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lespena/Desktop/"/>
    </mc:Choice>
  </mc:AlternateContent>
  <xr:revisionPtr revIDLastSave="0" documentId="13_ncr:1_{06312275-C398-9943-9E0E-B034E32C28EC}" xr6:coauthVersionLast="47" xr6:coauthVersionMax="47" xr10:uidLastSave="{00000000-0000-0000-0000-000000000000}"/>
  <bookViews>
    <workbookView xWindow="0" yWindow="500" windowWidth="28800" windowHeight="16300" tabRatio="726" activeTab="1" xr2:uid="{00000000-000D-0000-FFFF-FFFF00000000}"/>
  </bookViews>
  <sheets>
    <sheet name="Sales Pivot Table" sheetId="5" r:id="rId1"/>
    <sheet name="Sales Transactions" sheetId="1" r:id="rId2"/>
    <sheet name="Item Look Up Table" sheetId="4" r:id="rId3"/>
  </sheets>
  <definedNames>
    <definedName name="_xlnm._FilterDatabase" localSheetId="1" hidden="1">'Sales Transactions'!$B$1:$D$200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3" i="1"/>
  <c r="J47" i="1"/>
  <c r="J44" i="1"/>
  <c r="K24" i="1"/>
  <c r="J24" i="1"/>
  <c r="K21" i="1"/>
  <c r="J21" i="1"/>
  <c r="K18" i="1"/>
  <c r="J18" i="1"/>
  <c r="K15" i="1"/>
  <c r="J15" i="1"/>
  <c r="K12" i="1"/>
  <c r="J12" i="1"/>
  <c r="K9" i="1"/>
  <c r="J9" i="1"/>
  <c r="K6" i="1"/>
  <c r="J6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E3" i="1"/>
  <c r="F3" i="1" s="1"/>
  <c r="E4" i="1"/>
  <c r="E17" i="1"/>
  <c r="E18" i="1"/>
  <c r="F18" i="1" s="1"/>
  <c r="E19" i="1"/>
  <c r="F19" i="1" s="1"/>
  <c r="E20" i="1"/>
  <c r="E21" i="1"/>
  <c r="F21" i="1" s="1"/>
  <c r="E22" i="1"/>
  <c r="F22" i="1" s="1"/>
  <c r="E23" i="1"/>
  <c r="F23" i="1" s="1"/>
  <c r="E186" i="1"/>
  <c r="E187" i="1"/>
  <c r="E188" i="1"/>
  <c r="F188" i="1" s="1"/>
  <c r="E52" i="1"/>
  <c r="F52" i="1" s="1"/>
  <c r="E53" i="1"/>
  <c r="F53" i="1" s="1"/>
  <c r="E54" i="1"/>
  <c r="F54" i="1" s="1"/>
  <c r="E67" i="1"/>
  <c r="F67" i="1" s="1"/>
  <c r="E68" i="1"/>
  <c r="F68" i="1" s="1"/>
  <c r="E69" i="1"/>
  <c r="E70" i="1"/>
  <c r="E71" i="1"/>
  <c r="F71" i="1" s="1"/>
  <c r="E72" i="1"/>
  <c r="F72" i="1" s="1"/>
  <c r="E73" i="1"/>
  <c r="F73" i="1" s="1"/>
  <c r="E74" i="1"/>
  <c r="F74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5" i="1"/>
  <c r="F5" i="1" s="1"/>
  <c r="E6" i="1"/>
  <c r="F6" i="1" s="1"/>
  <c r="E7" i="1"/>
  <c r="F7" i="1" s="1"/>
  <c r="E24" i="1"/>
  <c r="F24" i="1" s="1"/>
  <c r="E25" i="1"/>
  <c r="E26" i="1"/>
  <c r="E27" i="1"/>
  <c r="F27" i="1" s="1"/>
  <c r="E28" i="1"/>
  <c r="F28" i="1" s="1"/>
  <c r="E29" i="1"/>
  <c r="F29" i="1" s="1"/>
  <c r="E30" i="1"/>
  <c r="F30" i="1" s="1"/>
  <c r="E189" i="1"/>
  <c r="F189" i="1" s="1"/>
  <c r="E190" i="1"/>
  <c r="F190" i="1" s="1"/>
  <c r="E191" i="1"/>
  <c r="E55" i="1"/>
  <c r="E56" i="1"/>
  <c r="E57" i="1"/>
  <c r="F57" i="1" s="1"/>
  <c r="E75" i="1"/>
  <c r="F75" i="1" s="1"/>
  <c r="E76" i="1"/>
  <c r="F76" i="1" s="1"/>
  <c r="E77" i="1"/>
  <c r="F77" i="1" s="1"/>
  <c r="E78" i="1"/>
  <c r="F78" i="1" s="1"/>
  <c r="E79" i="1"/>
  <c r="E80" i="1"/>
  <c r="F80" i="1" s="1"/>
  <c r="E81" i="1"/>
  <c r="F81" i="1" s="1"/>
  <c r="E82" i="1"/>
  <c r="F82" i="1" s="1"/>
  <c r="E113" i="1"/>
  <c r="F113" i="1" s="1"/>
  <c r="E114" i="1"/>
  <c r="F114" i="1" s="1"/>
  <c r="E115" i="1"/>
  <c r="F115" i="1" s="1"/>
  <c r="E116" i="1"/>
  <c r="F116" i="1" s="1"/>
  <c r="E117" i="1"/>
  <c r="E118" i="1"/>
  <c r="E8" i="1"/>
  <c r="F8" i="1" s="1"/>
  <c r="E9" i="1"/>
  <c r="F9" i="1" s="1"/>
  <c r="E10" i="1"/>
  <c r="F10" i="1" s="1"/>
  <c r="E31" i="1"/>
  <c r="F31" i="1" s="1"/>
  <c r="E32" i="1"/>
  <c r="F32" i="1" s="1"/>
  <c r="E33" i="1"/>
  <c r="F33" i="1" s="1"/>
  <c r="E34" i="1"/>
  <c r="E35" i="1"/>
  <c r="E36" i="1"/>
  <c r="F36" i="1" s="1"/>
  <c r="E37" i="1"/>
  <c r="E192" i="1"/>
  <c r="F192" i="1" s="1"/>
  <c r="E193" i="1"/>
  <c r="F193" i="1" s="1"/>
  <c r="E194" i="1"/>
  <c r="F194" i="1" s="1"/>
  <c r="E58" i="1"/>
  <c r="F58" i="1" s="1"/>
  <c r="E59" i="1"/>
  <c r="E60" i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E90" i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43" i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E152" i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E168" i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E11" i="1"/>
  <c r="E12" i="1"/>
  <c r="F12" i="1" s="1"/>
  <c r="E13" i="1"/>
  <c r="F13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195" i="1"/>
  <c r="F195" i="1" s="1"/>
  <c r="E196" i="1"/>
  <c r="F196" i="1" s="1"/>
  <c r="E197" i="1"/>
  <c r="F197" i="1" s="1"/>
  <c r="E61" i="1"/>
  <c r="F61" i="1" s="1"/>
  <c r="E62" i="1"/>
  <c r="F62" i="1" s="1"/>
  <c r="E63" i="1"/>
  <c r="E91" i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4" i="1"/>
  <c r="F14" i="1" s="1"/>
  <c r="E15" i="1"/>
  <c r="E16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E198" i="1"/>
  <c r="F198" i="1" s="1"/>
  <c r="E199" i="1"/>
  <c r="F199" i="1" s="1"/>
  <c r="E200" i="1"/>
  <c r="F200" i="1" s="1"/>
  <c r="E64" i="1"/>
  <c r="F64" i="1" s="1"/>
  <c r="E65" i="1"/>
  <c r="F65" i="1" s="1"/>
  <c r="E66" i="1"/>
  <c r="F66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37" i="1"/>
  <c r="F137" i="1" s="1"/>
  <c r="E138" i="1"/>
  <c r="F138" i="1" s="1"/>
  <c r="E139" i="1"/>
  <c r="E140" i="1"/>
  <c r="F140" i="1" s="1"/>
  <c r="E141" i="1"/>
  <c r="F141" i="1" s="1"/>
  <c r="E142" i="1"/>
  <c r="F142" i="1" s="1"/>
  <c r="E160" i="1"/>
  <c r="F160" i="1" s="1"/>
  <c r="E161" i="1"/>
  <c r="F161" i="1" s="1"/>
  <c r="E162" i="1"/>
  <c r="F162" i="1" s="1"/>
  <c r="E163" i="1"/>
  <c r="E164" i="1"/>
  <c r="E165" i="1"/>
  <c r="E166" i="1"/>
  <c r="E167" i="1"/>
  <c r="F167" i="1" s="1"/>
  <c r="E2" i="1"/>
  <c r="F2" i="1" s="1"/>
  <c r="F187" i="1"/>
  <c r="F186" i="1"/>
  <c r="F4" i="1"/>
  <c r="F17" i="1"/>
  <c r="F20" i="1"/>
  <c r="F69" i="1"/>
  <c r="F70" i="1"/>
  <c r="F109" i="1"/>
  <c r="F25" i="1"/>
  <c r="F26" i="1"/>
  <c r="F191" i="1"/>
  <c r="F55" i="1"/>
  <c r="F56" i="1"/>
  <c r="F79" i="1"/>
  <c r="F117" i="1"/>
  <c r="F118" i="1"/>
  <c r="F34" i="1"/>
  <c r="F35" i="1"/>
  <c r="F37" i="1"/>
  <c r="F59" i="1"/>
  <c r="F60" i="1"/>
  <c r="F89" i="1"/>
  <c r="F90" i="1"/>
  <c r="F143" i="1"/>
  <c r="F151" i="1"/>
  <c r="F152" i="1"/>
  <c r="F159" i="1"/>
  <c r="F168" i="1"/>
  <c r="F175" i="1"/>
  <c r="F183" i="1"/>
  <c r="F184" i="1"/>
  <c r="F130" i="1"/>
  <c r="F11" i="1"/>
  <c r="F63" i="1"/>
  <c r="F91" i="1"/>
  <c r="F15" i="1"/>
  <c r="F16" i="1"/>
  <c r="F51" i="1"/>
  <c r="F139" i="1"/>
  <c r="F163" i="1"/>
  <c r="F164" i="1"/>
  <c r="F165" i="1"/>
  <c r="F166" i="1"/>
  <c r="H201" i="1" l="1"/>
  <c r="J3" i="1"/>
  <c r="F201" i="1"/>
  <c r="J37" i="1"/>
  <c r="J34" i="1"/>
</calcChain>
</file>

<file path=xl/sharedStrings.xml><?xml version="1.0" encoding="utf-8"?>
<sst xmlns="http://schemas.openxmlformats.org/spreadsheetml/2006/main" count="470" uniqueCount="58">
  <si>
    <t>Item</t>
  </si>
  <si>
    <t>Category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</si>
  <si>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</si>
  <si>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</si>
  <si>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</si>
  <si>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</si>
  <si>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</si>
  <si>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</si>
  <si>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</si>
  <si>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</si>
  <si>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</si>
  <si>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</si>
  <si>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</si>
  <si>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</si>
  <si>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</si>
  <si>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</si>
  <si>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</si>
  <si>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</si>
  <si>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</si>
  <si>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</si>
  <si>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Calories</t>
  </si>
  <si>
    <t>Date</t>
  </si>
  <si>
    <t>Cost of Goods Sold</t>
  </si>
  <si>
    <t>Sale Price</t>
  </si>
  <si>
    <t>Count of Date</t>
  </si>
  <si>
    <t>Row Labels</t>
  </si>
  <si>
    <t>Grand Total</t>
  </si>
  <si>
    <t>Count of Category</t>
  </si>
  <si>
    <t>Sum of Sale Price</t>
  </si>
  <si>
    <t>Profit</t>
  </si>
  <si>
    <t>Cost of Goods</t>
  </si>
  <si>
    <t>Profit 01/01/22</t>
  </si>
  <si>
    <t>Profit 01/02/22</t>
  </si>
  <si>
    <t>Profit 01/14/22</t>
  </si>
  <si>
    <t>Profit 01/03/22</t>
  </si>
  <si>
    <t>Profit 01/06/22</t>
  </si>
  <si>
    <t>Profit 01/07/22</t>
  </si>
  <si>
    <t>Profit 01/08/22</t>
  </si>
  <si>
    <t>Profit 01/09/22</t>
  </si>
  <si>
    <t>Maximum Profit</t>
  </si>
  <si>
    <t>Minimum Profit</t>
  </si>
  <si>
    <t>Least amount of profit was made from Nachos at .50 profit.</t>
  </si>
  <si>
    <t>Gummy Bears (broke even)</t>
  </si>
  <si>
    <t>Total Calories</t>
  </si>
  <si>
    <t>Total Profit from all Sales =</t>
  </si>
  <si>
    <t>Total Calories from all Sales =</t>
  </si>
  <si>
    <t>Calories 01/01/22</t>
  </si>
  <si>
    <t>Calories 01/02/22</t>
  </si>
  <si>
    <t>Calories 01/03/22</t>
  </si>
  <si>
    <t>Calories 01/06/22</t>
  </si>
  <si>
    <t>Calories 01/07/22</t>
  </si>
  <si>
    <t>Calories 01/08/22</t>
  </si>
  <si>
    <t>Calories 01/09/22</t>
  </si>
  <si>
    <t>Calories 01/14/22</t>
  </si>
  <si>
    <t>Maximum # of Calories</t>
  </si>
  <si>
    <t>Minimum # of Calories</t>
  </si>
  <si>
    <t>Day with Most Calories Sold</t>
  </si>
  <si>
    <t>Day with Least Calories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</si>
</sst>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 applyBorder="1"/>
    <xf numFmtId="0" fontId="5" fillId="0" borderId="0" xfId="0" applyFont="1"/>
    <xf numFmtId="0" fontId="4" fillId="0" borderId="0" xfId="0" applyFont="1"/>
    <xf numFmtId="44" fontId="4" fillId="0" borderId="0" xfId="0" applyNumberFormat="1" applyFont="1"/>
    <xf numFmtId="3" fontId="4" fillId="0" borderId="0" xfId="43" applyNumberFormat="1" applyFont="1"/>
    <xf numFmtId="0" fontId="4" fillId="0" borderId="0" xfId="0" applyFont="1" applyAlignment="1">
      <alignment horizontal="center" wrapText="1"/>
    </xf>
    <xf numFmtId="44" fontId="4" fillId="0" borderId="0" xfId="0" applyNumberFormat="1" applyFont="1" applyAlignment="1">
      <alignment horizontal="center" wrapText="1"/>
    </xf>
    <xf numFmtId="3" fontId="0" fillId="0" borderId="0" xfId="0" applyNumberFormat="1"/>
    <xf numFmtId="0" fontId="4" fillId="0" borderId="0" xfId="0" applyFont="1" applyAlignment="1">
      <alignment horizontal="center"/>
    </xf>
  </cellXfs>
  <cellStyles count="44">
    <cellStyle name="Comma" xfId="43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eli Pena" refreshedDate="45218.629600925924" createdVersion="8" refreshedVersion="8" minRefreshableVersion="3" recordCount="199" xr:uid="{D781C004-FC4F-FF43-AE4A-2E0AF762A0D6}">
  <cacheSource type="worksheet">
    <worksheetSource ref="A1:E200" sheet="Sales Transactions"/>
  </cacheSource>
  <cacheFields count="5">
    <cacheField name="Date" numFmtId="166">
      <sharedItems containsSemiMixedTypes="0" containsNonDate="0" containsDate="1" containsString="0" minDate="2022-01-01T00:00:00" maxDate="2022-01-15T00:00:00"/>
    </cacheField>
    <cacheField name="Item" numFmtId="0">
      <sharedItems count="14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</sharedItems>
    </cacheField>
    <cacheField name="Category" numFmtId="0">
      <sharedItems/>
    </cacheField>
    <cacheField name="Sale Price" numFmtId="44">
      <sharedItems containsSemiMixedTypes="0" containsString="0" containsNumber="1" minValue="1.5" maxValue="5"/>
    </cacheField>
    <cacheField name="Profit" numFmtId="4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22-01-01T00:00:00"/>
    <x v="0"/>
    <s v="Beverages"/>
    <n v="4"/>
    <m/>
  </r>
  <r>
    <d v="2022-01-01T00:00:00"/>
    <x v="1"/>
    <s v="Hot Food"/>
    <n v="3"/>
    <m/>
  </r>
  <r>
    <d v="2022-01-01T00:00:00"/>
    <x v="2"/>
    <s v="Hot Food"/>
    <n v="5"/>
    <m/>
  </r>
  <r>
    <d v="2022-01-02T00:00:00"/>
    <x v="3"/>
    <s v="Hot Food"/>
    <n v="2"/>
    <m/>
  </r>
  <r>
    <d v="2022-01-02T00:00:00"/>
    <x v="4"/>
    <s v="Beverages"/>
    <n v="3"/>
    <m/>
  </r>
  <r>
    <d v="2022-01-02T00:00:00"/>
    <x v="5"/>
    <s v="Hot Food"/>
    <n v="1.5"/>
    <m/>
  </r>
  <r>
    <d v="2022-01-02T00:00:00"/>
    <x v="6"/>
    <s v="Frozen Treats"/>
    <n v="3"/>
    <m/>
  </r>
  <r>
    <d v="2022-01-02T00:00:00"/>
    <x v="7"/>
    <s v="Beverages"/>
    <n v="2.5"/>
    <m/>
  </r>
  <r>
    <d v="2022-01-02T00:00:00"/>
    <x v="8"/>
    <s v="Candy"/>
    <n v="2"/>
    <m/>
  </r>
  <r>
    <d v="2022-01-02T00:00:00"/>
    <x v="1"/>
    <s v="Hot Food"/>
    <n v="3"/>
    <m/>
  </r>
  <r>
    <d v="2022-01-14T00:00:00"/>
    <x v="0"/>
    <s v="Beverages"/>
    <n v="4"/>
    <m/>
  </r>
  <r>
    <d v="2022-01-14T00:00:00"/>
    <x v="5"/>
    <s v="Hot Food"/>
    <n v="1.5"/>
    <m/>
  </r>
  <r>
    <d v="2022-01-14T00:00:00"/>
    <x v="9"/>
    <s v="Candy"/>
    <n v="2"/>
    <m/>
  </r>
  <r>
    <d v="2022-01-03T00:00:00"/>
    <x v="6"/>
    <s v="Frozen Treats"/>
    <n v="3"/>
    <m/>
  </r>
  <r>
    <d v="2022-01-03T00:00:00"/>
    <x v="10"/>
    <s v="Hot Food"/>
    <n v="3"/>
    <m/>
  </r>
  <r>
    <d v="2022-01-03T00:00:00"/>
    <x v="3"/>
    <s v="Hot Food"/>
    <n v="2"/>
    <m/>
  </r>
  <r>
    <d v="2022-01-06T00:00:00"/>
    <x v="0"/>
    <s v="Beverages"/>
    <n v="4"/>
    <m/>
  </r>
  <r>
    <d v="2022-01-06T00:00:00"/>
    <x v="7"/>
    <s v="Beverages"/>
    <n v="2.5"/>
    <m/>
  </r>
  <r>
    <d v="2022-01-06T00:00:00"/>
    <x v="0"/>
    <s v="Beverages"/>
    <n v="4"/>
    <m/>
  </r>
  <r>
    <d v="2022-01-06T00:00:00"/>
    <x v="1"/>
    <s v="Hot Food"/>
    <n v="3"/>
    <m/>
  </r>
  <r>
    <d v="2022-01-06T00:00:00"/>
    <x v="11"/>
    <s v="Candy"/>
    <n v="2"/>
    <m/>
  </r>
  <r>
    <d v="2022-01-06T00:00:00"/>
    <x v="2"/>
    <s v="Hot Food"/>
    <n v="5"/>
    <m/>
  </r>
  <r>
    <d v="2022-01-06T00:00:00"/>
    <x v="1"/>
    <s v="Hot Food"/>
    <n v="3"/>
    <m/>
  </r>
  <r>
    <d v="2022-01-06T00:00:00"/>
    <x v="10"/>
    <s v="Hot Food"/>
    <n v="3"/>
    <m/>
  </r>
  <r>
    <d v="2022-01-07T00:00:00"/>
    <x v="10"/>
    <s v="Hot Food"/>
    <n v="3"/>
    <m/>
  </r>
  <r>
    <d v="2022-01-07T00:00:00"/>
    <x v="6"/>
    <s v="Frozen Treats"/>
    <n v="3"/>
    <m/>
  </r>
  <r>
    <d v="2022-01-07T00:00:00"/>
    <x v="8"/>
    <s v="Candy"/>
    <n v="2"/>
    <m/>
  </r>
  <r>
    <d v="2022-01-07T00:00:00"/>
    <x v="1"/>
    <s v="Hot Food"/>
    <n v="3"/>
    <m/>
  </r>
  <r>
    <d v="2022-01-07T00:00:00"/>
    <x v="0"/>
    <s v="Beverages"/>
    <n v="4"/>
    <m/>
  </r>
  <r>
    <d v="2022-01-07T00:00:00"/>
    <x v="6"/>
    <s v="Frozen Treats"/>
    <n v="3"/>
    <m/>
  </r>
  <r>
    <d v="2022-01-01T00:00:00"/>
    <x v="7"/>
    <s v="Beverages"/>
    <n v="2.5"/>
    <m/>
  </r>
  <r>
    <d v="2022-01-01T00:00:00"/>
    <x v="11"/>
    <s v="Candy"/>
    <n v="2"/>
    <m/>
  </r>
  <r>
    <d v="2022-01-01T00:00:00"/>
    <x v="6"/>
    <s v="Frozen Treats"/>
    <n v="3"/>
    <m/>
  </r>
  <r>
    <d v="2022-01-02T00:00:00"/>
    <x v="9"/>
    <s v="Candy"/>
    <n v="2"/>
    <m/>
  </r>
  <r>
    <d v="2022-01-02T00:00:00"/>
    <x v="10"/>
    <s v="Hot Food"/>
    <n v="3"/>
    <m/>
  </r>
  <r>
    <d v="2022-01-02T00:00:00"/>
    <x v="4"/>
    <s v="Beverages"/>
    <n v="3"/>
    <m/>
  </r>
  <r>
    <d v="2022-01-02T00:00:00"/>
    <x v="4"/>
    <s v="Beverages"/>
    <n v="3"/>
    <m/>
  </r>
  <r>
    <d v="2022-01-02T00:00:00"/>
    <x v="2"/>
    <s v="Hot Food"/>
    <n v="5"/>
    <m/>
  </r>
  <r>
    <d v="2022-01-02T00:00:00"/>
    <x v="8"/>
    <s v="Candy"/>
    <n v="2"/>
    <m/>
  </r>
  <r>
    <d v="2022-01-02T00:00:00"/>
    <x v="6"/>
    <s v="Frozen Treats"/>
    <n v="3"/>
    <m/>
  </r>
  <r>
    <d v="2022-01-14T00:00:00"/>
    <x v="9"/>
    <s v="Candy"/>
    <n v="2"/>
    <m/>
  </r>
  <r>
    <d v="2022-01-14T00:00:00"/>
    <x v="0"/>
    <s v="Beverages"/>
    <n v="4"/>
    <m/>
  </r>
  <r>
    <d v="2022-01-14T00:00:00"/>
    <x v="5"/>
    <s v="Hot Food"/>
    <n v="1.5"/>
    <m/>
  </r>
  <r>
    <d v="2022-01-03T00:00:00"/>
    <x v="8"/>
    <s v="Candy"/>
    <n v="2"/>
    <m/>
  </r>
  <r>
    <d v="2022-01-03T00:00:00"/>
    <x v="3"/>
    <s v="Hot Food"/>
    <n v="2"/>
    <m/>
  </r>
  <r>
    <d v="2022-01-03T00:00:00"/>
    <x v="1"/>
    <s v="Hot Food"/>
    <n v="3"/>
    <m/>
  </r>
  <r>
    <d v="2022-01-06T00:00:00"/>
    <x v="6"/>
    <s v="Frozen Treats"/>
    <n v="3"/>
    <m/>
  </r>
  <r>
    <d v="2022-01-06T00:00:00"/>
    <x v="9"/>
    <s v="Candy"/>
    <n v="2"/>
    <m/>
  </r>
  <r>
    <d v="2022-01-06T00:00:00"/>
    <x v="10"/>
    <s v="Hot Food"/>
    <n v="3"/>
    <m/>
  </r>
  <r>
    <d v="2022-01-06T00:00:00"/>
    <x v="2"/>
    <s v="Hot Food"/>
    <n v="5"/>
    <m/>
  </r>
  <r>
    <d v="2022-01-06T00:00:00"/>
    <x v="8"/>
    <s v="Candy"/>
    <n v="2"/>
    <m/>
  </r>
  <r>
    <d v="2022-01-06T00:00:00"/>
    <x v="5"/>
    <s v="Hot Food"/>
    <n v="1.5"/>
    <m/>
  </r>
  <r>
    <d v="2022-01-06T00:00:00"/>
    <x v="2"/>
    <s v="Hot Food"/>
    <n v="5"/>
    <m/>
  </r>
  <r>
    <d v="2022-01-06T00:00:00"/>
    <x v="0"/>
    <s v="Beverages"/>
    <n v="4"/>
    <m/>
  </r>
  <r>
    <d v="2022-01-07T00:00:00"/>
    <x v="6"/>
    <s v="Frozen Treats"/>
    <n v="3"/>
    <m/>
  </r>
  <r>
    <d v="2022-01-07T00:00:00"/>
    <x v="11"/>
    <s v="Candy"/>
    <n v="2"/>
    <m/>
  </r>
  <r>
    <d v="2022-01-07T00:00:00"/>
    <x v="9"/>
    <s v="Candy"/>
    <n v="2"/>
    <m/>
  </r>
  <r>
    <d v="2022-01-07T00:00:00"/>
    <x v="0"/>
    <s v="Beverages"/>
    <n v="4"/>
    <m/>
  </r>
  <r>
    <d v="2022-01-07T00:00:00"/>
    <x v="9"/>
    <s v="Candy"/>
    <n v="2"/>
    <m/>
  </r>
  <r>
    <d v="2022-01-07T00:00:00"/>
    <x v="0"/>
    <s v="Beverages"/>
    <n v="4"/>
    <m/>
  </r>
  <r>
    <d v="2022-01-01T00:00:00"/>
    <x v="7"/>
    <s v="Beverages"/>
    <n v="2.5"/>
    <m/>
  </r>
  <r>
    <d v="2022-01-01T00:00:00"/>
    <x v="5"/>
    <s v="Hot Food"/>
    <n v="1.5"/>
    <m/>
  </r>
  <r>
    <d v="2022-01-01T00:00:00"/>
    <x v="3"/>
    <s v="Hot Food"/>
    <n v="2"/>
    <m/>
  </r>
  <r>
    <d v="2022-01-02T00:00:00"/>
    <x v="7"/>
    <s v="Beverages"/>
    <n v="2.5"/>
    <m/>
  </r>
  <r>
    <d v="2022-01-02T00:00:00"/>
    <x v="11"/>
    <s v="Candy"/>
    <n v="2"/>
    <m/>
  </r>
  <r>
    <d v="2022-01-02T00:00:00"/>
    <x v="6"/>
    <s v="Frozen Treats"/>
    <n v="3"/>
    <m/>
  </r>
  <r>
    <d v="2022-01-02T00:00:00"/>
    <x v="7"/>
    <s v="Beverages"/>
    <n v="2.5"/>
    <m/>
  </r>
  <r>
    <d v="2022-01-02T00:00:00"/>
    <x v="8"/>
    <s v="Candy"/>
    <n v="2"/>
    <m/>
  </r>
  <r>
    <d v="2022-01-02T00:00:00"/>
    <x v="0"/>
    <s v="Beverages"/>
    <n v="4"/>
    <m/>
  </r>
  <r>
    <d v="2022-01-02T00:00:00"/>
    <x v="6"/>
    <s v="Frozen Treats"/>
    <n v="3"/>
    <m/>
  </r>
  <r>
    <d v="2022-01-14T00:00:00"/>
    <x v="0"/>
    <s v="Beverages"/>
    <n v="4"/>
    <m/>
  </r>
  <r>
    <d v="2022-01-14T00:00:00"/>
    <x v="10"/>
    <s v="Hot Food"/>
    <n v="3"/>
    <m/>
  </r>
  <r>
    <d v="2022-01-14T00:00:00"/>
    <x v="10"/>
    <s v="Hot Food"/>
    <n v="3"/>
    <m/>
  </r>
  <r>
    <d v="2022-01-03T00:00:00"/>
    <x v="10"/>
    <s v="Hot Food"/>
    <n v="3"/>
    <m/>
  </r>
  <r>
    <d v="2022-01-03T00:00:00"/>
    <x v="11"/>
    <s v="Candy"/>
    <n v="2"/>
    <m/>
  </r>
  <r>
    <d v="2022-01-03T00:00:00"/>
    <x v="5"/>
    <s v="Hot Food"/>
    <n v="1.5"/>
    <m/>
  </r>
  <r>
    <d v="2022-01-06T00:00:00"/>
    <x v="3"/>
    <s v="Hot Food"/>
    <n v="2"/>
    <m/>
  </r>
  <r>
    <d v="2022-01-06T00:00:00"/>
    <x v="4"/>
    <s v="Beverages"/>
    <n v="3"/>
    <m/>
  </r>
  <r>
    <d v="2022-01-06T00:00:00"/>
    <x v="1"/>
    <s v="Hot Food"/>
    <n v="3"/>
    <m/>
  </r>
  <r>
    <d v="2022-01-06T00:00:00"/>
    <x v="6"/>
    <s v="Frozen Treats"/>
    <n v="3"/>
    <m/>
  </r>
  <r>
    <d v="2022-01-06T00:00:00"/>
    <x v="2"/>
    <s v="Hot Food"/>
    <n v="5"/>
    <m/>
  </r>
  <r>
    <d v="2022-01-06T00:00:00"/>
    <x v="5"/>
    <s v="Hot Food"/>
    <n v="1.5"/>
    <m/>
  </r>
  <r>
    <d v="2022-01-06T00:00:00"/>
    <x v="12"/>
    <s v="Frozen Treats"/>
    <n v="3"/>
    <m/>
  </r>
  <r>
    <d v="2022-01-06T00:00:00"/>
    <x v="8"/>
    <s v="Candy"/>
    <n v="2"/>
    <m/>
  </r>
  <r>
    <d v="2022-01-07T00:00:00"/>
    <x v="9"/>
    <s v="Candy"/>
    <n v="2"/>
    <m/>
  </r>
  <r>
    <d v="2022-01-07T00:00:00"/>
    <x v="0"/>
    <s v="Beverages"/>
    <n v="4"/>
    <m/>
  </r>
  <r>
    <d v="2022-01-07T00:00:00"/>
    <x v="5"/>
    <s v="Hot Food"/>
    <n v="1.5"/>
    <m/>
  </r>
  <r>
    <d v="2022-01-07T00:00:00"/>
    <x v="12"/>
    <s v="Frozen Treats"/>
    <n v="3"/>
    <m/>
  </r>
  <r>
    <d v="2022-01-07T00:00:00"/>
    <x v="5"/>
    <s v="Hot Food"/>
    <n v="1.5"/>
    <m/>
  </r>
  <r>
    <d v="2022-01-07T00:00:00"/>
    <x v="12"/>
    <s v="Frozen Treats"/>
    <n v="3"/>
    <m/>
  </r>
  <r>
    <d v="2022-01-08T00:00:00"/>
    <x v="7"/>
    <s v="Beverages"/>
    <n v="2.5"/>
    <m/>
  </r>
  <r>
    <d v="2022-01-08T00:00:00"/>
    <x v="8"/>
    <s v="Candy"/>
    <n v="2"/>
    <m/>
  </r>
  <r>
    <d v="2022-01-08T00:00:00"/>
    <x v="11"/>
    <s v="Candy"/>
    <n v="2"/>
    <m/>
  </r>
  <r>
    <d v="2022-01-08T00:00:00"/>
    <x v="3"/>
    <s v="Hot Food"/>
    <n v="2"/>
    <m/>
  </r>
  <r>
    <d v="2022-01-08T00:00:00"/>
    <x v="5"/>
    <s v="Hot Food"/>
    <n v="1.5"/>
    <m/>
  </r>
  <r>
    <d v="2022-01-08T00:00:00"/>
    <x v="11"/>
    <s v="Candy"/>
    <n v="2"/>
    <m/>
  </r>
  <r>
    <d v="2022-01-08T00:00:00"/>
    <x v="12"/>
    <s v="Frozen Treats"/>
    <n v="3"/>
    <m/>
  </r>
  <r>
    <d v="2022-01-08T00:00:00"/>
    <x v="9"/>
    <s v="Candy"/>
    <n v="2"/>
    <m/>
  </r>
  <r>
    <d v="2022-01-08T00:00:00"/>
    <x v="0"/>
    <s v="Beverages"/>
    <n v="4"/>
    <m/>
  </r>
  <r>
    <d v="2022-01-08T00:00:00"/>
    <x v="1"/>
    <s v="Hot Food"/>
    <n v="3"/>
    <m/>
  </r>
  <r>
    <d v="2022-01-08T00:00:00"/>
    <x v="0"/>
    <s v="Beverages"/>
    <n v="4"/>
    <m/>
  </r>
  <r>
    <d v="2022-01-08T00:00:00"/>
    <x v="12"/>
    <s v="Frozen Treats"/>
    <n v="3"/>
    <m/>
  </r>
  <r>
    <d v="2022-01-08T00:00:00"/>
    <x v="11"/>
    <s v="Candy"/>
    <n v="2"/>
    <m/>
  </r>
  <r>
    <d v="2022-01-08T00:00:00"/>
    <x v="1"/>
    <s v="Hot Food"/>
    <n v="3"/>
    <m/>
  </r>
  <r>
    <d v="2022-01-08T00:00:00"/>
    <x v="9"/>
    <s v="Candy"/>
    <n v="2"/>
    <m/>
  </r>
  <r>
    <d v="2022-01-08T00:00:00"/>
    <x v="1"/>
    <s v="Hot Food"/>
    <n v="3"/>
    <m/>
  </r>
  <r>
    <d v="2022-01-08T00:00:00"/>
    <x v="7"/>
    <s v="Beverages"/>
    <n v="2.5"/>
    <m/>
  </r>
  <r>
    <d v="2022-01-09T00:00:00"/>
    <x v="4"/>
    <s v="Beverages"/>
    <n v="3"/>
    <m/>
  </r>
  <r>
    <d v="2022-01-09T00:00:00"/>
    <x v="1"/>
    <s v="Hot Food"/>
    <n v="3"/>
    <m/>
  </r>
  <r>
    <d v="2022-01-09T00:00:00"/>
    <x v="12"/>
    <s v="Frozen Treats"/>
    <n v="3"/>
    <m/>
  </r>
  <r>
    <d v="2022-01-09T00:00:00"/>
    <x v="11"/>
    <s v="Candy"/>
    <n v="2"/>
    <m/>
  </r>
  <r>
    <d v="2022-01-09T00:00:00"/>
    <x v="4"/>
    <s v="Beverages"/>
    <n v="3"/>
    <m/>
  </r>
  <r>
    <d v="2022-01-09T00:00:00"/>
    <x v="5"/>
    <s v="Hot Food"/>
    <n v="1.5"/>
    <m/>
  </r>
  <r>
    <d v="2022-01-09T00:00:00"/>
    <x v="7"/>
    <s v="Beverages"/>
    <n v="2.5"/>
    <m/>
  </r>
  <r>
    <d v="2022-01-09T00:00:00"/>
    <x v="3"/>
    <s v="Hot Food"/>
    <n v="2"/>
    <m/>
  </r>
  <r>
    <d v="2022-01-09T00:00:00"/>
    <x v="2"/>
    <s v="Hot Food"/>
    <n v="5"/>
    <m/>
  </r>
  <r>
    <d v="2022-01-09T00:00:00"/>
    <x v="2"/>
    <s v="Hot Food"/>
    <n v="5"/>
    <m/>
  </r>
  <r>
    <d v="2022-01-09T00:00:00"/>
    <x v="12"/>
    <s v="Frozen Treats"/>
    <n v="3"/>
    <m/>
  </r>
  <r>
    <d v="2022-01-09T00:00:00"/>
    <x v="2"/>
    <s v="Hot Food"/>
    <n v="5"/>
    <m/>
  </r>
  <r>
    <d v="2022-01-09T00:00:00"/>
    <x v="4"/>
    <s v="Beverages"/>
    <n v="3"/>
    <m/>
  </r>
  <r>
    <d v="2022-01-09T00:00:00"/>
    <x v="9"/>
    <s v="Candy"/>
    <n v="2"/>
    <m/>
  </r>
  <r>
    <d v="2022-01-09T00:00:00"/>
    <x v="4"/>
    <s v="Beverages"/>
    <n v="3"/>
    <m/>
  </r>
  <r>
    <d v="2022-01-09T00:00:00"/>
    <x v="12"/>
    <s v="Frozen Treats"/>
    <n v="3"/>
    <m/>
  </r>
  <r>
    <d v="2022-01-09T00:00:00"/>
    <x v="3"/>
    <s v="Hot Food"/>
    <n v="2"/>
    <m/>
  </r>
  <r>
    <d v="2022-01-09T00:00:00"/>
    <x v="3"/>
    <s v="Hot Food"/>
    <n v="2"/>
    <m/>
  </r>
  <r>
    <d v="2022-01-07T00:00:00"/>
    <x v="12"/>
    <s v="Frozen Treats"/>
    <n v="3"/>
    <m/>
  </r>
  <r>
    <d v="2022-01-07T00:00:00"/>
    <x v="3"/>
    <s v="Hot Food"/>
    <n v="2"/>
    <m/>
  </r>
  <r>
    <d v="2022-01-07T00:00:00"/>
    <x v="11"/>
    <s v="Candy"/>
    <n v="2"/>
    <m/>
  </r>
  <r>
    <d v="2022-01-07T00:00:00"/>
    <x v="8"/>
    <s v="Candy"/>
    <n v="2"/>
    <m/>
  </r>
  <r>
    <d v="2022-01-07T00:00:00"/>
    <x v="0"/>
    <s v="Beverages"/>
    <n v="4"/>
    <m/>
  </r>
  <r>
    <d v="2022-01-07T00:00:00"/>
    <x v="12"/>
    <s v="Frozen Treats"/>
    <n v="3"/>
    <m/>
  </r>
  <r>
    <d v="2022-01-01T00:00:00"/>
    <x v="10"/>
    <s v="Hot Food"/>
    <n v="3"/>
    <m/>
  </r>
  <r>
    <d v="2022-01-01T00:00:00"/>
    <x v="4"/>
    <s v="Beverages"/>
    <n v="3"/>
    <m/>
  </r>
  <r>
    <d v="2022-01-01T00:00:00"/>
    <x v="0"/>
    <s v="Beverages"/>
    <n v="4"/>
    <m/>
  </r>
  <r>
    <d v="2022-01-02T00:00:00"/>
    <x v="1"/>
    <s v="Hot Food"/>
    <n v="3"/>
    <m/>
  </r>
  <r>
    <d v="2022-01-02T00:00:00"/>
    <x v="8"/>
    <s v="Candy"/>
    <n v="2"/>
    <m/>
  </r>
  <r>
    <d v="2022-01-02T00:00:00"/>
    <x v="2"/>
    <s v="Hot Food"/>
    <n v="5"/>
    <m/>
  </r>
  <r>
    <d v="2022-01-02T00:00:00"/>
    <x v="1"/>
    <s v="Hot Food"/>
    <n v="3"/>
    <m/>
  </r>
  <r>
    <d v="2022-01-02T00:00:00"/>
    <x v="7"/>
    <s v="Beverages"/>
    <n v="2.5"/>
    <m/>
  </r>
  <r>
    <d v="2022-01-02T00:00:00"/>
    <x v="3"/>
    <s v="Hot Food"/>
    <n v="2"/>
    <m/>
  </r>
  <r>
    <d v="2022-01-02T00:00:00"/>
    <x v="5"/>
    <s v="Hot Food"/>
    <n v="1.5"/>
    <m/>
  </r>
  <r>
    <d v="2022-01-14T00:00:00"/>
    <x v="5"/>
    <s v="Hot Food"/>
    <n v="1.5"/>
    <m/>
  </r>
  <r>
    <d v="2022-01-14T00:00:00"/>
    <x v="10"/>
    <s v="Hot Food"/>
    <n v="3"/>
    <m/>
  </r>
  <r>
    <d v="2022-01-14T00:00:00"/>
    <x v="1"/>
    <s v="Hot Food"/>
    <n v="3"/>
    <m/>
  </r>
  <r>
    <d v="2022-01-03T00:00:00"/>
    <x v="10"/>
    <s v="Hot Food"/>
    <n v="3"/>
    <m/>
  </r>
  <r>
    <d v="2022-01-03T00:00:00"/>
    <x v="1"/>
    <s v="Hot Food"/>
    <n v="3"/>
    <m/>
  </r>
  <r>
    <d v="2022-01-03T00:00:00"/>
    <x v="5"/>
    <s v="Hot Food"/>
    <n v="1.5"/>
    <m/>
  </r>
  <r>
    <d v="2022-01-06T00:00:00"/>
    <x v="10"/>
    <s v="Hot Food"/>
    <n v="3"/>
    <m/>
  </r>
  <r>
    <d v="2022-01-06T00:00:00"/>
    <x v="13"/>
    <s v="Frozen Treats"/>
    <n v="3"/>
    <m/>
  </r>
  <r>
    <d v="2022-01-06T00:00:00"/>
    <x v="2"/>
    <s v="Hot Food"/>
    <n v="5"/>
    <m/>
  </r>
  <r>
    <d v="2022-01-06T00:00:00"/>
    <x v="2"/>
    <s v="Hot Food"/>
    <n v="5"/>
    <m/>
  </r>
  <r>
    <d v="2022-01-06T00:00:00"/>
    <x v="4"/>
    <s v="Beverages"/>
    <n v="3"/>
    <m/>
  </r>
  <r>
    <d v="2022-01-06T00:00:00"/>
    <x v="1"/>
    <s v="Hot Food"/>
    <n v="3"/>
    <m/>
  </r>
  <r>
    <d v="2022-01-06T00:00:00"/>
    <x v="3"/>
    <s v="Hot Food"/>
    <n v="2"/>
    <m/>
  </r>
  <r>
    <d v="2022-01-06T00:00:00"/>
    <x v="13"/>
    <s v="Frozen Treats"/>
    <n v="3"/>
    <m/>
  </r>
  <r>
    <d v="2022-01-07T00:00:00"/>
    <x v="3"/>
    <s v="Hot Food"/>
    <n v="2"/>
    <m/>
  </r>
  <r>
    <d v="2022-01-07T00:00:00"/>
    <x v="2"/>
    <s v="Hot Food"/>
    <n v="5"/>
    <m/>
  </r>
  <r>
    <d v="2022-01-07T00:00:00"/>
    <x v="7"/>
    <s v="Beverages"/>
    <n v="2.5"/>
    <m/>
  </r>
  <r>
    <d v="2022-01-07T00:00:00"/>
    <x v="10"/>
    <s v="Hot Food"/>
    <n v="3"/>
    <m/>
  </r>
  <r>
    <d v="2022-01-07T00:00:00"/>
    <x v="11"/>
    <s v="Candy"/>
    <n v="2"/>
    <m/>
  </r>
  <r>
    <d v="2022-01-07T00:00:00"/>
    <x v="10"/>
    <s v="Hot Food"/>
    <n v="3"/>
    <m/>
  </r>
  <r>
    <d v="2022-01-01T00:00:00"/>
    <x v="9"/>
    <s v="Candy"/>
    <n v="2"/>
    <m/>
  </r>
  <r>
    <d v="2022-01-01T00:00:00"/>
    <x v="13"/>
    <s v="Frozen Treats"/>
    <n v="3"/>
    <m/>
  </r>
  <r>
    <d v="2022-01-01T00:00:00"/>
    <x v="2"/>
    <s v="Hot Food"/>
    <n v="5"/>
    <m/>
  </r>
  <r>
    <d v="2022-01-02T00:00:00"/>
    <x v="13"/>
    <s v="Frozen Treats"/>
    <n v="3"/>
    <m/>
  </r>
  <r>
    <d v="2022-01-02T00:00:00"/>
    <x v="7"/>
    <s v="Beverages"/>
    <n v="2.5"/>
    <m/>
  </r>
  <r>
    <d v="2022-01-02T00:00:00"/>
    <x v="8"/>
    <s v="Candy"/>
    <n v="2"/>
    <m/>
  </r>
  <r>
    <d v="2022-01-02T00:00:00"/>
    <x v="13"/>
    <s v="Frozen Treats"/>
    <n v="3"/>
    <m/>
  </r>
  <r>
    <d v="2022-01-02T00:00:00"/>
    <x v="11"/>
    <s v="Candy"/>
    <n v="2"/>
    <m/>
  </r>
  <r>
    <d v="2022-01-02T00:00:00"/>
    <x v="8"/>
    <s v="Candy"/>
    <n v="2"/>
    <m/>
  </r>
  <r>
    <d v="2022-01-02T00:00:00"/>
    <x v="10"/>
    <s v="Hot Food"/>
    <n v="3"/>
    <m/>
  </r>
  <r>
    <d v="2022-01-14T00:00:00"/>
    <x v="9"/>
    <s v="Candy"/>
    <n v="2"/>
    <m/>
  </r>
  <r>
    <d v="2022-01-14T00:00:00"/>
    <x v="0"/>
    <s v="Beverages"/>
    <n v="4"/>
    <m/>
  </r>
  <r>
    <d v="2022-01-14T00:00:00"/>
    <x v="13"/>
    <s v="Frozen Treats"/>
    <n v="3"/>
    <m/>
  </r>
  <r>
    <d v="2022-01-03T00:00:00"/>
    <x v="13"/>
    <s v="Frozen Treats"/>
    <n v="3"/>
    <m/>
  </r>
  <r>
    <d v="2022-01-03T00:00:00"/>
    <x v="13"/>
    <s v="Frozen Treats"/>
    <n v="3"/>
    <m/>
  </r>
  <r>
    <d v="2022-01-03T00:00:00"/>
    <x v="0"/>
    <s v="Beverages"/>
    <n v="4"/>
    <m/>
  </r>
  <r>
    <d v="2022-01-06T00:00:00"/>
    <x v="13"/>
    <s v="Frozen Treats"/>
    <n v="3"/>
    <m/>
  </r>
  <r>
    <d v="2022-01-06T00:00:00"/>
    <x v="11"/>
    <s v="Candy"/>
    <n v="2"/>
    <m/>
  </r>
  <r>
    <d v="2022-01-06T00:00:00"/>
    <x v="3"/>
    <s v="Hot Food"/>
    <n v="2"/>
    <m/>
  </r>
  <r>
    <d v="2022-01-06T00:00:00"/>
    <x v="0"/>
    <s v="Beverages"/>
    <n v="4"/>
    <m/>
  </r>
  <r>
    <d v="2022-01-06T00:00:00"/>
    <x v="2"/>
    <s v="Hot Food"/>
    <n v="5"/>
    <m/>
  </r>
  <r>
    <d v="2022-01-06T00:00:00"/>
    <x v="13"/>
    <s v="Frozen Treats"/>
    <n v="3"/>
    <m/>
  </r>
  <r>
    <d v="2022-01-06T00:00:00"/>
    <x v="5"/>
    <s v="Hot Food"/>
    <n v="1.5"/>
    <m/>
  </r>
  <r>
    <d v="2022-01-06T00:00:00"/>
    <x v="7"/>
    <s v="Beverages"/>
    <n v="2.5"/>
    <m/>
  </r>
  <r>
    <d v="2022-01-07T00:00:00"/>
    <x v="9"/>
    <s v="Candy"/>
    <n v="2"/>
    <m/>
  </r>
  <r>
    <d v="2022-01-07T00:00:00"/>
    <x v="4"/>
    <s v="Beverages"/>
    <n v="3"/>
    <m/>
  </r>
  <r>
    <d v="2022-01-07T00:00:00"/>
    <x v="3"/>
    <s v="Hot Food"/>
    <n v="2"/>
    <m/>
  </r>
  <r>
    <d v="2022-01-07T00:00:00"/>
    <x v="13"/>
    <s v="Frozen Treats"/>
    <n v="3"/>
    <m/>
  </r>
  <r>
    <d v="2022-01-07T00:00:00"/>
    <x v="11"/>
    <s v="Candy"/>
    <n v="2"/>
    <m/>
  </r>
  <r>
    <d v="2022-01-07T00:00:00"/>
    <x v="3"/>
    <s v="Hot Food"/>
    <n v="2"/>
    <m/>
  </r>
  <r>
    <d v="2022-01-08T00:00:00"/>
    <x v="4"/>
    <s v="Beverages"/>
    <n v="3"/>
    <m/>
  </r>
  <r>
    <d v="2022-01-08T00:00:00"/>
    <x v="2"/>
    <s v="Hot Food"/>
    <n v="5"/>
    <m/>
  </r>
  <r>
    <d v="2022-01-08T00:00:00"/>
    <x v="0"/>
    <s v="Beverages"/>
    <n v="4"/>
    <m/>
  </r>
  <r>
    <d v="2022-01-08T00:00:00"/>
    <x v="3"/>
    <s v="Hot Food"/>
    <n v="2"/>
    <m/>
  </r>
  <r>
    <d v="2022-01-08T00:00:00"/>
    <x v="13"/>
    <s v="Frozen Treats"/>
    <n v="3"/>
    <m/>
  </r>
  <r>
    <d v="2022-01-08T00:00:00"/>
    <x v="8"/>
    <s v="Candy"/>
    <n v="2"/>
    <m/>
  </r>
  <r>
    <d v="2022-01-08T00:00:00"/>
    <x v="4"/>
    <s v="Beverages"/>
    <n v="3"/>
    <m/>
  </r>
  <r>
    <d v="2022-01-08T00:00:00"/>
    <x v="13"/>
    <s v="Frozen Treats"/>
    <n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3BF8F-F0A7-5F46-9C35-95F99B405123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17" firstHeaderRow="0" firstDataRow="1" firstDataCol="1"/>
  <pivotFields count="5">
    <pivotField dataField="1" numFmtId="166" showAll="0"/>
    <pivotField axis="axisRow" showAll="0">
      <items count="15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t="default"/>
      </items>
    </pivotField>
    <pivotField dataField="1" showAll="0"/>
    <pivotField dataField="1" numFmtId="44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te" fld="0" subtotal="count" baseField="0" baseItem="0"/>
    <dataField name="Count of Category" fld="2" subtotal="count" baseField="0" baseItem="0"/>
    <dataField name="Sum of Sale Pric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FC2C-ABF4-0545-8FFF-DD4168577B76}">
  <dimension ref="A2:D17"/>
  <sheetViews>
    <sheetView topLeftCell="A2" workbookViewId="0">
      <selection activeCell="I32" sqref="I32"/>
    </sheetView>
  </sheetViews>
  <sheetFormatPr baseColWidth="10" defaultRowHeight="16" x14ac:dyDescent="0.2"/>
  <cols>
    <col min="1" max="1" width="20" bestFit="1" customWidth="1"/>
    <col min="2" max="2" width="12.33203125" bestFit="1" customWidth="1"/>
    <col min="3" max="3" width="15.6640625" bestFit="1" customWidth="1"/>
    <col min="4" max="4" width="15.5" bestFit="1" customWidth="1"/>
    <col min="5" max="5" width="13" bestFit="1" customWidth="1"/>
  </cols>
  <sheetData>
    <row r="2" spans="1:4" x14ac:dyDescent="0.2">
      <c r="A2" s="7" t="s">
        <v>25</v>
      </c>
      <c r="B2" t="s">
        <v>24</v>
      </c>
      <c r="C2" t="s">
        <v>27</v>
      </c>
      <c r="D2" t="s">
        <v>28</v>
      </c>
    </row>
    <row r="3" spans="1:4" x14ac:dyDescent="0.2">
      <c r="A3" s="8" t="s">
        <v>8</v>
      </c>
      <c r="B3" s="6">
        <v>20</v>
      </c>
      <c r="C3" s="6">
        <v>20</v>
      </c>
      <c r="D3" s="6">
        <v>80</v>
      </c>
    </row>
    <row r="4" spans="1:4" x14ac:dyDescent="0.2">
      <c r="A4" s="8" t="s">
        <v>10</v>
      </c>
      <c r="B4" s="6">
        <v>13</v>
      </c>
      <c r="C4" s="6">
        <v>13</v>
      </c>
      <c r="D4" s="6">
        <v>39</v>
      </c>
    </row>
    <row r="5" spans="1:4" x14ac:dyDescent="0.2">
      <c r="A5" s="8" t="s">
        <v>12</v>
      </c>
      <c r="B5" s="6">
        <v>13</v>
      </c>
      <c r="C5" s="6">
        <v>13</v>
      </c>
      <c r="D5" s="6">
        <v>26</v>
      </c>
    </row>
    <row r="6" spans="1:4" x14ac:dyDescent="0.2">
      <c r="A6" s="8" t="s">
        <v>17</v>
      </c>
      <c r="B6" s="6">
        <v>11</v>
      </c>
      <c r="C6" s="6">
        <v>11</v>
      </c>
      <c r="D6" s="6">
        <v>33</v>
      </c>
    </row>
    <row r="7" spans="1:4" x14ac:dyDescent="0.2">
      <c r="A7" s="8" t="s">
        <v>13</v>
      </c>
      <c r="B7" s="6">
        <v>14</v>
      </c>
      <c r="C7" s="6">
        <v>14</v>
      </c>
      <c r="D7" s="6">
        <v>28</v>
      </c>
    </row>
    <row r="8" spans="1:4" x14ac:dyDescent="0.2">
      <c r="A8" s="8" t="s">
        <v>6</v>
      </c>
      <c r="B8" s="6">
        <v>16</v>
      </c>
      <c r="C8" s="6">
        <v>16</v>
      </c>
      <c r="D8" s="6">
        <v>48</v>
      </c>
    </row>
    <row r="9" spans="1:4" x14ac:dyDescent="0.2">
      <c r="A9" s="8" t="s">
        <v>2</v>
      </c>
      <c r="B9" s="6">
        <v>15</v>
      </c>
      <c r="C9" s="6">
        <v>15</v>
      </c>
      <c r="D9" s="6">
        <v>22.5</v>
      </c>
    </row>
    <row r="10" spans="1:4" x14ac:dyDescent="0.2">
      <c r="A10" s="8" t="s">
        <v>16</v>
      </c>
      <c r="B10" s="6">
        <v>10</v>
      </c>
      <c r="C10" s="6">
        <v>10</v>
      </c>
      <c r="D10" s="6">
        <v>30</v>
      </c>
    </row>
    <row r="11" spans="1:4" x14ac:dyDescent="0.2">
      <c r="A11" s="8" t="s">
        <v>11</v>
      </c>
      <c r="B11" s="6">
        <v>13</v>
      </c>
      <c r="C11" s="6">
        <v>13</v>
      </c>
      <c r="D11" s="6">
        <v>26</v>
      </c>
    </row>
    <row r="12" spans="1:4" x14ac:dyDescent="0.2">
      <c r="A12" s="8" t="s">
        <v>4</v>
      </c>
      <c r="B12" s="6">
        <v>15</v>
      </c>
      <c r="C12" s="6">
        <v>15</v>
      </c>
      <c r="D12" s="6">
        <v>45</v>
      </c>
    </row>
    <row r="13" spans="1:4" x14ac:dyDescent="0.2">
      <c r="A13" s="8" t="s">
        <v>5</v>
      </c>
      <c r="B13" s="6">
        <v>17</v>
      </c>
      <c r="C13" s="6">
        <v>17</v>
      </c>
      <c r="D13" s="6">
        <v>34</v>
      </c>
    </row>
    <row r="14" spans="1:4" x14ac:dyDescent="0.2">
      <c r="A14" s="8" t="s">
        <v>7</v>
      </c>
      <c r="B14" s="6">
        <v>16</v>
      </c>
      <c r="C14" s="6">
        <v>16</v>
      </c>
      <c r="D14" s="6">
        <v>80</v>
      </c>
    </row>
    <row r="15" spans="1:4" x14ac:dyDescent="0.2">
      <c r="A15" s="8" t="s">
        <v>18</v>
      </c>
      <c r="B15" s="6">
        <v>13</v>
      </c>
      <c r="C15" s="6">
        <v>13</v>
      </c>
      <c r="D15" s="6">
        <v>39</v>
      </c>
    </row>
    <row r="16" spans="1:4" x14ac:dyDescent="0.2">
      <c r="A16" s="8" t="s">
        <v>9</v>
      </c>
      <c r="B16" s="6">
        <v>13</v>
      </c>
      <c r="C16" s="6">
        <v>13</v>
      </c>
      <c r="D16" s="6">
        <v>32.5</v>
      </c>
    </row>
    <row r="17" spans="1:4" x14ac:dyDescent="0.2">
      <c r="A17" s="8" t="s">
        <v>26</v>
      </c>
      <c r="B17" s="6">
        <v>199</v>
      </c>
      <c r="C17" s="6">
        <v>199</v>
      </c>
      <c r="D17" s="6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workbookViewId="0">
      <pane ySplit="1" topLeftCell="A2" activePane="bottomLeft" state="frozen"/>
      <selection pane="bottomLeft" activeCell="H32" sqref="H32"/>
    </sheetView>
  </sheetViews>
  <sheetFormatPr baseColWidth="10" defaultColWidth="11" defaultRowHeight="16" x14ac:dyDescent="0.2"/>
  <cols>
    <col min="2" max="2" width="20.33203125" bestFit="1" customWidth="1"/>
    <col min="3" max="3" width="15.5" customWidth="1"/>
    <col min="5" max="5" width="12.83203125" customWidth="1"/>
    <col min="7" max="7" width="14.6640625" customWidth="1"/>
    <col min="8" max="8" width="12.6640625" customWidth="1"/>
    <col min="10" max="10" width="15.83203125" customWidth="1"/>
    <col min="11" max="11" width="21.1640625" customWidth="1"/>
    <col min="12" max="12" width="14.5" customWidth="1"/>
    <col min="13" max="13" width="13.33203125" customWidth="1"/>
  </cols>
  <sheetData>
    <row r="1" spans="1:14" x14ac:dyDescent="0.2">
      <c r="A1" t="s">
        <v>21</v>
      </c>
      <c r="B1" s="3" t="s">
        <v>0</v>
      </c>
      <c r="C1" s="3" t="s">
        <v>1</v>
      </c>
      <c r="D1" s="3" t="s">
        <v>23</v>
      </c>
      <c r="E1" s="10" t="s">
        <v>30</v>
      </c>
      <c r="F1" s="10" t="s">
        <v>29</v>
      </c>
      <c r="G1" s="10"/>
      <c r="H1" s="10" t="s">
        <v>43</v>
      </c>
    </row>
    <row r="2" spans="1:14" ht="21" x14ac:dyDescent="0.25">
      <c r="A2" s="9">
        <v>44562</v>
      </c>
      <c r="B2" t="s">
        <v>8</v>
      </c>
      <c r="C2" t="s">
        <v>14</v>
      </c>
      <c r="D2" s="2">
        <v>4</v>
      </c>
      <c r="E2" s="4">
        <f>VLOOKUP(B2,'Item Look Up Table'!$A$2:$C$15, 2, FALSE)</f>
        <v>2</v>
      </c>
      <c r="F2" s="4">
        <f>D2-E2</f>
        <v>2</v>
      </c>
      <c r="G2" s="4"/>
      <c r="H2">
        <f>VLOOKUP(B2,'Item Look Up Table'!$A$2:$C$15,3,FALSE)</f>
        <v>200</v>
      </c>
      <c r="I2" s="11"/>
      <c r="J2" t="s">
        <v>31</v>
      </c>
      <c r="K2" t="s">
        <v>46</v>
      </c>
      <c r="M2" s="12" t="s">
        <v>56</v>
      </c>
    </row>
    <row r="3" spans="1:14" x14ac:dyDescent="0.2">
      <c r="A3" s="9">
        <v>44562</v>
      </c>
      <c r="B3" t="s">
        <v>6</v>
      </c>
      <c r="C3" t="s">
        <v>3</v>
      </c>
      <c r="D3" s="2">
        <v>3</v>
      </c>
      <c r="E3" s="4">
        <f>VLOOKUP(B3,'Item Look Up Table'!$A$2:$C$15, 2, FALSE)</f>
        <v>1.5</v>
      </c>
      <c r="F3" s="4">
        <f>D3-E3</f>
        <v>1.5</v>
      </c>
      <c r="G3" s="4"/>
      <c r="H3">
        <f>VLOOKUP(B3,'Item Look Up Table'!$A$2:$C$15,3,FALSE)</f>
        <v>320</v>
      </c>
      <c r="J3" s="4">
        <f>SUM(F2:F16)</f>
        <v>28</v>
      </c>
      <c r="K3" s="17">
        <f>SUM(H2:H16)</f>
        <v>4295</v>
      </c>
      <c r="M3" s="17">
        <f>MAX(K3,K6,K9,K12,K15,K18,K21,K24)</f>
        <v>12565</v>
      </c>
      <c r="N3" s="9">
        <v>44567</v>
      </c>
    </row>
    <row r="4" spans="1:14" x14ac:dyDescent="0.2">
      <c r="A4" s="9">
        <v>44562</v>
      </c>
      <c r="B4" t="s">
        <v>7</v>
      </c>
      <c r="C4" t="s">
        <v>3</v>
      </c>
      <c r="D4" s="2">
        <v>5</v>
      </c>
      <c r="E4" s="4">
        <f>VLOOKUP(B4,'Item Look Up Table'!$A$2:$C$15, 2, FALSE)</f>
        <v>0.5</v>
      </c>
      <c r="F4" s="4">
        <f>D4-E4</f>
        <v>4.5</v>
      </c>
      <c r="G4" s="4"/>
      <c r="H4">
        <f>VLOOKUP(B4,'Item Look Up Table'!$A$2:$C$15,3,FALSE)</f>
        <v>500</v>
      </c>
    </row>
    <row r="5" spans="1:14" x14ac:dyDescent="0.2">
      <c r="A5" s="9">
        <v>44562</v>
      </c>
      <c r="B5" t="s">
        <v>9</v>
      </c>
      <c r="C5" t="s">
        <v>14</v>
      </c>
      <c r="D5" s="2">
        <v>2.5</v>
      </c>
      <c r="E5" s="4">
        <f>VLOOKUP(B5,'Item Look Up Table'!$A$2:$C$15, 2, FALSE)</f>
        <v>1</v>
      </c>
      <c r="F5" s="4">
        <f>D5-E5</f>
        <v>1.5</v>
      </c>
      <c r="G5" s="4"/>
      <c r="H5">
        <f>VLOOKUP(B5,'Item Look Up Table'!$A$2:$C$15,3,FALSE)</f>
        <v>120</v>
      </c>
      <c r="J5" t="s">
        <v>32</v>
      </c>
      <c r="K5" t="s">
        <v>47</v>
      </c>
      <c r="M5" s="12" t="s">
        <v>57</v>
      </c>
    </row>
    <row r="6" spans="1:14" x14ac:dyDescent="0.2">
      <c r="A6" s="9">
        <v>44562</v>
      </c>
      <c r="B6" t="s">
        <v>13</v>
      </c>
      <c r="C6" t="s">
        <v>15</v>
      </c>
      <c r="D6" s="2">
        <v>2</v>
      </c>
      <c r="E6" s="4">
        <f>VLOOKUP(B6,'Item Look Up Table'!$A$2:$C$15, 2, FALSE)</f>
        <v>2</v>
      </c>
      <c r="F6" s="4">
        <f>D6-E6</f>
        <v>0</v>
      </c>
      <c r="G6" s="4"/>
      <c r="H6">
        <f>VLOOKUP(B6,'Item Look Up Table'!$A$2:$C$15,3,FALSE)</f>
        <v>300</v>
      </c>
      <c r="J6" s="4">
        <f>SUM(F17:F51)</f>
        <v>55.5</v>
      </c>
      <c r="K6" s="17">
        <f>SUM(H17:H51)</f>
        <v>9280</v>
      </c>
      <c r="M6" s="17">
        <f>MIN(K3,K6,K9,K12,K15,K18,K21,K24)</f>
        <v>4295</v>
      </c>
      <c r="N6" s="9">
        <v>44562</v>
      </c>
    </row>
    <row r="7" spans="1:14" x14ac:dyDescent="0.2">
      <c r="A7" s="9">
        <v>44562</v>
      </c>
      <c r="B7" t="s">
        <v>17</v>
      </c>
      <c r="C7" t="s">
        <v>19</v>
      </c>
      <c r="D7" s="2">
        <v>3</v>
      </c>
      <c r="E7" s="4">
        <f>VLOOKUP(B7,'Item Look Up Table'!$A$2:$C$15, 2, FALSE)</f>
        <v>1</v>
      </c>
      <c r="F7" s="4">
        <f>D7-E7</f>
        <v>2</v>
      </c>
      <c r="G7" s="4"/>
      <c r="H7">
        <f>VLOOKUP(B7,'Item Look Up Table'!$A$2:$C$15,3,FALSE)</f>
        <v>300</v>
      </c>
    </row>
    <row r="8" spans="1:14" x14ac:dyDescent="0.2">
      <c r="A8" s="9">
        <v>44562</v>
      </c>
      <c r="B8" t="s">
        <v>9</v>
      </c>
      <c r="C8" t="s">
        <v>14</v>
      </c>
      <c r="D8" s="2">
        <v>2.5</v>
      </c>
      <c r="E8" s="4">
        <f>VLOOKUP(B8,'Item Look Up Table'!$A$2:$C$15, 2, FALSE)</f>
        <v>1</v>
      </c>
      <c r="F8" s="4">
        <f>D8-E8</f>
        <v>1.5</v>
      </c>
      <c r="G8" s="4"/>
      <c r="H8">
        <f>VLOOKUP(B8,'Item Look Up Table'!$A$2:$C$15,3,FALSE)</f>
        <v>120</v>
      </c>
      <c r="J8" t="s">
        <v>34</v>
      </c>
      <c r="K8" t="s">
        <v>48</v>
      </c>
    </row>
    <row r="9" spans="1:14" x14ac:dyDescent="0.2">
      <c r="A9" s="9">
        <v>44562</v>
      </c>
      <c r="B9" t="s">
        <v>2</v>
      </c>
      <c r="C9" t="s">
        <v>3</v>
      </c>
      <c r="D9" s="2">
        <v>1.5</v>
      </c>
      <c r="E9" s="4">
        <f>VLOOKUP(B9,'Item Look Up Table'!$A$2:$C$15, 2, FALSE)</f>
        <v>0.5</v>
      </c>
      <c r="F9" s="4">
        <f>D9-E9</f>
        <v>1</v>
      </c>
      <c r="G9" s="4"/>
      <c r="H9">
        <f>VLOOKUP(B9,'Item Look Up Table'!$A$2:$C$15,3,FALSE)</f>
        <v>265</v>
      </c>
      <c r="J9" s="4">
        <f>SUM(F52:F66)</f>
        <v>18.5</v>
      </c>
      <c r="K9" s="17">
        <f>SUM(H52:H66)</f>
        <v>5165</v>
      </c>
    </row>
    <row r="10" spans="1:14" x14ac:dyDescent="0.2">
      <c r="A10" s="9">
        <v>44562</v>
      </c>
      <c r="B10" t="s">
        <v>5</v>
      </c>
      <c r="C10" t="s">
        <v>3</v>
      </c>
      <c r="D10" s="2">
        <v>2</v>
      </c>
      <c r="E10" s="4">
        <f>VLOOKUP(B10,'Item Look Up Table'!$A$2:$C$15, 2, FALSE)</f>
        <v>1</v>
      </c>
      <c r="F10" s="4">
        <f>D10-E10</f>
        <v>1</v>
      </c>
      <c r="G10" s="4"/>
      <c r="H10">
        <f>VLOOKUP(B10,'Item Look Up Table'!$A$2:$C$15,3,FALSE)</f>
        <v>480</v>
      </c>
    </row>
    <row r="11" spans="1:14" x14ac:dyDescent="0.2">
      <c r="A11" s="9">
        <v>44562</v>
      </c>
      <c r="B11" t="s">
        <v>4</v>
      </c>
      <c r="C11" t="s">
        <v>3</v>
      </c>
      <c r="D11" s="2">
        <v>3</v>
      </c>
      <c r="E11" s="4">
        <f>VLOOKUP(B11,'Item Look Up Table'!$A$2:$C$15, 2, FALSE)</f>
        <v>2.5</v>
      </c>
      <c r="F11" s="4">
        <f>D11-E11</f>
        <v>0.5</v>
      </c>
      <c r="G11" s="4"/>
      <c r="H11">
        <f>VLOOKUP(B11,'Item Look Up Table'!$A$2:$C$15,3,FALSE)</f>
        <v>560</v>
      </c>
      <c r="J11" t="s">
        <v>35</v>
      </c>
      <c r="K11" t="s">
        <v>49</v>
      </c>
    </row>
    <row r="12" spans="1:14" x14ac:dyDescent="0.2">
      <c r="A12" s="9">
        <v>44562</v>
      </c>
      <c r="B12" t="s">
        <v>10</v>
      </c>
      <c r="C12" t="s">
        <v>14</v>
      </c>
      <c r="D12" s="2">
        <v>3</v>
      </c>
      <c r="E12" s="4">
        <f>VLOOKUP(B12,'Item Look Up Table'!$A$2:$C$15, 2, FALSE)</f>
        <v>0.5</v>
      </c>
      <c r="F12" s="4">
        <f>D12-E12</f>
        <v>2.5</v>
      </c>
      <c r="G12" s="4"/>
      <c r="H12">
        <f>VLOOKUP(B12,'Item Look Up Table'!$A$2:$C$15,3,FALSE)</f>
        <v>0</v>
      </c>
      <c r="J12" s="4">
        <f>SUM(F67:F106)</f>
        <v>79.5</v>
      </c>
      <c r="K12" s="17">
        <f>SUM(H67:H106)</f>
        <v>12565</v>
      </c>
    </row>
    <row r="13" spans="1:14" x14ac:dyDescent="0.2">
      <c r="A13" s="9">
        <v>44562</v>
      </c>
      <c r="B13" t="s">
        <v>8</v>
      </c>
      <c r="C13" t="s">
        <v>14</v>
      </c>
      <c r="D13" s="2">
        <v>4</v>
      </c>
      <c r="E13" s="4">
        <f>VLOOKUP(B13,'Item Look Up Table'!$A$2:$C$15, 2, FALSE)</f>
        <v>2</v>
      </c>
      <c r="F13" s="4">
        <f>D13-E13</f>
        <v>2</v>
      </c>
      <c r="G13" s="4"/>
      <c r="H13">
        <f>VLOOKUP(B13,'Item Look Up Table'!$A$2:$C$15,3,FALSE)</f>
        <v>200</v>
      </c>
    </row>
    <row r="14" spans="1:14" x14ac:dyDescent="0.2">
      <c r="A14" s="9">
        <v>44562</v>
      </c>
      <c r="B14" t="s">
        <v>11</v>
      </c>
      <c r="C14" t="s">
        <v>15</v>
      </c>
      <c r="D14" s="2">
        <v>2</v>
      </c>
      <c r="E14" s="4">
        <f>VLOOKUP(B14,'Item Look Up Table'!$A$2:$C$15, 2, FALSE)</f>
        <v>1</v>
      </c>
      <c r="F14" s="4">
        <f>D14-E14</f>
        <v>1</v>
      </c>
      <c r="G14" s="4"/>
      <c r="H14">
        <f>VLOOKUP(B14,'Item Look Up Table'!$A$2:$C$15,3,FALSE)</f>
        <v>280</v>
      </c>
      <c r="J14" t="s">
        <v>36</v>
      </c>
      <c r="K14" t="s">
        <v>50</v>
      </c>
    </row>
    <row r="15" spans="1:14" x14ac:dyDescent="0.2">
      <c r="A15" s="9">
        <v>44562</v>
      </c>
      <c r="B15" t="s">
        <v>18</v>
      </c>
      <c r="C15" t="s">
        <v>19</v>
      </c>
      <c r="D15" s="2">
        <v>3</v>
      </c>
      <c r="E15" s="4">
        <f>VLOOKUP(B15,'Item Look Up Table'!$A$2:$C$15, 2, FALSE)</f>
        <v>0.5</v>
      </c>
      <c r="F15" s="4">
        <f>D15-E15</f>
        <v>2.5</v>
      </c>
      <c r="G15" s="4"/>
      <c r="H15">
        <f>VLOOKUP(B15,'Item Look Up Table'!$A$2:$C$15,3,FALSE)</f>
        <v>150</v>
      </c>
      <c r="J15" s="4">
        <f>SUM(F107:F142)</f>
        <v>48</v>
      </c>
      <c r="K15" s="17">
        <f>SUM(H107:H142)</f>
        <v>10910</v>
      </c>
    </row>
    <row r="16" spans="1:14" x14ac:dyDescent="0.2">
      <c r="A16" s="9">
        <v>44562</v>
      </c>
      <c r="B16" t="s">
        <v>7</v>
      </c>
      <c r="C16" t="s">
        <v>3</v>
      </c>
      <c r="D16" s="2">
        <v>5</v>
      </c>
      <c r="E16" s="4">
        <f>VLOOKUP(B16,'Item Look Up Table'!$A$2:$C$15, 2, FALSE)</f>
        <v>0.5</v>
      </c>
      <c r="F16" s="4">
        <f>D16-E16</f>
        <v>4.5</v>
      </c>
      <c r="G16" s="4"/>
      <c r="H16">
        <f>VLOOKUP(B16,'Item Look Up Table'!$A$2:$C$15,3,FALSE)</f>
        <v>500</v>
      </c>
    </row>
    <row r="17" spans="1:11" x14ac:dyDescent="0.2">
      <c r="A17" s="9">
        <v>44563</v>
      </c>
      <c r="B17" t="s">
        <v>5</v>
      </c>
      <c r="C17" t="s">
        <v>3</v>
      </c>
      <c r="D17" s="2">
        <v>2</v>
      </c>
      <c r="E17" s="4">
        <f>VLOOKUP(B17,'Item Look Up Table'!$A$2:$C$15, 2, FALSE)</f>
        <v>1</v>
      </c>
      <c r="F17" s="4">
        <f>D17-E17</f>
        <v>1</v>
      </c>
      <c r="G17" s="4"/>
      <c r="H17">
        <f>VLOOKUP(B17,'Item Look Up Table'!$A$2:$C$15,3,FALSE)</f>
        <v>480</v>
      </c>
      <c r="J17" t="s">
        <v>37</v>
      </c>
      <c r="K17" t="s">
        <v>51</v>
      </c>
    </row>
    <row r="18" spans="1:11" x14ac:dyDescent="0.2">
      <c r="A18" s="9">
        <v>44563</v>
      </c>
      <c r="B18" t="s">
        <v>10</v>
      </c>
      <c r="C18" t="s">
        <v>14</v>
      </c>
      <c r="D18" s="2">
        <v>3</v>
      </c>
      <c r="E18" s="4">
        <f>VLOOKUP(B18,'Item Look Up Table'!$A$2:$C$15, 2, FALSE)</f>
        <v>0.5</v>
      </c>
      <c r="F18" s="4">
        <f>D18-E18</f>
        <v>2.5</v>
      </c>
      <c r="G18" s="4"/>
      <c r="H18">
        <f>VLOOKUP(B18,'Item Look Up Table'!$A$2:$C$15,3,FALSE)</f>
        <v>0</v>
      </c>
      <c r="J18" s="4">
        <f>SUM(F143:F167)</f>
        <v>38</v>
      </c>
      <c r="K18" s="17">
        <f>SUM(H143:H167)</f>
        <v>6275</v>
      </c>
    </row>
    <row r="19" spans="1:11" x14ac:dyDescent="0.2">
      <c r="A19" s="9">
        <v>44563</v>
      </c>
      <c r="B19" t="s">
        <v>2</v>
      </c>
      <c r="C19" t="s">
        <v>3</v>
      </c>
      <c r="D19" s="2">
        <v>1.5</v>
      </c>
      <c r="E19" s="4">
        <f>VLOOKUP(B19,'Item Look Up Table'!$A$2:$C$15, 2, FALSE)</f>
        <v>0.5</v>
      </c>
      <c r="F19" s="4">
        <f>D19-E19</f>
        <v>1</v>
      </c>
      <c r="G19" s="4"/>
      <c r="H19">
        <f>VLOOKUP(B19,'Item Look Up Table'!$A$2:$C$15,3,FALSE)</f>
        <v>265</v>
      </c>
    </row>
    <row r="20" spans="1:11" x14ac:dyDescent="0.2">
      <c r="A20" s="9">
        <v>44563</v>
      </c>
      <c r="B20" t="s">
        <v>17</v>
      </c>
      <c r="C20" t="s">
        <v>19</v>
      </c>
      <c r="D20" s="2">
        <v>3</v>
      </c>
      <c r="E20" s="4">
        <f>VLOOKUP(B20,'Item Look Up Table'!$A$2:$C$15, 2, FALSE)</f>
        <v>1</v>
      </c>
      <c r="F20" s="4">
        <f>D20-E20</f>
        <v>2</v>
      </c>
      <c r="G20" s="4"/>
      <c r="H20">
        <f>VLOOKUP(B20,'Item Look Up Table'!$A$2:$C$15,3,FALSE)</f>
        <v>300</v>
      </c>
      <c r="J20" t="s">
        <v>38</v>
      </c>
      <c r="K20" t="s">
        <v>52</v>
      </c>
    </row>
    <row r="21" spans="1:11" x14ac:dyDescent="0.2">
      <c r="A21" s="9">
        <v>44563</v>
      </c>
      <c r="B21" t="s">
        <v>9</v>
      </c>
      <c r="C21" t="s">
        <v>14</v>
      </c>
      <c r="D21" s="2">
        <v>2.5</v>
      </c>
      <c r="E21" s="4">
        <f>VLOOKUP(B21,'Item Look Up Table'!$A$2:$C$15, 2, FALSE)</f>
        <v>1</v>
      </c>
      <c r="F21" s="4">
        <f>D21-E21</f>
        <v>1.5</v>
      </c>
      <c r="G21" s="4"/>
      <c r="H21">
        <f>VLOOKUP(B21,'Item Look Up Table'!$A$2:$C$15,3,FALSE)</f>
        <v>120</v>
      </c>
      <c r="J21" s="4">
        <f>SUM(F168:F185)</f>
        <v>36</v>
      </c>
      <c r="K21" s="17">
        <f>SUM(H168:H185)</f>
        <v>4945</v>
      </c>
    </row>
    <row r="22" spans="1:11" x14ac:dyDescent="0.2">
      <c r="A22" s="9">
        <v>44563</v>
      </c>
      <c r="B22" t="s">
        <v>12</v>
      </c>
      <c r="C22" t="s">
        <v>15</v>
      </c>
      <c r="D22" s="2">
        <v>2</v>
      </c>
      <c r="E22" s="4">
        <f>VLOOKUP(B22,'Item Look Up Table'!$A$2:$C$15, 2, FALSE)</f>
        <v>1</v>
      </c>
      <c r="F22" s="4">
        <f>D22-E22</f>
        <v>1</v>
      </c>
      <c r="G22" s="4"/>
      <c r="H22">
        <f>VLOOKUP(B22,'Item Look Up Table'!$A$2:$C$15,3,FALSE)</f>
        <v>255</v>
      </c>
    </row>
    <row r="23" spans="1:11" x14ac:dyDescent="0.2">
      <c r="A23" s="9">
        <v>44563</v>
      </c>
      <c r="B23" t="s">
        <v>6</v>
      </c>
      <c r="C23" t="s">
        <v>3</v>
      </c>
      <c r="D23" s="2">
        <v>3</v>
      </c>
      <c r="E23" s="4">
        <f>VLOOKUP(B23,'Item Look Up Table'!$A$2:$C$15, 2, FALSE)</f>
        <v>1.5</v>
      </c>
      <c r="F23" s="4">
        <f>D23-E23</f>
        <v>1.5</v>
      </c>
      <c r="G23" s="4"/>
      <c r="H23">
        <f>VLOOKUP(B23,'Item Look Up Table'!$A$2:$C$15,3,FALSE)</f>
        <v>320</v>
      </c>
      <c r="J23" t="s">
        <v>33</v>
      </c>
      <c r="K23" t="s">
        <v>53</v>
      </c>
    </row>
    <row r="24" spans="1:11" x14ac:dyDescent="0.2">
      <c r="A24" s="9">
        <v>44563</v>
      </c>
      <c r="B24" t="s">
        <v>11</v>
      </c>
      <c r="C24" t="s">
        <v>15</v>
      </c>
      <c r="D24" s="2">
        <v>2</v>
      </c>
      <c r="E24" s="4">
        <f>VLOOKUP(B24,'Item Look Up Table'!$A$2:$C$15, 2, FALSE)</f>
        <v>1</v>
      </c>
      <c r="F24" s="4">
        <f>D24-E24</f>
        <v>1</v>
      </c>
      <c r="G24" s="4"/>
      <c r="H24">
        <f>VLOOKUP(B24,'Item Look Up Table'!$A$2:$C$15,3,FALSE)</f>
        <v>280</v>
      </c>
      <c r="J24" s="4">
        <f>SUM(F186:F200)</f>
        <v>19.5</v>
      </c>
      <c r="K24" s="17">
        <f>SUM(H186:H200)</f>
        <v>4585</v>
      </c>
    </row>
    <row r="25" spans="1:11" x14ac:dyDescent="0.2">
      <c r="A25" s="9">
        <v>44563</v>
      </c>
      <c r="B25" t="s">
        <v>4</v>
      </c>
      <c r="C25" t="s">
        <v>3</v>
      </c>
      <c r="D25" s="2">
        <v>3</v>
      </c>
      <c r="E25" s="4">
        <f>VLOOKUP(B25,'Item Look Up Table'!$A$2:$C$15, 2, FALSE)</f>
        <v>2.5</v>
      </c>
      <c r="F25" s="4">
        <f>D25-E25</f>
        <v>0.5</v>
      </c>
      <c r="G25" s="4"/>
      <c r="H25">
        <f>VLOOKUP(B25,'Item Look Up Table'!$A$2:$C$15,3,FALSE)</f>
        <v>560</v>
      </c>
    </row>
    <row r="26" spans="1:11" x14ac:dyDescent="0.2">
      <c r="A26" s="9">
        <v>44563</v>
      </c>
      <c r="B26" t="s">
        <v>10</v>
      </c>
      <c r="C26" t="s">
        <v>14</v>
      </c>
      <c r="D26" s="2">
        <v>3</v>
      </c>
      <c r="E26" s="4">
        <f>VLOOKUP(B26,'Item Look Up Table'!$A$2:$C$15, 2, FALSE)</f>
        <v>0.5</v>
      </c>
      <c r="F26" s="4">
        <f>D26-E26</f>
        <v>2.5</v>
      </c>
      <c r="G26" s="4"/>
      <c r="H26">
        <f>VLOOKUP(B26,'Item Look Up Table'!$A$2:$C$15,3,FALSE)</f>
        <v>0</v>
      </c>
    </row>
    <row r="27" spans="1:11" x14ac:dyDescent="0.2">
      <c r="A27" s="9">
        <v>44563</v>
      </c>
      <c r="B27" t="s">
        <v>10</v>
      </c>
      <c r="C27" t="s">
        <v>14</v>
      </c>
      <c r="D27" s="2">
        <v>3</v>
      </c>
      <c r="E27" s="4">
        <f>VLOOKUP(B27,'Item Look Up Table'!$A$2:$C$15, 2, FALSE)</f>
        <v>0.5</v>
      </c>
      <c r="F27" s="4">
        <f>D27-E27</f>
        <v>2.5</v>
      </c>
      <c r="G27" s="4"/>
      <c r="H27">
        <f>VLOOKUP(B27,'Item Look Up Table'!$A$2:$C$15,3,FALSE)</f>
        <v>0</v>
      </c>
    </row>
    <row r="28" spans="1:11" x14ac:dyDescent="0.2">
      <c r="A28" s="9">
        <v>44563</v>
      </c>
      <c r="B28" t="s">
        <v>7</v>
      </c>
      <c r="C28" t="s">
        <v>3</v>
      </c>
      <c r="D28" s="2">
        <v>5</v>
      </c>
      <c r="E28" s="4">
        <f>VLOOKUP(B28,'Item Look Up Table'!$A$2:$C$15, 2, FALSE)</f>
        <v>0.5</v>
      </c>
      <c r="F28" s="4">
        <f>D28-E28</f>
        <v>4.5</v>
      </c>
      <c r="G28" s="4"/>
      <c r="H28">
        <f>VLOOKUP(B28,'Item Look Up Table'!$A$2:$C$15,3,FALSE)</f>
        <v>500</v>
      </c>
    </row>
    <row r="29" spans="1:11" x14ac:dyDescent="0.2">
      <c r="A29" s="9">
        <v>44563</v>
      </c>
      <c r="B29" t="s">
        <v>12</v>
      </c>
      <c r="C29" t="s">
        <v>15</v>
      </c>
      <c r="D29" s="2">
        <v>2</v>
      </c>
      <c r="E29" s="4">
        <f>VLOOKUP(B29,'Item Look Up Table'!$A$2:$C$15, 2, FALSE)</f>
        <v>1</v>
      </c>
      <c r="F29" s="4">
        <f>D29-E29</f>
        <v>1</v>
      </c>
      <c r="G29" s="4"/>
      <c r="H29">
        <f>VLOOKUP(B29,'Item Look Up Table'!$A$2:$C$15,3,FALSE)</f>
        <v>255</v>
      </c>
    </row>
    <row r="30" spans="1:11" x14ac:dyDescent="0.2">
      <c r="A30" s="9">
        <v>44563</v>
      </c>
      <c r="B30" t="s">
        <v>17</v>
      </c>
      <c r="C30" t="s">
        <v>19</v>
      </c>
      <c r="D30" s="2">
        <v>3</v>
      </c>
      <c r="E30" s="4">
        <f>VLOOKUP(B30,'Item Look Up Table'!$A$2:$C$15, 2, FALSE)</f>
        <v>1</v>
      </c>
      <c r="F30" s="4">
        <f>D30-E30</f>
        <v>2</v>
      </c>
      <c r="G30" s="4"/>
      <c r="H30">
        <f>VLOOKUP(B30,'Item Look Up Table'!$A$2:$C$15,3,FALSE)</f>
        <v>300</v>
      </c>
    </row>
    <row r="31" spans="1:11" x14ac:dyDescent="0.2">
      <c r="A31" s="9">
        <v>44563</v>
      </c>
      <c r="B31" t="s">
        <v>9</v>
      </c>
      <c r="C31" t="s">
        <v>14</v>
      </c>
      <c r="D31" s="2">
        <v>2.5</v>
      </c>
      <c r="E31" s="4">
        <f>VLOOKUP(B31,'Item Look Up Table'!$A$2:$C$15, 2, FALSE)</f>
        <v>1</v>
      </c>
      <c r="F31" s="4">
        <f>D31-E31</f>
        <v>1.5</v>
      </c>
      <c r="G31" s="4"/>
      <c r="H31">
        <f>VLOOKUP(B31,'Item Look Up Table'!$A$2:$C$15,3,FALSE)</f>
        <v>120</v>
      </c>
    </row>
    <row r="32" spans="1:11" x14ac:dyDescent="0.2">
      <c r="A32" s="9">
        <v>44563</v>
      </c>
      <c r="B32" t="s">
        <v>13</v>
      </c>
      <c r="C32" t="s">
        <v>15</v>
      </c>
      <c r="D32" s="2">
        <v>2</v>
      </c>
      <c r="E32" s="4">
        <f>VLOOKUP(B32,'Item Look Up Table'!$A$2:$C$15, 2, FALSE)</f>
        <v>2</v>
      </c>
      <c r="F32" s="4">
        <f>D32-E32</f>
        <v>0</v>
      </c>
      <c r="G32" s="4"/>
      <c r="H32">
        <f>VLOOKUP(B32,'Item Look Up Table'!$A$2:$C$15,3,FALSE)</f>
        <v>300</v>
      </c>
    </row>
    <row r="33" spans="1:11" x14ac:dyDescent="0.2">
      <c r="A33" s="9">
        <v>44563</v>
      </c>
      <c r="B33" t="s">
        <v>17</v>
      </c>
      <c r="C33" t="s">
        <v>19</v>
      </c>
      <c r="D33" s="2">
        <v>3</v>
      </c>
      <c r="E33" s="4">
        <f>VLOOKUP(B33,'Item Look Up Table'!$A$2:$C$15, 2, FALSE)</f>
        <v>1</v>
      </c>
      <c r="F33" s="4">
        <f>D33-E33</f>
        <v>2</v>
      </c>
      <c r="G33" s="4"/>
      <c r="H33">
        <f>VLOOKUP(B33,'Item Look Up Table'!$A$2:$C$15,3,FALSE)</f>
        <v>300</v>
      </c>
      <c r="J33" s="12" t="s">
        <v>39</v>
      </c>
    </row>
    <row r="34" spans="1:11" x14ac:dyDescent="0.2">
      <c r="A34" s="9">
        <v>44563</v>
      </c>
      <c r="B34" t="s">
        <v>9</v>
      </c>
      <c r="C34" t="s">
        <v>14</v>
      </c>
      <c r="D34" s="2">
        <v>2.5</v>
      </c>
      <c r="E34" s="4">
        <f>VLOOKUP(B34,'Item Look Up Table'!$A$2:$C$15, 2, FALSE)</f>
        <v>1</v>
      </c>
      <c r="F34" s="4">
        <f>D34-E34</f>
        <v>1.5</v>
      </c>
      <c r="G34" s="4"/>
      <c r="H34">
        <f>VLOOKUP(B34,'Item Look Up Table'!$A$2:$C$15,3,FALSE)</f>
        <v>120</v>
      </c>
      <c r="J34" s="4">
        <f>MAX(F2:F200)</f>
        <v>4.5</v>
      </c>
      <c r="K34" s="13" t="s">
        <v>7</v>
      </c>
    </row>
    <row r="35" spans="1:11" x14ac:dyDescent="0.2">
      <c r="A35" s="9">
        <v>44563</v>
      </c>
      <c r="B35" t="s">
        <v>12</v>
      </c>
      <c r="C35" t="s">
        <v>15</v>
      </c>
      <c r="D35" s="2">
        <v>2</v>
      </c>
      <c r="E35" s="4">
        <f>VLOOKUP(B35,'Item Look Up Table'!$A$2:$C$15, 2, FALSE)</f>
        <v>1</v>
      </c>
      <c r="F35" s="4">
        <f>D35-E35</f>
        <v>1</v>
      </c>
      <c r="G35" s="4"/>
      <c r="H35">
        <f>VLOOKUP(B35,'Item Look Up Table'!$A$2:$C$15,3,FALSE)</f>
        <v>255</v>
      </c>
    </row>
    <row r="36" spans="1:11" x14ac:dyDescent="0.2">
      <c r="A36" s="9">
        <v>44563</v>
      </c>
      <c r="B36" t="s">
        <v>8</v>
      </c>
      <c r="C36" t="s">
        <v>14</v>
      </c>
      <c r="D36" s="2">
        <v>4</v>
      </c>
      <c r="E36" s="4">
        <f>VLOOKUP(B36,'Item Look Up Table'!$A$2:$C$15, 2, FALSE)</f>
        <v>2</v>
      </c>
      <c r="F36" s="4">
        <f>D36-E36</f>
        <v>2</v>
      </c>
      <c r="G36" s="4"/>
      <c r="H36">
        <f>VLOOKUP(B36,'Item Look Up Table'!$A$2:$C$15,3,FALSE)</f>
        <v>200</v>
      </c>
      <c r="J36" s="12" t="s">
        <v>40</v>
      </c>
    </row>
    <row r="37" spans="1:11" x14ac:dyDescent="0.2">
      <c r="A37" s="9">
        <v>44563</v>
      </c>
      <c r="B37" t="s">
        <v>17</v>
      </c>
      <c r="C37" t="s">
        <v>19</v>
      </c>
      <c r="D37" s="2">
        <v>3</v>
      </c>
      <c r="E37" s="4">
        <f>VLOOKUP(B37,'Item Look Up Table'!$A$2:$C$15, 2, FALSE)</f>
        <v>1</v>
      </c>
      <c r="F37" s="4">
        <f>D37-E37</f>
        <v>2</v>
      </c>
      <c r="G37" s="4"/>
      <c r="H37">
        <f>VLOOKUP(B37,'Item Look Up Table'!$A$2:$C$15,3,FALSE)</f>
        <v>300</v>
      </c>
      <c r="J37" s="4">
        <f>MIN(F2:F200)</f>
        <v>0</v>
      </c>
      <c r="K37" s="12" t="s">
        <v>42</v>
      </c>
    </row>
    <row r="38" spans="1:11" x14ac:dyDescent="0.2">
      <c r="A38" s="9">
        <v>44563</v>
      </c>
      <c r="B38" t="s">
        <v>6</v>
      </c>
      <c r="C38" t="s">
        <v>3</v>
      </c>
      <c r="D38" s="2">
        <v>3</v>
      </c>
      <c r="E38" s="4">
        <f>VLOOKUP(B38,'Item Look Up Table'!$A$2:$C$15, 2, FALSE)</f>
        <v>1.5</v>
      </c>
      <c r="F38" s="4">
        <f>D38-E38</f>
        <v>1.5</v>
      </c>
      <c r="G38" s="4"/>
      <c r="H38">
        <f>VLOOKUP(B38,'Item Look Up Table'!$A$2:$C$15,3,FALSE)</f>
        <v>320</v>
      </c>
    </row>
    <row r="39" spans="1:11" x14ac:dyDescent="0.2">
      <c r="A39" s="9">
        <v>44563</v>
      </c>
      <c r="B39" t="s">
        <v>12</v>
      </c>
      <c r="C39" t="s">
        <v>15</v>
      </c>
      <c r="D39" s="2">
        <v>2</v>
      </c>
      <c r="E39" s="4">
        <f>VLOOKUP(B39,'Item Look Up Table'!$A$2:$C$15, 2, FALSE)</f>
        <v>1</v>
      </c>
      <c r="F39" s="4">
        <f>D39-E39</f>
        <v>1</v>
      </c>
      <c r="G39" s="4"/>
      <c r="H39">
        <f>VLOOKUP(B39,'Item Look Up Table'!$A$2:$C$15,3,FALSE)</f>
        <v>255</v>
      </c>
      <c r="J39" s="12" t="s">
        <v>41</v>
      </c>
    </row>
    <row r="40" spans="1:11" x14ac:dyDescent="0.2">
      <c r="A40" s="9">
        <v>44563</v>
      </c>
      <c r="B40" t="s">
        <v>7</v>
      </c>
      <c r="C40" t="s">
        <v>3</v>
      </c>
      <c r="D40" s="2">
        <v>5</v>
      </c>
      <c r="E40" s="4">
        <f>VLOOKUP(B40,'Item Look Up Table'!$A$2:$C$15, 2, FALSE)</f>
        <v>0.5</v>
      </c>
      <c r="F40" s="4">
        <f>D40-E40</f>
        <v>4.5</v>
      </c>
      <c r="G40" s="4"/>
      <c r="H40">
        <f>VLOOKUP(B40,'Item Look Up Table'!$A$2:$C$15,3,FALSE)</f>
        <v>500</v>
      </c>
    </row>
    <row r="41" spans="1:11" x14ac:dyDescent="0.2">
      <c r="A41" s="9">
        <v>44563</v>
      </c>
      <c r="B41" t="s">
        <v>6</v>
      </c>
      <c r="C41" t="s">
        <v>3</v>
      </c>
      <c r="D41" s="2">
        <v>3</v>
      </c>
      <c r="E41" s="4">
        <f>VLOOKUP(B41,'Item Look Up Table'!$A$2:$C$15, 2, FALSE)</f>
        <v>1.5</v>
      </c>
      <c r="F41" s="4">
        <f>D41-E41</f>
        <v>1.5</v>
      </c>
      <c r="G41" s="4"/>
      <c r="H41">
        <f>VLOOKUP(B41,'Item Look Up Table'!$A$2:$C$15,3,FALSE)</f>
        <v>320</v>
      </c>
    </row>
    <row r="42" spans="1:11" x14ac:dyDescent="0.2">
      <c r="A42" s="9">
        <v>44563</v>
      </c>
      <c r="B42" t="s">
        <v>9</v>
      </c>
      <c r="C42" t="s">
        <v>14</v>
      </c>
      <c r="D42" s="2">
        <v>2.5</v>
      </c>
      <c r="E42" s="4">
        <f>VLOOKUP(B42,'Item Look Up Table'!$A$2:$C$15, 2, FALSE)</f>
        <v>1</v>
      </c>
      <c r="F42" s="4">
        <f>D42-E42</f>
        <v>1.5</v>
      </c>
      <c r="G42" s="4"/>
      <c r="H42">
        <f>VLOOKUP(B42,'Item Look Up Table'!$A$2:$C$15,3,FALSE)</f>
        <v>120</v>
      </c>
    </row>
    <row r="43" spans="1:11" x14ac:dyDescent="0.2">
      <c r="A43" s="9">
        <v>44563</v>
      </c>
      <c r="B43" t="s">
        <v>5</v>
      </c>
      <c r="C43" t="s">
        <v>3</v>
      </c>
      <c r="D43" s="2">
        <v>2</v>
      </c>
      <c r="E43" s="4">
        <f>VLOOKUP(B43,'Item Look Up Table'!$A$2:$C$15, 2, FALSE)</f>
        <v>1</v>
      </c>
      <c r="F43" s="4">
        <f>D43-E43</f>
        <v>1</v>
      </c>
      <c r="G43" s="4"/>
      <c r="H43">
        <f>VLOOKUP(B43,'Item Look Up Table'!$A$2:$C$15,3,FALSE)</f>
        <v>480</v>
      </c>
      <c r="J43" s="12" t="s">
        <v>54</v>
      </c>
    </row>
    <row r="44" spans="1:11" x14ac:dyDescent="0.2">
      <c r="A44" s="9">
        <v>44563</v>
      </c>
      <c r="B44" t="s">
        <v>2</v>
      </c>
      <c r="C44" t="s">
        <v>3</v>
      </c>
      <c r="D44" s="2">
        <v>1.5</v>
      </c>
      <c r="E44" s="4">
        <f>VLOOKUP(B44,'Item Look Up Table'!$A$2:$C$15, 2, FALSE)</f>
        <v>0.5</v>
      </c>
      <c r="F44" s="4">
        <f>D44-E44</f>
        <v>1</v>
      </c>
      <c r="G44" s="4"/>
      <c r="H44">
        <f>VLOOKUP(B44,'Item Look Up Table'!$A$2:$C$15,3,FALSE)</f>
        <v>265</v>
      </c>
      <c r="J44">
        <f>MAX(H2:H200)</f>
        <v>560</v>
      </c>
      <c r="K44" s="18" t="s">
        <v>4</v>
      </c>
    </row>
    <row r="45" spans="1:11" x14ac:dyDescent="0.2">
      <c r="A45" s="9">
        <v>44563</v>
      </c>
      <c r="B45" t="s">
        <v>18</v>
      </c>
      <c r="C45" t="s">
        <v>19</v>
      </c>
      <c r="D45" s="2">
        <v>3</v>
      </c>
      <c r="E45" s="4">
        <f>VLOOKUP(B45,'Item Look Up Table'!$A$2:$C$15, 2, FALSE)</f>
        <v>0.5</v>
      </c>
      <c r="F45" s="4">
        <f>D45-E45</f>
        <v>2.5</v>
      </c>
      <c r="G45" s="4"/>
      <c r="H45">
        <f>VLOOKUP(B45,'Item Look Up Table'!$A$2:$C$15,3,FALSE)</f>
        <v>150</v>
      </c>
    </row>
    <row r="46" spans="1:11" x14ac:dyDescent="0.2">
      <c r="A46" s="9">
        <v>44563</v>
      </c>
      <c r="B46" t="s">
        <v>9</v>
      </c>
      <c r="C46" t="s">
        <v>14</v>
      </c>
      <c r="D46" s="2">
        <v>2.5</v>
      </c>
      <c r="E46" s="4">
        <f>VLOOKUP(B46,'Item Look Up Table'!$A$2:$C$15, 2, FALSE)</f>
        <v>1</v>
      </c>
      <c r="F46" s="4">
        <f>D46-E46</f>
        <v>1.5</v>
      </c>
      <c r="G46" s="4"/>
      <c r="H46">
        <f>VLOOKUP(B46,'Item Look Up Table'!$A$2:$C$15,3,FALSE)</f>
        <v>120</v>
      </c>
      <c r="J46" s="12" t="s">
        <v>55</v>
      </c>
    </row>
    <row r="47" spans="1:11" x14ac:dyDescent="0.2">
      <c r="A47" s="9">
        <v>44563</v>
      </c>
      <c r="B47" t="s">
        <v>12</v>
      </c>
      <c r="C47" t="s">
        <v>15</v>
      </c>
      <c r="D47" s="2">
        <v>2</v>
      </c>
      <c r="E47" s="4">
        <f>VLOOKUP(B47,'Item Look Up Table'!$A$2:$C$15, 2, FALSE)</f>
        <v>1</v>
      </c>
      <c r="F47" s="4">
        <f>D47-E47</f>
        <v>1</v>
      </c>
      <c r="G47" s="4"/>
      <c r="H47">
        <f>VLOOKUP(B47,'Item Look Up Table'!$A$2:$C$15,3,FALSE)</f>
        <v>255</v>
      </c>
      <c r="J47">
        <f>MIN(H2:H200)</f>
        <v>0</v>
      </c>
      <c r="K47" s="18" t="s">
        <v>10</v>
      </c>
    </row>
    <row r="48" spans="1:11" x14ac:dyDescent="0.2">
      <c r="A48" s="9">
        <v>44563</v>
      </c>
      <c r="B48" t="s">
        <v>18</v>
      </c>
      <c r="C48" t="s">
        <v>19</v>
      </c>
      <c r="D48" s="2">
        <v>3</v>
      </c>
      <c r="E48" s="4">
        <f>VLOOKUP(B48,'Item Look Up Table'!$A$2:$C$15, 2, FALSE)</f>
        <v>0.5</v>
      </c>
      <c r="F48" s="4">
        <f>D48-E48</f>
        <v>2.5</v>
      </c>
      <c r="G48" s="4"/>
      <c r="H48">
        <f>VLOOKUP(B48,'Item Look Up Table'!$A$2:$C$15,3,FALSE)</f>
        <v>150</v>
      </c>
    </row>
    <row r="49" spans="1:8" x14ac:dyDescent="0.2">
      <c r="A49" s="9">
        <v>44563</v>
      </c>
      <c r="B49" t="s">
        <v>13</v>
      </c>
      <c r="C49" t="s">
        <v>15</v>
      </c>
      <c r="D49" s="2">
        <v>2</v>
      </c>
      <c r="E49" s="4">
        <f>VLOOKUP(B49,'Item Look Up Table'!$A$2:$C$15, 2, FALSE)</f>
        <v>2</v>
      </c>
      <c r="F49" s="4">
        <f>D49-E49</f>
        <v>0</v>
      </c>
      <c r="G49" s="4"/>
      <c r="H49">
        <f>VLOOKUP(B49,'Item Look Up Table'!$A$2:$C$15,3,FALSE)</f>
        <v>300</v>
      </c>
    </row>
    <row r="50" spans="1:8" x14ac:dyDescent="0.2">
      <c r="A50" s="9">
        <v>44563</v>
      </c>
      <c r="B50" t="s">
        <v>12</v>
      </c>
      <c r="C50" t="s">
        <v>15</v>
      </c>
      <c r="D50" s="2">
        <v>2</v>
      </c>
      <c r="E50" s="4">
        <f>VLOOKUP(B50,'Item Look Up Table'!$A$2:$C$15, 2, FALSE)</f>
        <v>1</v>
      </c>
      <c r="F50" s="4">
        <f>D50-E50</f>
        <v>1</v>
      </c>
      <c r="G50" s="4"/>
      <c r="H50">
        <f>VLOOKUP(B50,'Item Look Up Table'!$A$2:$C$15,3,FALSE)</f>
        <v>255</v>
      </c>
    </row>
    <row r="51" spans="1:8" x14ac:dyDescent="0.2">
      <c r="A51" s="9">
        <v>44563</v>
      </c>
      <c r="B51" t="s">
        <v>4</v>
      </c>
      <c r="C51" t="s">
        <v>3</v>
      </c>
      <c r="D51" s="2">
        <v>3</v>
      </c>
      <c r="E51" s="4">
        <f>VLOOKUP(B51,'Item Look Up Table'!$A$2:$C$15, 2, FALSE)</f>
        <v>2.5</v>
      </c>
      <c r="F51" s="4">
        <f>D51-E51</f>
        <v>0.5</v>
      </c>
      <c r="G51" s="4"/>
      <c r="H51">
        <f>VLOOKUP(B51,'Item Look Up Table'!$A$2:$C$15,3,FALSE)</f>
        <v>560</v>
      </c>
    </row>
    <row r="52" spans="1:8" x14ac:dyDescent="0.2">
      <c r="A52" s="9">
        <v>44564</v>
      </c>
      <c r="B52" t="s">
        <v>17</v>
      </c>
      <c r="C52" t="s">
        <v>19</v>
      </c>
      <c r="D52" s="2">
        <v>3</v>
      </c>
      <c r="E52" s="4">
        <f>VLOOKUP(B52,'Item Look Up Table'!$A$2:$C$15, 2, FALSE)</f>
        <v>1</v>
      </c>
      <c r="F52" s="4">
        <f>D52-E52</f>
        <v>2</v>
      </c>
      <c r="G52" s="4"/>
      <c r="H52">
        <f>VLOOKUP(B52,'Item Look Up Table'!$A$2:$C$15,3,FALSE)</f>
        <v>300</v>
      </c>
    </row>
    <row r="53" spans="1:8" x14ac:dyDescent="0.2">
      <c r="A53" s="9">
        <v>44564</v>
      </c>
      <c r="B53" t="s">
        <v>4</v>
      </c>
      <c r="C53" t="s">
        <v>3</v>
      </c>
      <c r="D53" s="2">
        <v>3</v>
      </c>
      <c r="E53" s="4">
        <f>VLOOKUP(B53,'Item Look Up Table'!$A$2:$C$15, 2, FALSE)</f>
        <v>2.5</v>
      </c>
      <c r="F53" s="4">
        <f>D53-E53</f>
        <v>0.5</v>
      </c>
      <c r="G53" s="4"/>
      <c r="H53">
        <f>VLOOKUP(B53,'Item Look Up Table'!$A$2:$C$15,3,FALSE)</f>
        <v>560</v>
      </c>
    </row>
    <row r="54" spans="1:8" x14ac:dyDescent="0.2">
      <c r="A54" s="9">
        <v>44564</v>
      </c>
      <c r="B54" t="s">
        <v>5</v>
      </c>
      <c r="C54" t="s">
        <v>3</v>
      </c>
      <c r="D54" s="2">
        <v>2</v>
      </c>
      <c r="E54" s="4">
        <f>VLOOKUP(B54,'Item Look Up Table'!$A$2:$C$15, 2, FALSE)</f>
        <v>1</v>
      </c>
      <c r="F54" s="4">
        <f>D54-E54</f>
        <v>1</v>
      </c>
      <c r="G54" s="4"/>
      <c r="H54">
        <f>VLOOKUP(B54,'Item Look Up Table'!$A$2:$C$15,3,FALSE)</f>
        <v>480</v>
      </c>
    </row>
    <row r="55" spans="1:8" x14ac:dyDescent="0.2">
      <c r="A55" s="9">
        <v>44564</v>
      </c>
      <c r="B55" t="s">
        <v>12</v>
      </c>
      <c r="C55" t="s">
        <v>15</v>
      </c>
      <c r="D55" s="2">
        <v>2</v>
      </c>
      <c r="E55" s="4">
        <f>VLOOKUP(B55,'Item Look Up Table'!$A$2:$C$15, 2, FALSE)</f>
        <v>1</v>
      </c>
      <c r="F55" s="4">
        <f>D55-E55</f>
        <v>1</v>
      </c>
      <c r="G55" s="4"/>
      <c r="H55">
        <f>VLOOKUP(B55,'Item Look Up Table'!$A$2:$C$15,3,FALSE)</f>
        <v>255</v>
      </c>
    </row>
    <row r="56" spans="1:8" x14ac:dyDescent="0.2">
      <c r="A56" s="9">
        <v>44564</v>
      </c>
      <c r="B56" t="s">
        <v>5</v>
      </c>
      <c r="C56" t="s">
        <v>3</v>
      </c>
      <c r="D56" s="2">
        <v>2</v>
      </c>
      <c r="E56" s="4">
        <f>VLOOKUP(B56,'Item Look Up Table'!$A$2:$C$15, 2, FALSE)</f>
        <v>1</v>
      </c>
      <c r="F56" s="4">
        <f>D56-E56</f>
        <v>1</v>
      </c>
      <c r="G56" s="4"/>
      <c r="H56">
        <f>VLOOKUP(B56,'Item Look Up Table'!$A$2:$C$15,3,FALSE)</f>
        <v>480</v>
      </c>
    </row>
    <row r="57" spans="1:8" x14ac:dyDescent="0.2">
      <c r="A57" s="9">
        <v>44564</v>
      </c>
      <c r="B57" t="s">
        <v>6</v>
      </c>
      <c r="C57" t="s">
        <v>3</v>
      </c>
      <c r="D57" s="2">
        <v>3</v>
      </c>
      <c r="E57" s="4">
        <f>VLOOKUP(B57,'Item Look Up Table'!$A$2:$C$15, 2, FALSE)</f>
        <v>1.5</v>
      </c>
      <c r="F57" s="4">
        <f>D57-E57</f>
        <v>1.5</v>
      </c>
      <c r="G57" s="4"/>
      <c r="H57">
        <f>VLOOKUP(B57,'Item Look Up Table'!$A$2:$C$15,3,FALSE)</f>
        <v>320</v>
      </c>
    </row>
    <row r="58" spans="1:8" x14ac:dyDescent="0.2">
      <c r="A58" s="9">
        <v>44564</v>
      </c>
      <c r="B58" t="s">
        <v>4</v>
      </c>
      <c r="C58" t="s">
        <v>3</v>
      </c>
      <c r="D58" s="2">
        <v>3</v>
      </c>
      <c r="E58" s="4">
        <f>VLOOKUP(B58,'Item Look Up Table'!$A$2:$C$15, 2, FALSE)</f>
        <v>2.5</v>
      </c>
      <c r="F58" s="4">
        <f>D58-E58</f>
        <v>0.5</v>
      </c>
      <c r="G58" s="4"/>
      <c r="H58">
        <f>VLOOKUP(B58,'Item Look Up Table'!$A$2:$C$15,3,FALSE)</f>
        <v>560</v>
      </c>
    </row>
    <row r="59" spans="1:8" x14ac:dyDescent="0.2">
      <c r="A59" s="9">
        <v>44564</v>
      </c>
      <c r="B59" t="s">
        <v>13</v>
      </c>
      <c r="C59" t="s">
        <v>15</v>
      </c>
      <c r="D59" s="2">
        <v>2</v>
      </c>
      <c r="E59" s="4">
        <f>VLOOKUP(B59,'Item Look Up Table'!$A$2:$C$15, 2, FALSE)</f>
        <v>2</v>
      </c>
      <c r="F59" s="4">
        <f>D59-E59</f>
        <v>0</v>
      </c>
      <c r="G59" s="4"/>
      <c r="H59">
        <f>VLOOKUP(B59,'Item Look Up Table'!$A$2:$C$15,3,FALSE)</f>
        <v>300</v>
      </c>
    </row>
    <row r="60" spans="1:8" x14ac:dyDescent="0.2">
      <c r="A60" s="9">
        <v>44564</v>
      </c>
      <c r="B60" t="s">
        <v>2</v>
      </c>
      <c r="C60" t="s">
        <v>3</v>
      </c>
      <c r="D60" s="2">
        <v>1.5</v>
      </c>
      <c r="E60" s="4">
        <f>VLOOKUP(B60,'Item Look Up Table'!$A$2:$C$15, 2, FALSE)</f>
        <v>0.5</v>
      </c>
      <c r="F60" s="4">
        <f>D60-E60</f>
        <v>1</v>
      </c>
      <c r="G60" s="4"/>
      <c r="H60">
        <f>VLOOKUP(B60,'Item Look Up Table'!$A$2:$C$15,3,FALSE)</f>
        <v>265</v>
      </c>
    </row>
    <row r="61" spans="1:8" x14ac:dyDescent="0.2">
      <c r="A61" s="9">
        <v>44564</v>
      </c>
      <c r="B61" t="s">
        <v>4</v>
      </c>
      <c r="C61" t="s">
        <v>3</v>
      </c>
      <c r="D61" s="2">
        <v>3</v>
      </c>
      <c r="E61" s="4">
        <f>VLOOKUP(B61,'Item Look Up Table'!$A$2:$C$15, 2, FALSE)</f>
        <v>2.5</v>
      </c>
      <c r="F61" s="4">
        <f>D61-E61</f>
        <v>0.5</v>
      </c>
      <c r="G61" s="4"/>
      <c r="H61">
        <f>VLOOKUP(B61,'Item Look Up Table'!$A$2:$C$15,3,FALSE)</f>
        <v>560</v>
      </c>
    </row>
    <row r="62" spans="1:8" x14ac:dyDescent="0.2">
      <c r="A62" s="9">
        <v>44564</v>
      </c>
      <c r="B62" t="s">
        <v>6</v>
      </c>
      <c r="C62" t="s">
        <v>3</v>
      </c>
      <c r="D62" s="2">
        <v>3</v>
      </c>
      <c r="E62" s="4">
        <f>VLOOKUP(B62,'Item Look Up Table'!$A$2:$C$15, 2, FALSE)</f>
        <v>1.5</v>
      </c>
      <c r="F62" s="4">
        <f>D62-E62</f>
        <v>1.5</v>
      </c>
      <c r="G62" s="4"/>
      <c r="H62">
        <f>VLOOKUP(B62,'Item Look Up Table'!$A$2:$C$15,3,FALSE)</f>
        <v>320</v>
      </c>
    </row>
    <row r="63" spans="1:8" x14ac:dyDescent="0.2">
      <c r="A63" s="9">
        <v>44564</v>
      </c>
      <c r="B63" t="s">
        <v>2</v>
      </c>
      <c r="C63" t="s">
        <v>3</v>
      </c>
      <c r="D63" s="2">
        <v>1.5</v>
      </c>
      <c r="E63" s="4">
        <f>VLOOKUP(B63,'Item Look Up Table'!$A$2:$C$15, 2, FALSE)</f>
        <v>0.5</v>
      </c>
      <c r="F63" s="4">
        <f>D63-E63</f>
        <v>1</v>
      </c>
      <c r="G63" s="4"/>
      <c r="H63">
        <f>VLOOKUP(B63,'Item Look Up Table'!$A$2:$C$15,3,FALSE)</f>
        <v>265</v>
      </c>
    </row>
    <row r="64" spans="1:8" x14ac:dyDescent="0.2">
      <c r="A64" s="9">
        <v>44564</v>
      </c>
      <c r="B64" t="s">
        <v>18</v>
      </c>
      <c r="C64" t="s">
        <v>19</v>
      </c>
      <c r="D64" s="2">
        <v>3</v>
      </c>
      <c r="E64" s="4">
        <f>VLOOKUP(B64,'Item Look Up Table'!$A$2:$C$15, 2, FALSE)</f>
        <v>0.5</v>
      </c>
      <c r="F64" s="4">
        <f>D64-E64</f>
        <v>2.5</v>
      </c>
      <c r="G64" s="4"/>
      <c r="H64">
        <f>VLOOKUP(B64,'Item Look Up Table'!$A$2:$C$15,3,FALSE)</f>
        <v>150</v>
      </c>
    </row>
    <row r="65" spans="1:8" x14ac:dyDescent="0.2">
      <c r="A65" s="9">
        <v>44564</v>
      </c>
      <c r="B65" t="s">
        <v>18</v>
      </c>
      <c r="C65" t="s">
        <v>19</v>
      </c>
      <c r="D65" s="2">
        <v>3</v>
      </c>
      <c r="E65" s="4">
        <f>VLOOKUP(B65,'Item Look Up Table'!$A$2:$C$15, 2, FALSE)</f>
        <v>0.5</v>
      </c>
      <c r="F65" s="4">
        <f>D65-E65</f>
        <v>2.5</v>
      </c>
      <c r="G65" s="4"/>
      <c r="H65">
        <f>VLOOKUP(B65,'Item Look Up Table'!$A$2:$C$15,3,FALSE)</f>
        <v>150</v>
      </c>
    </row>
    <row r="66" spans="1:8" x14ac:dyDescent="0.2">
      <c r="A66" s="9">
        <v>44564</v>
      </c>
      <c r="B66" t="s">
        <v>8</v>
      </c>
      <c r="C66" t="s">
        <v>14</v>
      </c>
      <c r="D66" s="2">
        <v>4</v>
      </c>
      <c r="E66" s="4">
        <f>VLOOKUP(B66,'Item Look Up Table'!$A$2:$C$15, 2, FALSE)</f>
        <v>2</v>
      </c>
      <c r="F66" s="4">
        <f>D66-E66</f>
        <v>2</v>
      </c>
      <c r="G66" s="4"/>
      <c r="H66">
        <f>VLOOKUP(B66,'Item Look Up Table'!$A$2:$C$15,3,FALSE)</f>
        <v>200</v>
      </c>
    </row>
    <row r="67" spans="1:8" x14ac:dyDescent="0.2">
      <c r="A67" s="9">
        <v>44567</v>
      </c>
      <c r="B67" t="s">
        <v>8</v>
      </c>
      <c r="C67" t="s">
        <v>14</v>
      </c>
      <c r="D67" s="2">
        <v>4</v>
      </c>
      <c r="E67" s="4">
        <f>VLOOKUP(B67,'Item Look Up Table'!$A$2:$C$15, 2, FALSE)</f>
        <v>2</v>
      </c>
      <c r="F67" s="4">
        <f>D67-E67</f>
        <v>2</v>
      </c>
      <c r="G67" s="4"/>
      <c r="H67">
        <f>VLOOKUP(B67,'Item Look Up Table'!$A$2:$C$15,3,FALSE)</f>
        <v>200</v>
      </c>
    </row>
    <row r="68" spans="1:8" x14ac:dyDescent="0.2">
      <c r="A68" s="9">
        <v>44567</v>
      </c>
      <c r="B68" t="s">
        <v>9</v>
      </c>
      <c r="C68" t="s">
        <v>14</v>
      </c>
      <c r="D68" s="2">
        <v>2.5</v>
      </c>
      <c r="E68" s="4">
        <f>VLOOKUP(B68,'Item Look Up Table'!$A$2:$C$15, 2, FALSE)</f>
        <v>1</v>
      </c>
      <c r="F68" s="4">
        <f>D68-E68</f>
        <v>1.5</v>
      </c>
      <c r="G68" s="4"/>
      <c r="H68">
        <f>VLOOKUP(B68,'Item Look Up Table'!$A$2:$C$15,3,FALSE)</f>
        <v>120</v>
      </c>
    </row>
    <row r="69" spans="1:8" x14ac:dyDescent="0.2">
      <c r="A69" s="9">
        <v>44567</v>
      </c>
      <c r="B69" t="s">
        <v>8</v>
      </c>
      <c r="C69" t="s">
        <v>14</v>
      </c>
      <c r="D69" s="2">
        <v>4</v>
      </c>
      <c r="E69" s="4">
        <f>VLOOKUP(B69,'Item Look Up Table'!$A$2:$C$15, 2, FALSE)</f>
        <v>2</v>
      </c>
      <c r="F69" s="4">
        <f>D69-E69</f>
        <v>2</v>
      </c>
      <c r="G69" s="4"/>
      <c r="H69">
        <f>VLOOKUP(B69,'Item Look Up Table'!$A$2:$C$15,3,FALSE)</f>
        <v>200</v>
      </c>
    </row>
    <row r="70" spans="1:8" x14ac:dyDescent="0.2">
      <c r="A70" s="9">
        <v>44567</v>
      </c>
      <c r="B70" t="s">
        <v>6</v>
      </c>
      <c r="C70" t="s">
        <v>3</v>
      </c>
      <c r="D70" s="2">
        <v>3</v>
      </c>
      <c r="E70" s="4">
        <f>VLOOKUP(B70,'Item Look Up Table'!$A$2:$C$15, 2, FALSE)</f>
        <v>1.5</v>
      </c>
      <c r="F70" s="4">
        <f>D70-E70</f>
        <v>1.5</v>
      </c>
      <c r="G70" s="4"/>
      <c r="H70">
        <f>VLOOKUP(B70,'Item Look Up Table'!$A$2:$C$15,3,FALSE)</f>
        <v>320</v>
      </c>
    </row>
    <row r="71" spans="1:8" x14ac:dyDescent="0.2">
      <c r="A71" s="9">
        <v>44567</v>
      </c>
      <c r="B71" t="s">
        <v>13</v>
      </c>
      <c r="C71" t="s">
        <v>15</v>
      </c>
      <c r="D71" s="2">
        <v>2</v>
      </c>
      <c r="E71" s="4">
        <f>VLOOKUP(B71,'Item Look Up Table'!$A$2:$C$15, 2, FALSE)</f>
        <v>2</v>
      </c>
      <c r="F71" s="4">
        <f>D71-E71</f>
        <v>0</v>
      </c>
      <c r="G71" s="4"/>
      <c r="H71">
        <f>VLOOKUP(B71,'Item Look Up Table'!$A$2:$C$15,3,FALSE)</f>
        <v>300</v>
      </c>
    </row>
    <row r="72" spans="1:8" x14ac:dyDescent="0.2">
      <c r="A72" s="9">
        <v>44567</v>
      </c>
      <c r="B72" t="s">
        <v>7</v>
      </c>
      <c r="C72" t="s">
        <v>3</v>
      </c>
      <c r="D72" s="2">
        <v>5</v>
      </c>
      <c r="E72" s="4">
        <f>VLOOKUP(B72,'Item Look Up Table'!$A$2:$C$15, 2, FALSE)</f>
        <v>0.5</v>
      </c>
      <c r="F72" s="4">
        <f>D72-E72</f>
        <v>4.5</v>
      </c>
      <c r="G72" s="4"/>
      <c r="H72">
        <f>VLOOKUP(B72,'Item Look Up Table'!$A$2:$C$15,3,FALSE)</f>
        <v>500</v>
      </c>
    </row>
    <row r="73" spans="1:8" x14ac:dyDescent="0.2">
      <c r="A73" s="9">
        <v>44567</v>
      </c>
      <c r="B73" t="s">
        <v>6</v>
      </c>
      <c r="C73" t="s">
        <v>3</v>
      </c>
      <c r="D73" s="2">
        <v>3</v>
      </c>
      <c r="E73" s="4">
        <f>VLOOKUP(B73,'Item Look Up Table'!$A$2:$C$15, 2, FALSE)</f>
        <v>1.5</v>
      </c>
      <c r="F73" s="4">
        <f>D73-E73</f>
        <v>1.5</v>
      </c>
      <c r="G73" s="4"/>
      <c r="H73">
        <f>VLOOKUP(B73,'Item Look Up Table'!$A$2:$C$15,3,FALSE)</f>
        <v>320</v>
      </c>
    </row>
    <row r="74" spans="1:8" x14ac:dyDescent="0.2">
      <c r="A74" s="9">
        <v>44567</v>
      </c>
      <c r="B74" t="s">
        <v>4</v>
      </c>
      <c r="C74" t="s">
        <v>3</v>
      </c>
      <c r="D74" s="2">
        <v>3</v>
      </c>
      <c r="E74" s="4">
        <f>VLOOKUP(B74,'Item Look Up Table'!$A$2:$C$15, 2, FALSE)</f>
        <v>2.5</v>
      </c>
      <c r="F74" s="4">
        <f>D74-E74</f>
        <v>0.5</v>
      </c>
      <c r="G74" s="4"/>
      <c r="H74">
        <f>VLOOKUP(B74,'Item Look Up Table'!$A$2:$C$15,3,FALSE)</f>
        <v>560</v>
      </c>
    </row>
    <row r="75" spans="1:8" x14ac:dyDescent="0.2">
      <c r="A75" s="9">
        <v>44567</v>
      </c>
      <c r="B75" t="s">
        <v>17</v>
      </c>
      <c r="C75" t="s">
        <v>19</v>
      </c>
      <c r="D75" s="2">
        <v>3</v>
      </c>
      <c r="E75" s="4">
        <f>VLOOKUP(B75,'Item Look Up Table'!$A$2:$C$15, 2, FALSE)</f>
        <v>1</v>
      </c>
      <c r="F75" s="4">
        <f>D75-E75</f>
        <v>2</v>
      </c>
      <c r="G75" s="4"/>
      <c r="H75">
        <f>VLOOKUP(B75,'Item Look Up Table'!$A$2:$C$15,3,FALSE)</f>
        <v>300</v>
      </c>
    </row>
    <row r="76" spans="1:8" x14ac:dyDescent="0.2">
      <c r="A76" s="9">
        <v>44567</v>
      </c>
      <c r="B76" t="s">
        <v>11</v>
      </c>
      <c r="C76" t="s">
        <v>15</v>
      </c>
      <c r="D76" s="2">
        <v>2</v>
      </c>
      <c r="E76" s="4">
        <f>VLOOKUP(B76,'Item Look Up Table'!$A$2:$C$15, 2, FALSE)</f>
        <v>1</v>
      </c>
      <c r="F76" s="4">
        <f>D76-E76</f>
        <v>1</v>
      </c>
      <c r="G76" s="4"/>
      <c r="H76">
        <f>VLOOKUP(B76,'Item Look Up Table'!$A$2:$C$15,3,FALSE)</f>
        <v>280</v>
      </c>
    </row>
    <row r="77" spans="1:8" x14ac:dyDescent="0.2">
      <c r="A77" s="9">
        <v>44567</v>
      </c>
      <c r="B77" t="s">
        <v>4</v>
      </c>
      <c r="C77" t="s">
        <v>3</v>
      </c>
      <c r="D77" s="2">
        <v>3</v>
      </c>
      <c r="E77" s="4">
        <f>VLOOKUP(B77,'Item Look Up Table'!$A$2:$C$15, 2, FALSE)</f>
        <v>2.5</v>
      </c>
      <c r="F77" s="4">
        <f>D77-E77</f>
        <v>0.5</v>
      </c>
      <c r="G77" s="4"/>
      <c r="H77">
        <f>VLOOKUP(B77,'Item Look Up Table'!$A$2:$C$15,3,FALSE)</f>
        <v>560</v>
      </c>
    </row>
    <row r="78" spans="1:8" x14ac:dyDescent="0.2">
      <c r="A78" s="9">
        <v>44567</v>
      </c>
      <c r="B78" t="s">
        <v>7</v>
      </c>
      <c r="C78" t="s">
        <v>3</v>
      </c>
      <c r="D78" s="2">
        <v>5</v>
      </c>
      <c r="E78" s="4">
        <f>VLOOKUP(B78,'Item Look Up Table'!$A$2:$C$15, 2, FALSE)</f>
        <v>0.5</v>
      </c>
      <c r="F78" s="4">
        <f>D78-E78</f>
        <v>4.5</v>
      </c>
      <c r="G78" s="4"/>
      <c r="H78">
        <f>VLOOKUP(B78,'Item Look Up Table'!$A$2:$C$15,3,FALSE)</f>
        <v>500</v>
      </c>
    </row>
    <row r="79" spans="1:8" x14ac:dyDescent="0.2">
      <c r="A79" s="9">
        <v>44567</v>
      </c>
      <c r="B79" t="s">
        <v>12</v>
      </c>
      <c r="C79" t="s">
        <v>15</v>
      </c>
      <c r="D79" s="2">
        <v>2</v>
      </c>
      <c r="E79" s="4">
        <f>VLOOKUP(B79,'Item Look Up Table'!$A$2:$C$15, 2, FALSE)</f>
        <v>1</v>
      </c>
      <c r="F79" s="4">
        <f>D79-E79</f>
        <v>1</v>
      </c>
      <c r="G79" s="4"/>
      <c r="H79">
        <f>VLOOKUP(B79,'Item Look Up Table'!$A$2:$C$15,3,FALSE)</f>
        <v>255</v>
      </c>
    </row>
    <row r="80" spans="1:8" x14ac:dyDescent="0.2">
      <c r="A80" s="9">
        <v>44567</v>
      </c>
      <c r="B80" t="s">
        <v>2</v>
      </c>
      <c r="C80" t="s">
        <v>3</v>
      </c>
      <c r="D80" s="2">
        <v>1.5</v>
      </c>
      <c r="E80" s="4">
        <f>VLOOKUP(B80,'Item Look Up Table'!$A$2:$C$15, 2, FALSE)</f>
        <v>0.5</v>
      </c>
      <c r="F80" s="4">
        <f>D80-E80</f>
        <v>1</v>
      </c>
      <c r="G80" s="4"/>
      <c r="H80">
        <f>VLOOKUP(B80,'Item Look Up Table'!$A$2:$C$15,3,FALSE)</f>
        <v>265</v>
      </c>
    </row>
    <row r="81" spans="1:8" x14ac:dyDescent="0.2">
      <c r="A81" s="9">
        <v>44567</v>
      </c>
      <c r="B81" t="s">
        <v>7</v>
      </c>
      <c r="C81" t="s">
        <v>3</v>
      </c>
      <c r="D81" s="2">
        <v>5</v>
      </c>
      <c r="E81" s="4">
        <f>VLOOKUP(B81,'Item Look Up Table'!$A$2:$C$15, 2, FALSE)</f>
        <v>0.5</v>
      </c>
      <c r="F81" s="4">
        <f>D81-E81</f>
        <v>4.5</v>
      </c>
      <c r="G81" s="4"/>
      <c r="H81">
        <f>VLOOKUP(B81,'Item Look Up Table'!$A$2:$C$15,3,FALSE)</f>
        <v>500</v>
      </c>
    </row>
    <row r="82" spans="1:8" x14ac:dyDescent="0.2">
      <c r="A82" s="9">
        <v>44567</v>
      </c>
      <c r="B82" t="s">
        <v>8</v>
      </c>
      <c r="C82" t="s">
        <v>14</v>
      </c>
      <c r="D82" s="2">
        <v>4</v>
      </c>
      <c r="E82" s="4">
        <f>VLOOKUP(B82,'Item Look Up Table'!$A$2:$C$15, 2, FALSE)</f>
        <v>2</v>
      </c>
      <c r="F82" s="4">
        <f>D82-E82</f>
        <v>2</v>
      </c>
      <c r="G82" s="4"/>
      <c r="H82">
        <f>VLOOKUP(B82,'Item Look Up Table'!$A$2:$C$15,3,FALSE)</f>
        <v>200</v>
      </c>
    </row>
    <row r="83" spans="1:8" x14ac:dyDescent="0.2">
      <c r="A83" s="9">
        <v>44567</v>
      </c>
      <c r="B83" t="s">
        <v>5</v>
      </c>
      <c r="C83" t="s">
        <v>3</v>
      </c>
      <c r="D83" s="2">
        <v>2</v>
      </c>
      <c r="E83" s="4">
        <f>VLOOKUP(B83,'Item Look Up Table'!$A$2:$C$15, 2, FALSE)</f>
        <v>1</v>
      </c>
      <c r="F83" s="4">
        <f>D83-E83</f>
        <v>1</v>
      </c>
      <c r="G83" s="4"/>
      <c r="H83">
        <f>VLOOKUP(B83,'Item Look Up Table'!$A$2:$C$15,3,FALSE)</f>
        <v>480</v>
      </c>
    </row>
    <row r="84" spans="1:8" x14ac:dyDescent="0.2">
      <c r="A84" s="9">
        <v>44567</v>
      </c>
      <c r="B84" t="s">
        <v>10</v>
      </c>
      <c r="C84" t="s">
        <v>14</v>
      </c>
      <c r="D84" s="2">
        <v>3</v>
      </c>
      <c r="E84" s="4">
        <f>VLOOKUP(B84,'Item Look Up Table'!$A$2:$C$15, 2, FALSE)</f>
        <v>0.5</v>
      </c>
      <c r="F84" s="4">
        <f>D84-E84</f>
        <v>2.5</v>
      </c>
      <c r="G84" s="4"/>
      <c r="H84">
        <f>VLOOKUP(B84,'Item Look Up Table'!$A$2:$C$15,3,FALSE)</f>
        <v>0</v>
      </c>
    </row>
    <row r="85" spans="1:8" x14ac:dyDescent="0.2">
      <c r="A85" s="9">
        <v>44567</v>
      </c>
      <c r="B85" t="s">
        <v>6</v>
      </c>
      <c r="C85" t="s">
        <v>3</v>
      </c>
      <c r="D85" s="2">
        <v>3</v>
      </c>
      <c r="E85" s="4">
        <f>VLOOKUP(B85,'Item Look Up Table'!$A$2:$C$15, 2, FALSE)</f>
        <v>1.5</v>
      </c>
      <c r="F85" s="4">
        <f>D85-E85</f>
        <v>1.5</v>
      </c>
      <c r="G85" s="4"/>
      <c r="H85">
        <f>VLOOKUP(B85,'Item Look Up Table'!$A$2:$C$15,3,FALSE)</f>
        <v>320</v>
      </c>
    </row>
    <row r="86" spans="1:8" x14ac:dyDescent="0.2">
      <c r="A86" s="9">
        <v>44567</v>
      </c>
      <c r="B86" t="s">
        <v>17</v>
      </c>
      <c r="C86" t="s">
        <v>19</v>
      </c>
      <c r="D86" s="2">
        <v>3</v>
      </c>
      <c r="E86" s="4">
        <f>VLOOKUP(B86,'Item Look Up Table'!$A$2:$C$15, 2, FALSE)</f>
        <v>1</v>
      </c>
      <c r="F86" s="4">
        <f>D86-E86</f>
        <v>2</v>
      </c>
      <c r="G86" s="4"/>
      <c r="H86">
        <f>VLOOKUP(B86,'Item Look Up Table'!$A$2:$C$15,3,FALSE)</f>
        <v>300</v>
      </c>
    </row>
    <row r="87" spans="1:8" x14ac:dyDescent="0.2">
      <c r="A87" s="9">
        <v>44567</v>
      </c>
      <c r="B87" t="s">
        <v>7</v>
      </c>
      <c r="C87" t="s">
        <v>3</v>
      </c>
      <c r="D87" s="2">
        <v>5</v>
      </c>
      <c r="E87" s="4">
        <f>VLOOKUP(B87,'Item Look Up Table'!$A$2:$C$15, 2, FALSE)</f>
        <v>0.5</v>
      </c>
      <c r="F87" s="4">
        <f>D87-E87</f>
        <v>4.5</v>
      </c>
      <c r="G87" s="4"/>
      <c r="H87">
        <f>VLOOKUP(B87,'Item Look Up Table'!$A$2:$C$15,3,FALSE)</f>
        <v>500</v>
      </c>
    </row>
    <row r="88" spans="1:8" x14ac:dyDescent="0.2">
      <c r="A88" s="9">
        <v>44567</v>
      </c>
      <c r="B88" t="s">
        <v>2</v>
      </c>
      <c r="C88" t="s">
        <v>3</v>
      </c>
      <c r="D88" s="2">
        <v>1.5</v>
      </c>
      <c r="E88" s="4">
        <f>VLOOKUP(B88,'Item Look Up Table'!$A$2:$C$15, 2, FALSE)</f>
        <v>0.5</v>
      </c>
      <c r="F88" s="4">
        <f>D88-E88</f>
        <v>1</v>
      </c>
      <c r="G88" s="4"/>
      <c r="H88">
        <f>VLOOKUP(B88,'Item Look Up Table'!$A$2:$C$15,3,FALSE)</f>
        <v>265</v>
      </c>
    </row>
    <row r="89" spans="1:8" x14ac:dyDescent="0.2">
      <c r="A89" s="9">
        <v>44567</v>
      </c>
      <c r="B89" t="s">
        <v>16</v>
      </c>
      <c r="C89" t="s">
        <v>19</v>
      </c>
      <c r="D89" s="2">
        <v>3</v>
      </c>
      <c r="E89" s="4">
        <f>VLOOKUP(B89,'Item Look Up Table'!$A$2:$C$15, 2, FALSE)</f>
        <v>1.5</v>
      </c>
      <c r="F89" s="4">
        <f>D89-E89</f>
        <v>1.5</v>
      </c>
      <c r="G89" s="4"/>
      <c r="H89">
        <f>VLOOKUP(B89,'Item Look Up Table'!$A$2:$C$15,3,FALSE)</f>
        <v>240</v>
      </c>
    </row>
    <row r="90" spans="1:8" x14ac:dyDescent="0.2">
      <c r="A90" s="9">
        <v>44567</v>
      </c>
      <c r="B90" t="s">
        <v>12</v>
      </c>
      <c r="C90" t="s">
        <v>15</v>
      </c>
      <c r="D90" s="2">
        <v>2</v>
      </c>
      <c r="E90" s="4">
        <f>VLOOKUP(B90,'Item Look Up Table'!$A$2:$C$15, 2, FALSE)</f>
        <v>1</v>
      </c>
      <c r="F90" s="4">
        <f>D90-E90</f>
        <v>1</v>
      </c>
      <c r="G90" s="4"/>
      <c r="H90">
        <f>VLOOKUP(B90,'Item Look Up Table'!$A$2:$C$15,3,FALSE)</f>
        <v>255</v>
      </c>
    </row>
    <row r="91" spans="1:8" x14ac:dyDescent="0.2">
      <c r="A91" s="9">
        <v>44567</v>
      </c>
      <c r="B91" t="s">
        <v>4</v>
      </c>
      <c r="C91" t="s">
        <v>3</v>
      </c>
      <c r="D91" s="2">
        <v>3</v>
      </c>
      <c r="E91" s="4">
        <f>VLOOKUP(B91,'Item Look Up Table'!$A$2:$C$15, 2, FALSE)</f>
        <v>2.5</v>
      </c>
      <c r="F91" s="4">
        <f>D91-E91</f>
        <v>0.5</v>
      </c>
      <c r="G91" s="4"/>
      <c r="H91">
        <f>VLOOKUP(B91,'Item Look Up Table'!$A$2:$C$15,3,FALSE)</f>
        <v>560</v>
      </c>
    </row>
    <row r="92" spans="1:8" x14ac:dyDescent="0.2">
      <c r="A92" s="9">
        <v>44567</v>
      </c>
      <c r="B92" t="s">
        <v>18</v>
      </c>
      <c r="C92" t="s">
        <v>19</v>
      </c>
      <c r="D92" s="2">
        <v>3</v>
      </c>
      <c r="E92" s="4">
        <f>VLOOKUP(B92,'Item Look Up Table'!$A$2:$C$15, 2, FALSE)</f>
        <v>0.5</v>
      </c>
      <c r="F92" s="4">
        <f>D92-E92</f>
        <v>2.5</v>
      </c>
      <c r="G92" s="4"/>
      <c r="H92">
        <f>VLOOKUP(B92,'Item Look Up Table'!$A$2:$C$15,3,FALSE)</f>
        <v>150</v>
      </c>
    </row>
    <row r="93" spans="1:8" x14ac:dyDescent="0.2">
      <c r="A93" s="9">
        <v>44567</v>
      </c>
      <c r="B93" t="s">
        <v>7</v>
      </c>
      <c r="C93" t="s">
        <v>3</v>
      </c>
      <c r="D93" s="2">
        <v>5</v>
      </c>
      <c r="E93" s="4">
        <f>VLOOKUP(B93,'Item Look Up Table'!$A$2:$C$15, 2, FALSE)</f>
        <v>0.5</v>
      </c>
      <c r="F93" s="4">
        <f>D93-E93</f>
        <v>4.5</v>
      </c>
      <c r="G93" s="4"/>
      <c r="H93">
        <f>VLOOKUP(B93,'Item Look Up Table'!$A$2:$C$15,3,FALSE)</f>
        <v>500</v>
      </c>
    </row>
    <row r="94" spans="1:8" x14ac:dyDescent="0.2">
      <c r="A94" s="9">
        <v>44567</v>
      </c>
      <c r="B94" t="s">
        <v>7</v>
      </c>
      <c r="C94" t="s">
        <v>3</v>
      </c>
      <c r="D94" s="2">
        <v>5</v>
      </c>
      <c r="E94" s="4">
        <f>VLOOKUP(B94,'Item Look Up Table'!$A$2:$C$15, 2, FALSE)</f>
        <v>0.5</v>
      </c>
      <c r="F94" s="4">
        <f>D94-E94</f>
        <v>4.5</v>
      </c>
      <c r="G94" s="4"/>
      <c r="H94">
        <f>VLOOKUP(B94,'Item Look Up Table'!$A$2:$C$15,3,FALSE)</f>
        <v>500</v>
      </c>
    </row>
    <row r="95" spans="1:8" x14ac:dyDescent="0.2">
      <c r="A95" s="9">
        <v>44567</v>
      </c>
      <c r="B95" t="s">
        <v>10</v>
      </c>
      <c r="C95" t="s">
        <v>14</v>
      </c>
      <c r="D95" s="2">
        <v>3</v>
      </c>
      <c r="E95" s="4">
        <f>VLOOKUP(B95,'Item Look Up Table'!$A$2:$C$15, 2, FALSE)</f>
        <v>0.5</v>
      </c>
      <c r="F95" s="4">
        <f>D95-E95</f>
        <v>2.5</v>
      </c>
      <c r="G95" s="4"/>
      <c r="H95">
        <f>VLOOKUP(B95,'Item Look Up Table'!$A$2:$C$15,3,FALSE)</f>
        <v>0</v>
      </c>
    </row>
    <row r="96" spans="1:8" x14ac:dyDescent="0.2">
      <c r="A96" s="9">
        <v>44567</v>
      </c>
      <c r="B96" t="s">
        <v>6</v>
      </c>
      <c r="C96" t="s">
        <v>3</v>
      </c>
      <c r="D96" s="2">
        <v>3</v>
      </c>
      <c r="E96" s="4">
        <f>VLOOKUP(B96,'Item Look Up Table'!$A$2:$C$15, 2, FALSE)</f>
        <v>1.5</v>
      </c>
      <c r="F96" s="4">
        <f>D96-E96</f>
        <v>1.5</v>
      </c>
      <c r="G96" s="4"/>
      <c r="H96">
        <f>VLOOKUP(B96,'Item Look Up Table'!$A$2:$C$15,3,FALSE)</f>
        <v>320</v>
      </c>
    </row>
    <row r="97" spans="1:8" x14ac:dyDescent="0.2">
      <c r="A97" s="9">
        <v>44567</v>
      </c>
      <c r="B97" t="s">
        <v>5</v>
      </c>
      <c r="C97" t="s">
        <v>3</v>
      </c>
      <c r="D97" s="2">
        <v>2</v>
      </c>
      <c r="E97" s="4">
        <f>VLOOKUP(B97,'Item Look Up Table'!$A$2:$C$15, 2, FALSE)</f>
        <v>1</v>
      </c>
      <c r="F97" s="4">
        <f>D97-E97</f>
        <v>1</v>
      </c>
      <c r="G97" s="4"/>
      <c r="H97">
        <f>VLOOKUP(B97,'Item Look Up Table'!$A$2:$C$15,3,FALSE)</f>
        <v>480</v>
      </c>
    </row>
    <row r="98" spans="1:8" x14ac:dyDescent="0.2">
      <c r="A98" s="9">
        <v>44567</v>
      </c>
      <c r="B98" t="s">
        <v>18</v>
      </c>
      <c r="C98" t="s">
        <v>19</v>
      </c>
      <c r="D98" s="2">
        <v>3</v>
      </c>
      <c r="E98" s="4">
        <f>VLOOKUP(B98,'Item Look Up Table'!$A$2:$C$15, 2, FALSE)</f>
        <v>0.5</v>
      </c>
      <c r="F98" s="4">
        <f>D98-E98</f>
        <v>2.5</v>
      </c>
      <c r="G98" s="4"/>
      <c r="H98">
        <f>VLOOKUP(B98,'Item Look Up Table'!$A$2:$C$15,3,FALSE)</f>
        <v>150</v>
      </c>
    </row>
    <row r="99" spans="1:8" x14ac:dyDescent="0.2">
      <c r="A99" s="9">
        <v>44567</v>
      </c>
      <c r="B99" t="s">
        <v>18</v>
      </c>
      <c r="C99" t="s">
        <v>19</v>
      </c>
      <c r="D99" s="2">
        <v>3</v>
      </c>
      <c r="E99" s="4">
        <f>VLOOKUP(B99,'Item Look Up Table'!$A$2:$C$15, 2, FALSE)</f>
        <v>0.5</v>
      </c>
      <c r="F99" s="4">
        <f>D99-E99</f>
        <v>2.5</v>
      </c>
      <c r="G99" s="4"/>
      <c r="H99">
        <f>VLOOKUP(B99,'Item Look Up Table'!$A$2:$C$15,3,FALSE)</f>
        <v>150</v>
      </c>
    </row>
    <row r="100" spans="1:8" x14ac:dyDescent="0.2">
      <c r="A100" s="9">
        <v>44567</v>
      </c>
      <c r="B100" t="s">
        <v>13</v>
      </c>
      <c r="C100" t="s">
        <v>15</v>
      </c>
      <c r="D100" s="2">
        <v>2</v>
      </c>
      <c r="E100" s="4">
        <f>VLOOKUP(B100,'Item Look Up Table'!$A$2:$C$15, 2, FALSE)</f>
        <v>2</v>
      </c>
      <c r="F100" s="4">
        <f>D100-E100</f>
        <v>0</v>
      </c>
      <c r="G100" s="4"/>
      <c r="H100">
        <f>VLOOKUP(B100,'Item Look Up Table'!$A$2:$C$15,3,FALSE)</f>
        <v>300</v>
      </c>
    </row>
    <row r="101" spans="1:8" x14ac:dyDescent="0.2">
      <c r="A101" s="9">
        <v>44567</v>
      </c>
      <c r="B101" t="s">
        <v>5</v>
      </c>
      <c r="C101" t="s">
        <v>3</v>
      </c>
      <c r="D101" s="2">
        <v>2</v>
      </c>
      <c r="E101" s="4">
        <f>VLOOKUP(B101,'Item Look Up Table'!$A$2:$C$15, 2, FALSE)</f>
        <v>1</v>
      </c>
      <c r="F101" s="4">
        <f>D101-E101</f>
        <v>1</v>
      </c>
      <c r="G101" s="4"/>
      <c r="H101">
        <f>VLOOKUP(B101,'Item Look Up Table'!$A$2:$C$15,3,FALSE)</f>
        <v>480</v>
      </c>
    </row>
    <row r="102" spans="1:8" x14ac:dyDescent="0.2">
      <c r="A102" s="9">
        <v>44567</v>
      </c>
      <c r="B102" t="s">
        <v>8</v>
      </c>
      <c r="C102" t="s">
        <v>14</v>
      </c>
      <c r="D102" s="2">
        <v>4</v>
      </c>
      <c r="E102" s="4">
        <f>VLOOKUP(B102,'Item Look Up Table'!$A$2:$C$15, 2, FALSE)</f>
        <v>2</v>
      </c>
      <c r="F102" s="4">
        <f>D102-E102</f>
        <v>2</v>
      </c>
      <c r="G102" s="4"/>
      <c r="H102">
        <f>VLOOKUP(B102,'Item Look Up Table'!$A$2:$C$15,3,FALSE)</f>
        <v>200</v>
      </c>
    </row>
    <row r="103" spans="1:8" x14ac:dyDescent="0.2">
      <c r="A103" s="9">
        <v>44567</v>
      </c>
      <c r="B103" t="s">
        <v>7</v>
      </c>
      <c r="C103" t="s">
        <v>3</v>
      </c>
      <c r="D103" s="2">
        <v>5</v>
      </c>
      <c r="E103" s="4">
        <f>VLOOKUP(B103,'Item Look Up Table'!$A$2:$C$15, 2, FALSE)</f>
        <v>0.5</v>
      </c>
      <c r="F103" s="4">
        <f>D103-E103</f>
        <v>4.5</v>
      </c>
      <c r="G103" s="4"/>
      <c r="H103">
        <f>VLOOKUP(B103,'Item Look Up Table'!$A$2:$C$15,3,FALSE)</f>
        <v>500</v>
      </c>
    </row>
    <row r="104" spans="1:8" x14ac:dyDescent="0.2">
      <c r="A104" s="9">
        <v>44567</v>
      </c>
      <c r="B104" t="s">
        <v>18</v>
      </c>
      <c r="C104" t="s">
        <v>19</v>
      </c>
      <c r="D104" s="2">
        <v>3</v>
      </c>
      <c r="E104" s="4">
        <f>VLOOKUP(B104,'Item Look Up Table'!$A$2:$C$15, 2, FALSE)</f>
        <v>0.5</v>
      </c>
      <c r="F104" s="4">
        <f>D104-E104</f>
        <v>2.5</v>
      </c>
      <c r="G104" s="4"/>
      <c r="H104">
        <f>VLOOKUP(B104,'Item Look Up Table'!$A$2:$C$15,3,FALSE)</f>
        <v>150</v>
      </c>
    </row>
    <row r="105" spans="1:8" x14ac:dyDescent="0.2">
      <c r="A105" s="9">
        <v>44567</v>
      </c>
      <c r="B105" t="s">
        <v>2</v>
      </c>
      <c r="C105" t="s">
        <v>3</v>
      </c>
      <c r="D105" s="2">
        <v>1.5</v>
      </c>
      <c r="E105" s="4">
        <f>VLOOKUP(B105,'Item Look Up Table'!$A$2:$C$15, 2, FALSE)</f>
        <v>0.5</v>
      </c>
      <c r="F105" s="4">
        <f>D105-E105</f>
        <v>1</v>
      </c>
      <c r="G105" s="4"/>
      <c r="H105">
        <f>VLOOKUP(B105,'Item Look Up Table'!$A$2:$C$15,3,FALSE)</f>
        <v>265</v>
      </c>
    </row>
    <row r="106" spans="1:8" x14ac:dyDescent="0.2">
      <c r="A106" s="9">
        <v>44567</v>
      </c>
      <c r="B106" t="s">
        <v>9</v>
      </c>
      <c r="C106" t="s">
        <v>14</v>
      </c>
      <c r="D106" s="2">
        <v>2.5</v>
      </c>
      <c r="E106" s="4">
        <f>VLOOKUP(B106,'Item Look Up Table'!$A$2:$C$15, 2, FALSE)</f>
        <v>1</v>
      </c>
      <c r="F106" s="4">
        <f>D106-E106</f>
        <v>1.5</v>
      </c>
      <c r="G106" s="4"/>
      <c r="H106">
        <f>VLOOKUP(B106,'Item Look Up Table'!$A$2:$C$15,3,FALSE)</f>
        <v>120</v>
      </c>
    </row>
    <row r="107" spans="1:8" x14ac:dyDescent="0.2">
      <c r="A107" s="9">
        <v>44568</v>
      </c>
      <c r="B107" t="s">
        <v>4</v>
      </c>
      <c r="C107" t="s">
        <v>3</v>
      </c>
      <c r="D107" s="2">
        <v>3</v>
      </c>
      <c r="E107" s="4">
        <f>VLOOKUP(B107,'Item Look Up Table'!$A$2:$C$15, 2, FALSE)</f>
        <v>2.5</v>
      </c>
      <c r="F107" s="4">
        <f>D107-E107</f>
        <v>0.5</v>
      </c>
      <c r="G107" s="4"/>
      <c r="H107">
        <f>VLOOKUP(B107,'Item Look Up Table'!$A$2:$C$15,3,FALSE)</f>
        <v>560</v>
      </c>
    </row>
    <row r="108" spans="1:8" x14ac:dyDescent="0.2">
      <c r="A108" s="9">
        <v>44568</v>
      </c>
      <c r="B108" t="s">
        <v>17</v>
      </c>
      <c r="C108" t="s">
        <v>19</v>
      </c>
      <c r="D108" s="2">
        <v>3</v>
      </c>
      <c r="E108" s="4">
        <f>VLOOKUP(B108,'Item Look Up Table'!$A$2:$C$15, 2, FALSE)</f>
        <v>1</v>
      </c>
      <c r="F108" s="4">
        <f>D108-E108</f>
        <v>2</v>
      </c>
      <c r="G108" s="4"/>
      <c r="H108">
        <f>VLOOKUP(B108,'Item Look Up Table'!$A$2:$C$15,3,FALSE)</f>
        <v>300</v>
      </c>
    </row>
    <row r="109" spans="1:8" x14ac:dyDescent="0.2">
      <c r="A109" s="9">
        <v>44568</v>
      </c>
      <c r="B109" t="s">
        <v>12</v>
      </c>
      <c r="C109" t="s">
        <v>15</v>
      </c>
      <c r="D109" s="2">
        <v>2</v>
      </c>
      <c r="E109" s="4">
        <f>VLOOKUP(B109,'Item Look Up Table'!$A$2:$C$15, 2, FALSE)</f>
        <v>1</v>
      </c>
      <c r="F109" s="4">
        <f>D109-E109</f>
        <v>1</v>
      </c>
      <c r="G109" s="4"/>
      <c r="H109">
        <f>VLOOKUP(B109,'Item Look Up Table'!$A$2:$C$15,3,FALSE)</f>
        <v>255</v>
      </c>
    </row>
    <row r="110" spans="1:8" x14ac:dyDescent="0.2">
      <c r="A110" s="9">
        <v>44568</v>
      </c>
      <c r="B110" t="s">
        <v>6</v>
      </c>
      <c r="C110" t="s">
        <v>3</v>
      </c>
      <c r="D110" s="2">
        <v>3</v>
      </c>
      <c r="E110" s="4">
        <f>VLOOKUP(B110,'Item Look Up Table'!$A$2:$C$15, 2, FALSE)</f>
        <v>1.5</v>
      </c>
      <c r="F110" s="4">
        <f>D110-E110</f>
        <v>1.5</v>
      </c>
      <c r="G110" s="4"/>
      <c r="H110">
        <f>VLOOKUP(B110,'Item Look Up Table'!$A$2:$C$15,3,FALSE)</f>
        <v>320</v>
      </c>
    </row>
    <row r="111" spans="1:8" x14ac:dyDescent="0.2">
      <c r="A111" s="9">
        <v>44568</v>
      </c>
      <c r="B111" t="s">
        <v>8</v>
      </c>
      <c r="C111" t="s">
        <v>14</v>
      </c>
      <c r="D111" s="2">
        <v>4</v>
      </c>
      <c r="E111" s="4">
        <f>VLOOKUP(B111,'Item Look Up Table'!$A$2:$C$15, 2, FALSE)</f>
        <v>2</v>
      </c>
      <c r="F111" s="4">
        <f>D111-E111</f>
        <v>2</v>
      </c>
      <c r="G111" s="4"/>
      <c r="H111">
        <f>VLOOKUP(B111,'Item Look Up Table'!$A$2:$C$15,3,FALSE)</f>
        <v>200</v>
      </c>
    </row>
    <row r="112" spans="1:8" x14ac:dyDescent="0.2">
      <c r="A112" s="9">
        <v>44568</v>
      </c>
      <c r="B112" t="s">
        <v>17</v>
      </c>
      <c r="C112" t="s">
        <v>19</v>
      </c>
      <c r="D112" s="2">
        <v>3</v>
      </c>
      <c r="E112" s="4">
        <f>VLOOKUP(B112,'Item Look Up Table'!$A$2:$C$15, 2, FALSE)</f>
        <v>1</v>
      </c>
      <c r="F112" s="4">
        <f>D112-E112</f>
        <v>2</v>
      </c>
      <c r="G112" s="4"/>
      <c r="H112">
        <f>VLOOKUP(B112,'Item Look Up Table'!$A$2:$C$15,3,FALSE)</f>
        <v>300</v>
      </c>
    </row>
    <row r="113" spans="1:8" x14ac:dyDescent="0.2">
      <c r="A113" s="9">
        <v>44568</v>
      </c>
      <c r="B113" t="s">
        <v>17</v>
      </c>
      <c r="C113" t="s">
        <v>19</v>
      </c>
      <c r="D113" s="2">
        <v>3</v>
      </c>
      <c r="E113" s="4">
        <f>VLOOKUP(B113,'Item Look Up Table'!$A$2:$C$15, 2, FALSE)</f>
        <v>1</v>
      </c>
      <c r="F113" s="4">
        <f>D113-E113</f>
        <v>2</v>
      </c>
      <c r="G113" s="4"/>
      <c r="H113">
        <f>VLOOKUP(B113,'Item Look Up Table'!$A$2:$C$15,3,FALSE)</f>
        <v>300</v>
      </c>
    </row>
    <row r="114" spans="1:8" x14ac:dyDescent="0.2">
      <c r="A114" s="9">
        <v>44568</v>
      </c>
      <c r="B114" t="s">
        <v>13</v>
      </c>
      <c r="C114" t="s">
        <v>15</v>
      </c>
      <c r="D114" s="2">
        <v>2</v>
      </c>
      <c r="E114" s="4">
        <f>VLOOKUP(B114,'Item Look Up Table'!$A$2:$C$15, 2, FALSE)</f>
        <v>2</v>
      </c>
      <c r="F114" s="4">
        <f>D114-E114</f>
        <v>0</v>
      </c>
      <c r="G114" s="4"/>
      <c r="H114">
        <f>VLOOKUP(B114,'Item Look Up Table'!$A$2:$C$15,3,FALSE)</f>
        <v>300</v>
      </c>
    </row>
    <row r="115" spans="1:8" x14ac:dyDescent="0.2">
      <c r="A115" s="9">
        <v>44568</v>
      </c>
      <c r="B115" t="s">
        <v>11</v>
      </c>
      <c r="C115" t="s">
        <v>15</v>
      </c>
      <c r="D115" s="2">
        <v>2</v>
      </c>
      <c r="E115" s="4">
        <f>VLOOKUP(B115,'Item Look Up Table'!$A$2:$C$15, 2, FALSE)</f>
        <v>1</v>
      </c>
      <c r="F115" s="4">
        <f>D115-E115</f>
        <v>1</v>
      </c>
      <c r="G115" s="4"/>
      <c r="H115">
        <f>VLOOKUP(B115,'Item Look Up Table'!$A$2:$C$15,3,FALSE)</f>
        <v>280</v>
      </c>
    </row>
    <row r="116" spans="1:8" x14ac:dyDescent="0.2">
      <c r="A116" s="9">
        <v>44568</v>
      </c>
      <c r="B116" t="s">
        <v>8</v>
      </c>
      <c r="C116" t="s">
        <v>14</v>
      </c>
      <c r="D116" s="2">
        <v>4</v>
      </c>
      <c r="E116" s="4">
        <f>VLOOKUP(B116,'Item Look Up Table'!$A$2:$C$15, 2, FALSE)</f>
        <v>2</v>
      </c>
      <c r="F116" s="4">
        <f>D116-E116</f>
        <v>2</v>
      </c>
      <c r="G116" s="4"/>
      <c r="H116">
        <f>VLOOKUP(B116,'Item Look Up Table'!$A$2:$C$15,3,FALSE)</f>
        <v>200</v>
      </c>
    </row>
    <row r="117" spans="1:8" x14ac:dyDescent="0.2">
      <c r="A117" s="9">
        <v>44568</v>
      </c>
      <c r="B117" t="s">
        <v>11</v>
      </c>
      <c r="C117" t="s">
        <v>15</v>
      </c>
      <c r="D117" s="2">
        <v>2</v>
      </c>
      <c r="E117" s="4">
        <f>VLOOKUP(B117,'Item Look Up Table'!$A$2:$C$15, 2, FALSE)</f>
        <v>1</v>
      </c>
      <c r="F117" s="4">
        <f>D117-E117</f>
        <v>1</v>
      </c>
      <c r="G117" s="4"/>
      <c r="H117">
        <f>VLOOKUP(B117,'Item Look Up Table'!$A$2:$C$15,3,FALSE)</f>
        <v>280</v>
      </c>
    </row>
    <row r="118" spans="1:8" x14ac:dyDescent="0.2">
      <c r="A118" s="9">
        <v>44568</v>
      </c>
      <c r="B118" t="s">
        <v>8</v>
      </c>
      <c r="C118" t="s">
        <v>14</v>
      </c>
      <c r="D118" s="2">
        <v>4</v>
      </c>
      <c r="E118" s="4">
        <f>VLOOKUP(B118,'Item Look Up Table'!$A$2:$C$15, 2, FALSE)</f>
        <v>2</v>
      </c>
      <c r="F118" s="4">
        <f>D118-E118</f>
        <v>2</v>
      </c>
      <c r="G118" s="4"/>
      <c r="H118">
        <f>VLOOKUP(B118,'Item Look Up Table'!$A$2:$C$15,3,FALSE)</f>
        <v>200</v>
      </c>
    </row>
    <row r="119" spans="1:8" x14ac:dyDescent="0.2">
      <c r="A119" s="9">
        <v>44568</v>
      </c>
      <c r="B119" t="s">
        <v>11</v>
      </c>
      <c r="C119" t="s">
        <v>15</v>
      </c>
      <c r="D119" s="2">
        <v>2</v>
      </c>
      <c r="E119" s="4">
        <f>VLOOKUP(B119,'Item Look Up Table'!$A$2:$C$15, 2, FALSE)</f>
        <v>1</v>
      </c>
      <c r="F119" s="4">
        <f>D119-E119</f>
        <v>1</v>
      </c>
      <c r="G119" s="4"/>
      <c r="H119">
        <f>VLOOKUP(B119,'Item Look Up Table'!$A$2:$C$15,3,FALSE)</f>
        <v>280</v>
      </c>
    </row>
    <row r="120" spans="1:8" x14ac:dyDescent="0.2">
      <c r="A120" s="9">
        <v>44568</v>
      </c>
      <c r="B120" t="s">
        <v>8</v>
      </c>
      <c r="C120" t="s">
        <v>14</v>
      </c>
      <c r="D120" s="2">
        <v>4</v>
      </c>
      <c r="E120" s="4">
        <f>VLOOKUP(B120,'Item Look Up Table'!$A$2:$C$15, 2, FALSE)</f>
        <v>2</v>
      </c>
      <c r="F120" s="4">
        <f>D120-E120</f>
        <v>2</v>
      </c>
      <c r="G120" s="4"/>
      <c r="H120">
        <f>VLOOKUP(B120,'Item Look Up Table'!$A$2:$C$15,3,FALSE)</f>
        <v>200</v>
      </c>
    </row>
    <row r="121" spans="1:8" x14ac:dyDescent="0.2">
      <c r="A121" s="9">
        <v>44568</v>
      </c>
      <c r="B121" t="s">
        <v>2</v>
      </c>
      <c r="C121" t="s">
        <v>3</v>
      </c>
      <c r="D121" s="2">
        <v>1.5</v>
      </c>
      <c r="E121" s="4">
        <f>VLOOKUP(B121,'Item Look Up Table'!$A$2:$C$15, 2, FALSE)</f>
        <v>0.5</v>
      </c>
      <c r="F121" s="4">
        <f>D121-E121</f>
        <v>1</v>
      </c>
      <c r="G121" s="4"/>
      <c r="H121">
        <f>VLOOKUP(B121,'Item Look Up Table'!$A$2:$C$15,3,FALSE)</f>
        <v>265</v>
      </c>
    </row>
    <row r="122" spans="1:8" x14ac:dyDescent="0.2">
      <c r="A122" s="9">
        <v>44568</v>
      </c>
      <c r="B122" t="s">
        <v>16</v>
      </c>
      <c r="C122" t="s">
        <v>19</v>
      </c>
      <c r="D122" s="2">
        <v>3</v>
      </c>
      <c r="E122" s="4">
        <f>VLOOKUP(B122,'Item Look Up Table'!$A$2:$C$15, 2, FALSE)</f>
        <v>1.5</v>
      </c>
      <c r="F122" s="4">
        <f>D122-E122</f>
        <v>1.5</v>
      </c>
      <c r="G122" s="4"/>
      <c r="H122">
        <f>VLOOKUP(B122,'Item Look Up Table'!$A$2:$C$15,3,FALSE)</f>
        <v>240</v>
      </c>
    </row>
    <row r="123" spans="1:8" x14ac:dyDescent="0.2">
      <c r="A123" s="9">
        <v>44568</v>
      </c>
      <c r="B123" t="s">
        <v>2</v>
      </c>
      <c r="C123" t="s">
        <v>3</v>
      </c>
      <c r="D123" s="2">
        <v>1.5</v>
      </c>
      <c r="E123" s="4">
        <f>VLOOKUP(B123,'Item Look Up Table'!$A$2:$C$15, 2, FALSE)</f>
        <v>0.5</v>
      </c>
      <c r="F123" s="4">
        <f>D123-E123</f>
        <v>1</v>
      </c>
      <c r="G123" s="4"/>
      <c r="H123">
        <f>VLOOKUP(B123,'Item Look Up Table'!$A$2:$C$15,3,FALSE)</f>
        <v>265</v>
      </c>
    </row>
    <row r="124" spans="1:8" x14ac:dyDescent="0.2">
      <c r="A124" s="9">
        <v>44568</v>
      </c>
      <c r="B124" t="s">
        <v>16</v>
      </c>
      <c r="C124" t="s">
        <v>19</v>
      </c>
      <c r="D124" s="2">
        <v>3</v>
      </c>
      <c r="E124" s="4">
        <f>VLOOKUP(B124,'Item Look Up Table'!$A$2:$C$15, 2, FALSE)</f>
        <v>1.5</v>
      </c>
      <c r="F124" s="4">
        <f>D124-E124</f>
        <v>1.5</v>
      </c>
      <c r="G124" s="4"/>
      <c r="H124">
        <f>VLOOKUP(B124,'Item Look Up Table'!$A$2:$C$15,3,FALSE)</f>
        <v>240</v>
      </c>
    </row>
    <row r="125" spans="1:8" x14ac:dyDescent="0.2">
      <c r="A125" s="9">
        <v>44568</v>
      </c>
      <c r="B125" t="s">
        <v>16</v>
      </c>
      <c r="C125" t="s">
        <v>19</v>
      </c>
      <c r="D125" s="2">
        <v>3</v>
      </c>
      <c r="E125" s="4">
        <f>VLOOKUP(B125,'Item Look Up Table'!$A$2:$C$15, 2, FALSE)</f>
        <v>1.5</v>
      </c>
      <c r="F125" s="4">
        <f>D125-E125</f>
        <v>1.5</v>
      </c>
      <c r="G125" s="4"/>
      <c r="H125">
        <f>VLOOKUP(B125,'Item Look Up Table'!$A$2:$C$15,3,FALSE)</f>
        <v>240</v>
      </c>
    </row>
    <row r="126" spans="1:8" x14ac:dyDescent="0.2">
      <c r="A126" s="9">
        <v>44568</v>
      </c>
      <c r="B126" t="s">
        <v>5</v>
      </c>
      <c r="C126" t="s">
        <v>3</v>
      </c>
      <c r="D126" s="2">
        <v>2</v>
      </c>
      <c r="E126" s="4">
        <f>VLOOKUP(B126,'Item Look Up Table'!$A$2:$C$15, 2, FALSE)</f>
        <v>1</v>
      </c>
      <c r="F126" s="4">
        <f>D126-E126</f>
        <v>1</v>
      </c>
      <c r="G126" s="4"/>
      <c r="H126">
        <f>VLOOKUP(B126,'Item Look Up Table'!$A$2:$C$15,3,FALSE)</f>
        <v>480</v>
      </c>
    </row>
    <row r="127" spans="1:8" x14ac:dyDescent="0.2">
      <c r="A127" s="9">
        <v>44568</v>
      </c>
      <c r="B127" t="s">
        <v>13</v>
      </c>
      <c r="C127" t="s">
        <v>15</v>
      </c>
      <c r="D127" s="2">
        <v>2</v>
      </c>
      <c r="E127" s="4">
        <f>VLOOKUP(B127,'Item Look Up Table'!$A$2:$C$15, 2, FALSE)</f>
        <v>2</v>
      </c>
      <c r="F127" s="4">
        <f>D127-E127</f>
        <v>0</v>
      </c>
      <c r="G127" s="4"/>
      <c r="H127">
        <f>VLOOKUP(B127,'Item Look Up Table'!$A$2:$C$15,3,FALSE)</f>
        <v>300</v>
      </c>
    </row>
    <row r="128" spans="1:8" x14ac:dyDescent="0.2">
      <c r="A128" s="9">
        <v>44568</v>
      </c>
      <c r="B128" t="s">
        <v>12</v>
      </c>
      <c r="C128" t="s">
        <v>15</v>
      </c>
      <c r="D128" s="2">
        <v>2</v>
      </c>
      <c r="E128" s="4">
        <f>VLOOKUP(B128,'Item Look Up Table'!$A$2:$C$15, 2, FALSE)</f>
        <v>1</v>
      </c>
      <c r="F128" s="4">
        <f>D128-E128</f>
        <v>1</v>
      </c>
      <c r="G128" s="4"/>
      <c r="H128">
        <f>VLOOKUP(B128,'Item Look Up Table'!$A$2:$C$15,3,FALSE)</f>
        <v>255</v>
      </c>
    </row>
    <row r="129" spans="1:8" x14ac:dyDescent="0.2">
      <c r="A129" s="9">
        <v>44568</v>
      </c>
      <c r="B129" t="s">
        <v>8</v>
      </c>
      <c r="C129" t="s">
        <v>14</v>
      </c>
      <c r="D129" s="2">
        <v>4</v>
      </c>
      <c r="E129" s="4">
        <f>VLOOKUP(B129,'Item Look Up Table'!$A$2:$C$15, 2, FALSE)</f>
        <v>2</v>
      </c>
      <c r="F129" s="4">
        <f>D129-E129</f>
        <v>2</v>
      </c>
      <c r="G129" s="4"/>
      <c r="H129">
        <f>VLOOKUP(B129,'Item Look Up Table'!$A$2:$C$15,3,FALSE)</f>
        <v>200</v>
      </c>
    </row>
    <row r="130" spans="1:8" x14ac:dyDescent="0.2">
      <c r="A130" s="9">
        <v>44568</v>
      </c>
      <c r="B130" t="s">
        <v>16</v>
      </c>
      <c r="C130" t="s">
        <v>19</v>
      </c>
      <c r="D130" s="2">
        <v>3</v>
      </c>
      <c r="E130" s="4">
        <f>VLOOKUP(B130,'Item Look Up Table'!$A$2:$C$15, 2, FALSE)</f>
        <v>1.5</v>
      </c>
      <c r="F130" s="4">
        <f>D130-E130</f>
        <v>1.5</v>
      </c>
      <c r="G130" s="4"/>
      <c r="H130">
        <f>VLOOKUP(B130,'Item Look Up Table'!$A$2:$C$15,3,FALSE)</f>
        <v>240</v>
      </c>
    </row>
    <row r="131" spans="1:8" x14ac:dyDescent="0.2">
      <c r="A131" s="9">
        <v>44568</v>
      </c>
      <c r="B131" t="s">
        <v>5</v>
      </c>
      <c r="C131" t="s">
        <v>3</v>
      </c>
      <c r="D131" s="2">
        <v>2</v>
      </c>
      <c r="E131" s="4">
        <f>VLOOKUP(B131,'Item Look Up Table'!$A$2:$C$15, 2, FALSE)</f>
        <v>1</v>
      </c>
      <c r="F131" s="4">
        <f>D131-E131</f>
        <v>1</v>
      </c>
      <c r="G131" s="4"/>
      <c r="H131">
        <f>VLOOKUP(B131,'Item Look Up Table'!$A$2:$C$15,3,FALSE)</f>
        <v>480</v>
      </c>
    </row>
    <row r="132" spans="1:8" x14ac:dyDescent="0.2">
      <c r="A132" s="9">
        <v>44568</v>
      </c>
      <c r="B132" t="s">
        <v>7</v>
      </c>
      <c r="C132" t="s">
        <v>3</v>
      </c>
      <c r="D132" s="2">
        <v>5</v>
      </c>
      <c r="E132" s="4">
        <f>VLOOKUP(B132,'Item Look Up Table'!$A$2:$C$15, 2, FALSE)</f>
        <v>0.5</v>
      </c>
      <c r="F132" s="4">
        <f>D132-E132</f>
        <v>4.5</v>
      </c>
      <c r="G132" s="4"/>
      <c r="H132">
        <f>VLOOKUP(B132,'Item Look Up Table'!$A$2:$C$15,3,FALSE)</f>
        <v>500</v>
      </c>
    </row>
    <row r="133" spans="1:8" x14ac:dyDescent="0.2">
      <c r="A133" s="9">
        <v>44568</v>
      </c>
      <c r="B133" t="s">
        <v>9</v>
      </c>
      <c r="C133" t="s">
        <v>14</v>
      </c>
      <c r="D133" s="2">
        <v>2.5</v>
      </c>
      <c r="E133" s="4">
        <f>VLOOKUP(B133,'Item Look Up Table'!$A$2:$C$15, 2, FALSE)</f>
        <v>1</v>
      </c>
      <c r="F133" s="4">
        <f>D133-E133</f>
        <v>1.5</v>
      </c>
      <c r="G133" s="4"/>
      <c r="H133">
        <f>VLOOKUP(B133,'Item Look Up Table'!$A$2:$C$15,3,FALSE)</f>
        <v>120</v>
      </c>
    </row>
    <row r="134" spans="1:8" x14ac:dyDescent="0.2">
      <c r="A134" s="9">
        <v>44568</v>
      </c>
      <c r="B134" t="s">
        <v>4</v>
      </c>
      <c r="C134" t="s">
        <v>3</v>
      </c>
      <c r="D134" s="2">
        <v>3</v>
      </c>
      <c r="E134" s="4">
        <f>VLOOKUP(B134,'Item Look Up Table'!$A$2:$C$15, 2, FALSE)</f>
        <v>2.5</v>
      </c>
      <c r="F134" s="4">
        <f>D134-E134</f>
        <v>0.5</v>
      </c>
      <c r="G134" s="4"/>
      <c r="H134">
        <f>VLOOKUP(B134,'Item Look Up Table'!$A$2:$C$15,3,FALSE)</f>
        <v>560</v>
      </c>
    </row>
    <row r="135" spans="1:8" x14ac:dyDescent="0.2">
      <c r="A135" s="9">
        <v>44568</v>
      </c>
      <c r="B135" t="s">
        <v>13</v>
      </c>
      <c r="C135" t="s">
        <v>15</v>
      </c>
      <c r="D135" s="2">
        <v>2</v>
      </c>
      <c r="E135" s="4">
        <f>VLOOKUP(B135,'Item Look Up Table'!$A$2:$C$15, 2, FALSE)</f>
        <v>2</v>
      </c>
      <c r="F135" s="4">
        <f>D135-E135</f>
        <v>0</v>
      </c>
      <c r="G135" s="4"/>
      <c r="H135">
        <f>VLOOKUP(B135,'Item Look Up Table'!$A$2:$C$15,3,FALSE)</f>
        <v>300</v>
      </c>
    </row>
    <row r="136" spans="1:8" x14ac:dyDescent="0.2">
      <c r="A136" s="9">
        <v>44568</v>
      </c>
      <c r="B136" t="s">
        <v>4</v>
      </c>
      <c r="C136" t="s">
        <v>3</v>
      </c>
      <c r="D136" s="2">
        <v>3</v>
      </c>
      <c r="E136" s="4">
        <f>VLOOKUP(B136,'Item Look Up Table'!$A$2:$C$15, 2, FALSE)</f>
        <v>2.5</v>
      </c>
      <c r="F136" s="4">
        <f>D136-E136</f>
        <v>0.5</v>
      </c>
      <c r="G136" s="4"/>
      <c r="H136">
        <f>VLOOKUP(B136,'Item Look Up Table'!$A$2:$C$15,3,FALSE)</f>
        <v>560</v>
      </c>
    </row>
    <row r="137" spans="1:8" x14ac:dyDescent="0.2">
      <c r="A137" s="9">
        <v>44568</v>
      </c>
      <c r="B137" t="s">
        <v>11</v>
      </c>
      <c r="C137" t="s">
        <v>15</v>
      </c>
      <c r="D137" s="2">
        <v>2</v>
      </c>
      <c r="E137" s="4">
        <f>VLOOKUP(B137,'Item Look Up Table'!$A$2:$C$15, 2, FALSE)</f>
        <v>1</v>
      </c>
      <c r="F137" s="4">
        <f>D137-E137</f>
        <v>1</v>
      </c>
      <c r="G137" s="4"/>
      <c r="H137">
        <f>VLOOKUP(B137,'Item Look Up Table'!$A$2:$C$15,3,FALSE)</f>
        <v>280</v>
      </c>
    </row>
    <row r="138" spans="1:8" x14ac:dyDescent="0.2">
      <c r="A138" s="9">
        <v>44568</v>
      </c>
      <c r="B138" t="s">
        <v>10</v>
      </c>
      <c r="C138" t="s">
        <v>14</v>
      </c>
      <c r="D138" s="2">
        <v>3</v>
      </c>
      <c r="E138" s="4">
        <f>VLOOKUP(B138,'Item Look Up Table'!$A$2:$C$15, 2, FALSE)</f>
        <v>0.5</v>
      </c>
      <c r="F138" s="4">
        <f>D138-E138</f>
        <v>2.5</v>
      </c>
      <c r="G138" s="4"/>
      <c r="H138">
        <f>VLOOKUP(B138,'Item Look Up Table'!$A$2:$C$15,3,FALSE)</f>
        <v>0</v>
      </c>
    </row>
    <row r="139" spans="1:8" x14ac:dyDescent="0.2">
      <c r="A139" s="9">
        <v>44568</v>
      </c>
      <c r="B139" t="s">
        <v>5</v>
      </c>
      <c r="C139" t="s">
        <v>3</v>
      </c>
      <c r="D139" s="2">
        <v>2</v>
      </c>
      <c r="E139" s="4">
        <f>VLOOKUP(B139,'Item Look Up Table'!$A$2:$C$15, 2, FALSE)</f>
        <v>1</v>
      </c>
      <c r="F139" s="4">
        <f>D139-E139</f>
        <v>1</v>
      </c>
      <c r="G139" s="4"/>
      <c r="H139">
        <f>VLOOKUP(B139,'Item Look Up Table'!$A$2:$C$15,3,FALSE)</f>
        <v>480</v>
      </c>
    </row>
    <row r="140" spans="1:8" x14ac:dyDescent="0.2">
      <c r="A140" s="9">
        <v>44568</v>
      </c>
      <c r="B140" t="s">
        <v>18</v>
      </c>
      <c r="C140" t="s">
        <v>19</v>
      </c>
      <c r="D140" s="2">
        <v>3</v>
      </c>
      <c r="E140" s="4">
        <f>VLOOKUP(B140,'Item Look Up Table'!$A$2:$C$15, 2, FALSE)</f>
        <v>0.5</v>
      </c>
      <c r="F140" s="4">
        <f>D140-E140</f>
        <v>2.5</v>
      </c>
      <c r="G140" s="4"/>
      <c r="H140">
        <f>VLOOKUP(B140,'Item Look Up Table'!$A$2:$C$15,3,FALSE)</f>
        <v>150</v>
      </c>
    </row>
    <row r="141" spans="1:8" x14ac:dyDescent="0.2">
      <c r="A141" s="9">
        <v>44568</v>
      </c>
      <c r="B141" t="s">
        <v>13</v>
      </c>
      <c r="C141" t="s">
        <v>15</v>
      </c>
      <c r="D141" s="2">
        <v>2</v>
      </c>
      <c r="E141" s="4">
        <f>VLOOKUP(B141,'Item Look Up Table'!$A$2:$C$15, 2, FALSE)</f>
        <v>2</v>
      </c>
      <c r="F141" s="4">
        <f>D141-E141</f>
        <v>0</v>
      </c>
      <c r="G141" s="4"/>
      <c r="H141">
        <f>VLOOKUP(B141,'Item Look Up Table'!$A$2:$C$15,3,FALSE)</f>
        <v>300</v>
      </c>
    </row>
    <row r="142" spans="1:8" x14ac:dyDescent="0.2">
      <c r="A142" s="9">
        <v>44568</v>
      </c>
      <c r="B142" t="s">
        <v>5</v>
      </c>
      <c r="C142" t="s">
        <v>3</v>
      </c>
      <c r="D142" s="2">
        <v>2</v>
      </c>
      <c r="E142" s="4">
        <f>VLOOKUP(B142,'Item Look Up Table'!$A$2:$C$15, 2, FALSE)</f>
        <v>1</v>
      </c>
      <c r="F142" s="4">
        <f>D142-E142</f>
        <v>1</v>
      </c>
      <c r="G142" s="4"/>
      <c r="H142">
        <f>VLOOKUP(B142,'Item Look Up Table'!$A$2:$C$15,3,FALSE)</f>
        <v>480</v>
      </c>
    </row>
    <row r="143" spans="1:8" x14ac:dyDescent="0.2">
      <c r="A143" s="9">
        <v>44569</v>
      </c>
      <c r="B143" t="s">
        <v>9</v>
      </c>
      <c r="C143" t="s">
        <v>14</v>
      </c>
      <c r="D143" s="2">
        <v>2.5</v>
      </c>
      <c r="E143" s="4">
        <f>VLOOKUP(B143,'Item Look Up Table'!$A$2:$C$15, 2, FALSE)</f>
        <v>1</v>
      </c>
      <c r="F143" s="4">
        <f>D143-E143</f>
        <v>1.5</v>
      </c>
      <c r="G143" s="4"/>
      <c r="H143">
        <f>VLOOKUP(B143,'Item Look Up Table'!$A$2:$C$15,3,FALSE)</f>
        <v>120</v>
      </c>
    </row>
    <row r="144" spans="1:8" x14ac:dyDescent="0.2">
      <c r="A144" s="9">
        <v>44569</v>
      </c>
      <c r="B144" t="s">
        <v>12</v>
      </c>
      <c r="C144" t="s">
        <v>15</v>
      </c>
      <c r="D144" s="2">
        <v>2</v>
      </c>
      <c r="E144" s="4">
        <f>VLOOKUP(B144,'Item Look Up Table'!$A$2:$C$15, 2, FALSE)</f>
        <v>1</v>
      </c>
      <c r="F144" s="4">
        <f>D144-E144</f>
        <v>1</v>
      </c>
      <c r="G144" s="4"/>
      <c r="H144">
        <f>VLOOKUP(B144,'Item Look Up Table'!$A$2:$C$15,3,FALSE)</f>
        <v>255</v>
      </c>
    </row>
    <row r="145" spans="1:8" x14ac:dyDescent="0.2">
      <c r="A145" s="9">
        <v>44569</v>
      </c>
      <c r="B145" t="s">
        <v>13</v>
      </c>
      <c r="C145" t="s">
        <v>15</v>
      </c>
      <c r="D145" s="2">
        <v>2</v>
      </c>
      <c r="E145" s="4">
        <f>VLOOKUP(B145,'Item Look Up Table'!$A$2:$C$15, 2, FALSE)</f>
        <v>2</v>
      </c>
      <c r="F145" s="4">
        <f>D145-E145</f>
        <v>0</v>
      </c>
      <c r="G145" s="4"/>
      <c r="H145">
        <f>VLOOKUP(B145,'Item Look Up Table'!$A$2:$C$15,3,FALSE)</f>
        <v>300</v>
      </c>
    </row>
    <row r="146" spans="1:8" x14ac:dyDescent="0.2">
      <c r="A146" s="9">
        <v>44569</v>
      </c>
      <c r="B146" t="s">
        <v>5</v>
      </c>
      <c r="C146" t="s">
        <v>3</v>
      </c>
      <c r="D146" s="2">
        <v>2</v>
      </c>
      <c r="E146" s="4">
        <f>VLOOKUP(B146,'Item Look Up Table'!$A$2:$C$15, 2, FALSE)</f>
        <v>1</v>
      </c>
      <c r="F146" s="4">
        <f>D146-E146</f>
        <v>1</v>
      </c>
      <c r="G146" s="4"/>
      <c r="H146">
        <f>VLOOKUP(B146,'Item Look Up Table'!$A$2:$C$15,3,FALSE)</f>
        <v>480</v>
      </c>
    </row>
    <row r="147" spans="1:8" x14ac:dyDescent="0.2">
      <c r="A147" s="9">
        <v>44569</v>
      </c>
      <c r="B147" t="s">
        <v>2</v>
      </c>
      <c r="C147" t="s">
        <v>3</v>
      </c>
      <c r="D147" s="2">
        <v>1.5</v>
      </c>
      <c r="E147" s="4">
        <f>VLOOKUP(B147,'Item Look Up Table'!$A$2:$C$15, 2, FALSE)</f>
        <v>0.5</v>
      </c>
      <c r="F147" s="4">
        <f>D147-E147</f>
        <v>1</v>
      </c>
      <c r="G147" s="4"/>
      <c r="H147">
        <f>VLOOKUP(B147,'Item Look Up Table'!$A$2:$C$15,3,FALSE)</f>
        <v>265</v>
      </c>
    </row>
    <row r="148" spans="1:8" x14ac:dyDescent="0.2">
      <c r="A148" s="9">
        <v>44569</v>
      </c>
      <c r="B148" t="s">
        <v>13</v>
      </c>
      <c r="C148" t="s">
        <v>15</v>
      </c>
      <c r="D148" s="2">
        <v>2</v>
      </c>
      <c r="E148" s="4">
        <f>VLOOKUP(B148,'Item Look Up Table'!$A$2:$C$15, 2, FALSE)</f>
        <v>2</v>
      </c>
      <c r="F148" s="4">
        <f>D148-E148</f>
        <v>0</v>
      </c>
      <c r="G148" s="4"/>
      <c r="H148">
        <f>VLOOKUP(B148,'Item Look Up Table'!$A$2:$C$15,3,FALSE)</f>
        <v>300</v>
      </c>
    </row>
    <row r="149" spans="1:8" x14ac:dyDescent="0.2">
      <c r="A149" s="9">
        <v>44569</v>
      </c>
      <c r="B149" t="s">
        <v>16</v>
      </c>
      <c r="C149" t="s">
        <v>19</v>
      </c>
      <c r="D149" s="2">
        <v>3</v>
      </c>
      <c r="E149" s="4">
        <f>VLOOKUP(B149,'Item Look Up Table'!$A$2:$C$15, 2, FALSE)</f>
        <v>1.5</v>
      </c>
      <c r="F149" s="4">
        <f>D149-E149</f>
        <v>1.5</v>
      </c>
      <c r="G149" s="4"/>
      <c r="H149">
        <f>VLOOKUP(B149,'Item Look Up Table'!$A$2:$C$15,3,FALSE)</f>
        <v>240</v>
      </c>
    </row>
    <row r="150" spans="1:8" x14ac:dyDescent="0.2">
      <c r="A150" s="9">
        <v>44569</v>
      </c>
      <c r="B150" t="s">
        <v>11</v>
      </c>
      <c r="C150" t="s">
        <v>15</v>
      </c>
      <c r="D150" s="2">
        <v>2</v>
      </c>
      <c r="E150" s="4">
        <f>VLOOKUP(B150,'Item Look Up Table'!$A$2:$C$15, 2, FALSE)</f>
        <v>1</v>
      </c>
      <c r="F150" s="4">
        <f>D150-E150</f>
        <v>1</v>
      </c>
      <c r="G150" s="4"/>
      <c r="H150">
        <f>VLOOKUP(B150,'Item Look Up Table'!$A$2:$C$15,3,FALSE)</f>
        <v>280</v>
      </c>
    </row>
    <row r="151" spans="1:8" x14ac:dyDescent="0.2">
      <c r="A151" s="9">
        <v>44569</v>
      </c>
      <c r="B151" t="s">
        <v>8</v>
      </c>
      <c r="C151" t="s">
        <v>14</v>
      </c>
      <c r="D151" s="2">
        <v>4</v>
      </c>
      <c r="E151" s="4">
        <f>VLOOKUP(B151,'Item Look Up Table'!$A$2:$C$15, 2, FALSE)</f>
        <v>2</v>
      </c>
      <c r="F151" s="4">
        <f>D151-E151</f>
        <v>2</v>
      </c>
      <c r="G151" s="4"/>
      <c r="H151">
        <f>VLOOKUP(B151,'Item Look Up Table'!$A$2:$C$15,3,FALSE)</f>
        <v>200</v>
      </c>
    </row>
    <row r="152" spans="1:8" x14ac:dyDescent="0.2">
      <c r="A152" s="9">
        <v>44569</v>
      </c>
      <c r="B152" t="s">
        <v>6</v>
      </c>
      <c r="C152" t="s">
        <v>3</v>
      </c>
      <c r="D152" s="2">
        <v>3</v>
      </c>
      <c r="E152" s="4">
        <f>VLOOKUP(B152,'Item Look Up Table'!$A$2:$C$15, 2, FALSE)</f>
        <v>1.5</v>
      </c>
      <c r="F152" s="4">
        <f>D152-E152</f>
        <v>1.5</v>
      </c>
      <c r="G152" s="4"/>
      <c r="H152">
        <f>VLOOKUP(B152,'Item Look Up Table'!$A$2:$C$15,3,FALSE)</f>
        <v>320</v>
      </c>
    </row>
    <row r="153" spans="1:8" x14ac:dyDescent="0.2">
      <c r="A153" s="9">
        <v>44569</v>
      </c>
      <c r="B153" t="s">
        <v>8</v>
      </c>
      <c r="C153" t="s">
        <v>14</v>
      </c>
      <c r="D153" s="2">
        <v>4</v>
      </c>
      <c r="E153" s="4">
        <f>VLOOKUP(B153,'Item Look Up Table'!$A$2:$C$15, 2, FALSE)</f>
        <v>2</v>
      </c>
      <c r="F153" s="4">
        <f>D153-E153</f>
        <v>2</v>
      </c>
      <c r="G153" s="4"/>
      <c r="H153">
        <f>VLOOKUP(B153,'Item Look Up Table'!$A$2:$C$15,3,FALSE)</f>
        <v>200</v>
      </c>
    </row>
    <row r="154" spans="1:8" x14ac:dyDescent="0.2">
      <c r="A154" s="9">
        <v>44569</v>
      </c>
      <c r="B154" t="s">
        <v>16</v>
      </c>
      <c r="C154" t="s">
        <v>19</v>
      </c>
      <c r="D154" s="2">
        <v>3</v>
      </c>
      <c r="E154" s="4">
        <f>VLOOKUP(B154,'Item Look Up Table'!$A$2:$C$15, 2, FALSE)</f>
        <v>1.5</v>
      </c>
      <c r="F154" s="4">
        <f>D154-E154</f>
        <v>1.5</v>
      </c>
      <c r="G154" s="4"/>
      <c r="H154">
        <f>VLOOKUP(B154,'Item Look Up Table'!$A$2:$C$15,3,FALSE)</f>
        <v>240</v>
      </c>
    </row>
    <row r="155" spans="1:8" x14ac:dyDescent="0.2">
      <c r="A155" s="9">
        <v>44569</v>
      </c>
      <c r="B155" t="s">
        <v>13</v>
      </c>
      <c r="C155" t="s">
        <v>15</v>
      </c>
      <c r="D155" s="2">
        <v>2</v>
      </c>
      <c r="E155" s="4">
        <f>VLOOKUP(B155,'Item Look Up Table'!$A$2:$C$15, 2, FALSE)</f>
        <v>2</v>
      </c>
      <c r="F155" s="4">
        <f>D155-E155</f>
        <v>0</v>
      </c>
      <c r="G155" s="4"/>
      <c r="H155">
        <f>VLOOKUP(B155,'Item Look Up Table'!$A$2:$C$15,3,FALSE)</f>
        <v>300</v>
      </c>
    </row>
    <row r="156" spans="1:8" x14ac:dyDescent="0.2">
      <c r="A156" s="9">
        <v>44569</v>
      </c>
      <c r="B156" t="s">
        <v>6</v>
      </c>
      <c r="C156" t="s">
        <v>3</v>
      </c>
      <c r="D156" s="2">
        <v>3</v>
      </c>
      <c r="E156" s="4">
        <f>VLOOKUP(B156,'Item Look Up Table'!$A$2:$C$15, 2, FALSE)</f>
        <v>1.5</v>
      </c>
      <c r="F156" s="4">
        <f>D156-E156</f>
        <v>1.5</v>
      </c>
      <c r="G156" s="4"/>
      <c r="H156">
        <f>VLOOKUP(B156,'Item Look Up Table'!$A$2:$C$15,3,FALSE)</f>
        <v>320</v>
      </c>
    </row>
    <row r="157" spans="1:8" x14ac:dyDescent="0.2">
      <c r="A157" s="9">
        <v>44569</v>
      </c>
      <c r="B157" t="s">
        <v>11</v>
      </c>
      <c r="C157" t="s">
        <v>15</v>
      </c>
      <c r="D157" s="2">
        <v>2</v>
      </c>
      <c r="E157" s="4">
        <f>VLOOKUP(B157,'Item Look Up Table'!$A$2:$C$15, 2, FALSE)</f>
        <v>1</v>
      </c>
      <c r="F157" s="4">
        <f>D157-E157</f>
        <v>1</v>
      </c>
      <c r="G157" s="4"/>
      <c r="H157">
        <f>VLOOKUP(B157,'Item Look Up Table'!$A$2:$C$15,3,FALSE)</f>
        <v>280</v>
      </c>
    </row>
    <row r="158" spans="1:8" x14ac:dyDescent="0.2">
      <c r="A158" s="9">
        <v>44569</v>
      </c>
      <c r="B158" t="s">
        <v>6</v>
      </c>
      <c r="C158" t="s">
        <v>3</v>
      </c>
      <c r="D158" s="2">
        <v>3</v>
      </c>
      <c r="E158" s="4">
        <f>VLOOKUP(B158,'Item Look Up Table'!$A$2:$C$15, 2, FALSE)</f>
        <v>1.5</v>
      </c>
      <c r="F158" s="4">
        <f>D158-E158</f>
        <v>1.5</v>
      </c>
      <c r="G158" s="4"/>
      <c r="H158">
        <f>VLOOKUP(B158,'Item Look Up Table'!$A$2:$C$15,3,FALSE)</f>
        <v>320</v>
      </c>
    </row>
    <row r="159" spans="1:8" x14ac:dyDescent="0.2">
      <c r="A159" s="9">
        <v>44569</v>
      </c>
      <c r="B159" t="s">
        <v>9</v>
      </c>
      <c r="C159" t="s">
        <v>14</v>
      </c>
      <c r="D159" s="2">
        <v>2.5</v>
      </c>
      <c r="E159" s="4">
        <f>VLOOKUP(B159,'Item Look Up Table'!$A$2:$C$15, 2, FALSE)</f>
        <v>1</v>
      </c>
      <c r="F159" s="4">
        <f>D159-E159</f>
        <v>1.5</v>
      </c>
      <c r="G159" s="4"/>
      <c r="H159">
        <f>VLOOKUP(B159,'Item Look Up Table'!$A$2:$C$15,3,FALSE)</f>
        <v>120</v>
      </c>
    </row>
    <row r="160" spans="1:8" x14ac:dyDescent="0.2">
      <c r="A160" s="9">
        <v>44569</v>
      </c>
      <c r="B160" t="s">
        <v>10</v>
      </c>
      <c r="C160" t="s">
        <v>14</v>
      </c>
      <c r="D160" s="2">
        <v>3</v>
      </c>
      <c r="E160" s="4">
        <f>VLOOKUP(B160,'Item Look Up Table'!$A$2:$C$15, 2, FALSE)</f>
        <v>0.5</v>
      </c>
      <c r="F160" s="4">
        <f>D160-E160</f>
        <v>2.5</v>
      </c>
      <c r="G160" s="4"/>
      <c r="H160">
        <f>VLOOKUP(B160,'Item Look Up Table'!$A$2:$C$15,3,FALSE)</f>
        <v>0</v>
      </c>
    </row>
    <row r="161" spans="1:8" x14ac:dyDescent="0.2">
      <c r="A161" s="9">
        <v>44569</v>
      </c>
      <c r="B161" t="s">
        <v>7</v>
      </c>
      <c r="C161" t="s">
        <v>3</v>
      </c>
      <c r="D161" s="2">
        <v>5</v>
      </c>
      <c r="E161" s="4">
        <f>VLOOKUP(B161,'Item Look Up Table'!$A$2:$C$15, 2, FALSE)</f>
        <v>0.5</v>
      </c>
      <c r="F161" s="4">
        <f>D161-E161</f>
        <v>4.5</v>
      </c>
      <c r="G161" s="4"/>
      <c r="H161">
        <f>VLOOKUP(B161,'Item Look Up Table'!$A$2:$C$15,3,FALSE)</f>
        <v>500</v>
      </c>
    </row>
    <row r="162" spans="1:8" x14ac:dyDescent="0.2">
      <c r="A162" s="9">
        <v>44569</v>
      </c>
      <c r="B162" t="s">
        <v>8</v>
      </c>
      <c r="C162" t="s">
        <v>14</v>
      </c>
      <c r="D162" s="2">
        <v>4</v>
      </c>
      <c r="E162" s="4">
        <f>VLOOKUP(B162,'Item Look Up Table'!$A$2:$C$15, 2, FALSE)</f>
        <v>2</v>
      </c>
      <c r="F162" s="4">
        <f>D162-E162</f>
        <v>2</v>
      </c>
      <c r="G162" s="4"/>
      <c r="H162">
        <f>VLOOKUP(B162,'Item Look Up Table'!$A$2:$C$15,3,FALSE)</f>
        <v>200</v>
      </c>
    </row>
    <row r="163" spans="1:8" x14ac:dyDescent="0.2">
      <c r="A163" s="9">
        <v>44569</v>
      </c>
      <c r="B163" t="s">
        <v>5</v>
      </c>
      <c r="C163" t="s">
        <v>3</v>
      </c>
      <c r="D163" s="2">
        <v>2</v>
      </c>
      <c r="E163" s="4">
        <f>VLOOKUP(B163,'Item Look Up Table'!$A$2:$C$15, 2, FALSE)</f>
        <v>1</v>
      </c>
      <c r="F163" s="4">
        <f>D163-E163</f>
        <v>1</v>
      </c>
      <c r="G163" s="4"/>
      <c r="H163">
        <f>VLOOKUP(B163,'Item Look Up Table'!$A$2:$C$15,3,FALSE)</f>
        <v>480</v>
      </c>
    </row>
    <row r="164" spans="1:8" x14ac:dyDescent="0.2">
      <c r="A164" s="9">
        <v>44569</v>
      </c>
      <c r="B164" t="s">
        <v>18</v>
      </c>
      <c r="C164" t="s">
        <v>19</v>
      </c>
      <c r="D164" s="2">
        <v>3</v>
      </c>
      <c r="E164" s="4">
        <f>VLOOKUP(B164,'Item Look Up Table'!$A$2:$C$15, 2, FALSE)</f>
        <v>0.5</v>
      </c>
      <c r="F164" s="4">
        <f>D164-E164</f>
        <v>2.5</v>
      </c>
      <c r="G164" s="4"/>
      <c r="H164">
        <f>VLOOKUP(B164,'Item Look Up Table'!$A$2:$C$15,3,FALSE)</f>
        <v>150</v>
      </c>
    </row>
    <row r="165" spans="1:8" x14ac:dyDescent="0.2">
      <c r="A165" s="9">
        <v>44569</v>
      </c>
      <c r="B165" t="s">
        <v>12</v>
      </c>
      <c r="C165" t="s">
        <v>15</v>
      </c>
      <c r="D165" s="2">
        <v>2</v>
      </c>
      <c r="E165" s="4">
        <f>VLOOKUP(B165,'Item Look Up Table'!$A$2:$C$15, 2, FALSE)</f>
        <v>1</v>
      </c>
      <c r="F165" s="4">
        <f>D165-E165</f>
        <v>1</v>
      </c>
      <c r="G165" s="4"/>
      <c r="H165">
        <f>VLOOKUP(B165,'Item Look Up Table'!$A$2:$C$15,3,FALSE)</f>
        <v>255</v>
      </c>
    </row>
    <row r="166" spans="1:8" x14ac:dyDescent="0.2">
      <c r="A166" s="9">
        <v>44569</v>
      </c>
      <c r="B166" t="s">
        <v>10</v>
      </c>
      <c r="C166" t="s">
        <v>14</v>
      </c>
      <c r="D166" s="2">
        <v>3</v>
      </c>
      <c r="E166" s="4">
        <f>VLOOKUP(B166,'Item Look Up Table'!$A$2:$C$15, 2, FALSE)</f>
        <v>0.5</v>
      </c>
      <c r="F166" s="4">
        <f>D166-E166</f>
        <v>2.5</v>
      </c>
      <c r="G166" s="4"/>
      <c r="H166">
        <f>VLOOKUP(B166,'Item Look Up Table'!$A$2:$C$15,3,FALSE)</f>
        <v>0</v>
      </c>
    </row>
    <row r="167" spans="1:8" x14ac:dyDescent="0.2">
      <c r="A167" s="9">
        <v>44569</v>
      </c>
      <c r="B167" t="s">
        <v>18</v>
      </c>
      <c r="C167" t="s">
        <v>19</v>
      </c>
      <c r="D167" s="2">
        <v>3</v>
      </c>
      <c r="E167" s="4">
        <f>VLOOKUP(B167,'Item Look Up Table'!$A$2:$C$15, 2, FALSE)</f>
        <v>0.5</v>
      </c>
      <c r="F167" s="4">
        <f>D167-E167</f>
        <v>2.5</v>
      </c>
      <c r="G167" s="4"/>
      <c r="H167">
        <f>VLOOKUP(B167,'Item Look Up Table'!$A$2:$C$15,3,FALSE)</f>
        <v>150</v>
      </c>
    </row>
    <row r="168" spans="1:8" x14ac:dyDescent="0.2">
      <c r="A168" s="9">
        <v>44570</v>
      </c>
      <c r="B168" t="s">
        <v>10</v>
      </c>
      <c r="C168" t="s">
        <v>14</v>
      </c>
      <c r="D168" s="2">
        <v>3</v>
      </c>
      <c r="E168" s="4">
        <f>VLOOKUP(B168,'Item Look Up Table'!$A$2:$C$15, 2, FALSE)</f>
        <v>0.5</v>
      </c>
      <c r="F168" s="4">
        <f>D168-E168</f>
        <v>2.5</v>
      </c>
      <c r="G168" s="4"/>
      <c r="H168">
        <f>VLOOKUP(B168,'Item Look Up Table'!$A$2:$C$15,3,FALSE)</f>
        <v>0</v>
      </c>
    </row>
    <row r="169" spans="1:8" x14ac:dyDescent="0.2">
      <c r="A169" s="9">
        <v>44570</v>
      </c>
      <c r="B169" t="s">
        <v>6</v>
      </c>
      <c r="C169" t="s">
        <v>3</v>
      </c>
      <c r="D169" s="2">
        <v>3</v>
      </c>
      <c r="E169" s="4">
        <f>VLOOKUP(B169,'Item Look Up Table'!$A$2:$C$15, 2, FALSE)</f>
        <v>1.5</v>
      </c>
      <c r="F169" s="4">
        <f>D169-E169</f>
        <v>1.5</v>
      </c>
      <c r="G169" s="4"/>
      <c r="H169">
        <f>VLOOKUP(B169,'Item Look Up Table'!$A$2:$C$15,3,FALSE)</f>
        <v>320</v>
      </c>
    </row>
    <row r="170" spans="1:8" x14ac:dyDescent="0.2">
      <c r="A170" s="9">
        <v>44570</v>
      </c>
      <c r="B170" t="s">
        <v>16</v>
      </c>
      <c r="C170" t="s">
        <v>19</v>
      </c>
      <c r="D170" s="2">
        <v>3</v>
      </c>
      <c r="E170" s="4">
        <f>VLOOKUP(B170,'Item Look Up Table'!$A$2:$C$15, 2, FALSE)</f>
        <v>1.5</v>
      </c>
      <c r="F170" s="4">
        <f>D170-E170</f>
        <v>1.5</v>
      </c>
      <c r="G170" s="4"/>
      <c r="H170">
        <f>VLOOKUP(B170,'Item Look Up Table'!$A$2:$C$15,3,FALSE)</f>
        <v>240</v>
      </c>
    </row>
    <row r="171" spans="1:8" x14ac:dyDescent="0.2">
      <c r="A171" s="9">
        <v>44570</v>
      </c>
      <c r="B171" t="s">
        <v>13</v>
      </c>
      <c r="C171" t="s">
        <v>15</v>
      </c>
      <c r="D171" s="2">
        <v>2</v>
      </c>
      <c r="E171" s="4">
        <f>VLOOKUP(B171,'Item Look Up Table'!$A$2:$C$15, 2, FALSE)</f>
        <v>2</v>
      </c>
      <c r="F171" s="4">
        <f>D171-E171</f>
        <v>0</v>
      </c>
      <c r="G171" s="4"/>
      <c r="H171">
        <f>VLOOKUP(B171,'Item Look Up Table'!$A$2:$C$15,3,FALSE)</f>
        <v>300</v>
      </c>
    </row>
    <row r="172" spans="1:8" x14ac:dyDescent="0.2">
      <c r="A172" s="9">
        <v>44570</v>
      </c>
      <c r="B172" t="s">
        <v>10</v>
      </c>
      <c r="C172" t="s">
        <v>14</v>
      </c>
      <c r="D172" s="2">
        <v>3</v>
      </c>
      <c r="E172" s="4">
        <f>VLOOKUP(B172,'Item Look Up Table'!$A$2:$C$15, 2, FALSE)</f>
        <v>0.5</v>
      </c>
      <c r="F172" s="4">
        <f>D172-E172</f>
        <v>2.5</v>
      </c>
      <c r="G172" s="4"/>
      <c r="H172">
        <f>VLOOKUP(B172,'Item Look Up Table'!$A$2:$C$15,3,FALSE)</f>
        <v>0</v>
      </c>
    </row>
    <row r="173" spans="1:8" x14ac:dyDescent="0.2">
      <c r="A173" s="9">
        <v>44570</v>
      </c>
      <c r="B173" t="s">
        <v>2</v>
      </c>
      <c r="C173" t="s">
        <v>3</v>
      </c>
      <c r="D173" s="2">
        <v>1.5</v>
      </c>
      <c r="E173" s="4">
        <f>VLOOKUP(B173,'Item Look Up Table'!$A$2:$C$15, 2, FALSE)</f>
        <v>0.5</v>
      </c>
      <c r="F173" s="4">
        <f>D173-E173</f>
        <v>1</v>
      </c>
      <c r="G173" s="4"/>
      <c r="H173">
        <f>VLOOKUP(B173,'Item Look Up Table'!$A$2:$C$15,3,FALSE)</f>
        <v>265</v>
      </c>
    </row>
    <row r="174" spans="1:8" x14ac:dyDescent="0.2">
      <c r="A174" s="9">
        <v>44570</v>
      </c>
      <c r="B174" t="s">
        <v>9</v>
      </c>
      <c r="C174" t="s">
        <v>14</v>
      </c>
      <c r="D174" s="2">
        <v>2.5</v>
      </c>
      <c r="E174" s="4">
        <f>VLOOKUP(B174,'Item Look Up Table'!$A$2:$C$15, 2, FALSE)</f>
        <v>1</v>
      </c>
      <c r="F174" s="4">
        <f>D174-E174</f>
        <v>1.5</v>
      </c>
      <c r="G174" s="4"/>
      <c r="H174">
        <f>VLOOKUP(B174,'Item Look Up Table'!$A$2:$C$15,3,FALSE)</f>
        <v>120</v>
      </c>
    </row>
    <row r="175" spans="1:8" x14ac:dyDescent="0.2">
      <c r="A175" s="9">
        <v>44570</v>
      </c>
      <c r="B175" t="s">
        <v>5</v>
      </c>
      <c r="C175" t="s">
        <v>3</v>
      </c>
      <c r="D175" s="2">
        <v>2</v>
      </c>
      <c r="E175" s="4">
        <f>VLOOKUP(B175,'Item Look Up Table'!$A$2:$C$15, 2, FALSE)</f>
        <v>1</v>
      </c>
      <c r="F175" s="4">
        <f>D175-E175</f>
        <v>1</v>
      </c>
      <c r="G175" s="4"/>
      <c r="H175">
        <f>VLOOKUP(B175,'Item Look Up Table'!$A$2:$C$15,3,FALSE)</f>
        <v>480</v>
      </c>
    </row>
    <row r="176" spans="1:8" x14ac:dyDescent="0.2">
      <c r="A176" s="9">
        <v>44570</v>
      </c>
      <c r="B176" t="s">
        <v>7</v>
      </c>
      <c r="C176" t="s">
        <v>3</v>
      </c>
      <c r="D176" s="2">
        <v>5</v>
      </c>
      <c r="E176" s="4">
        <f>VLOOKUP(B176,'Item Look Up Table'!$A$2:$C$15, 2, FALSE)</f>
        <v>0.5</v>
      </c>
      <c r="F176" s="4">
        <f>D176-E176</f>
        <v>4.5</v>
      </c>
      <c r="G176" s="4"/>
      <c r="H176">
        <f>VLOOKUP(B176,'Item Look Up Table'!$A$2:$C$15,3,FALSE)</f>
        <v>500</v>
      </c>
    </row>
    <row r="177" spans="1:8" x14ac:dyDescent="0.2">
      <c r="A177" s="9">
        <v>44570</v>
      </c>
      <c r="B177" t="s">
        <v>7</v>
      </c>
      <c r="C177" t="s">
        <v>3</v>
      </c>
      <c r="D177" s="2">
        <v>5</v>
      </c>
      <c r="E177" s="4">
        <f>VLOOKUP(B177,'Item Look Up Table'!$A$2:$C$15, 2, FALSE)</f>
        <v>0.5</v>
      </c>
      <c r="F177" s="4">
        <f>D177-E177</f>
        <v>4.5</v>
      </c>
      <c r="G177" s="4"/>
      <c r="H177">
        <f>VLOOKUP(B177,'Item Look Up Table'!$A$2:$C$15,3,FALSE)</f>
        <v>500</v>
      </c>
    </row>
    <row r="178" spans="1:8" x14ac:dyDescent="0.2">
      <c r="A178" s="9">
        <v>44570</v>
      </c>
      <c r="B178" t="s">
        <v>16</v>
      </c>
      <c r="C178" t="s">
        <v>19</v>
      </c>
      <c r="D178" s="2">
        <v>3</v>
      </c>
      <c r="E178" s="4">
        <f>VLOOKUP(B178,'Item Look Up Table'!$A$2:$C$15, 2, FALSE)</f>
        <v>1.5</v>
      </c>
      <c r="F178" s="4">
        <f>D178-E178</f>
        <v>1.5</v>
      </c>
      <c r="G178" s="4"/>
      <c r="H178">
        <f>VLOOKUP(B178,'Item Look Up Table'!$A$2:$C$15,3,FALSE)</f>
        <v>240</v>
      </c>
    </row>
    <row r="179" spans="1:8" x14ac:dyDescent="0.2">
      <c r="A179" s="9">
        <v>44570</v>
      </c>
      <c r="B179" t="s">
        <v>7</v>
      </c>
      <c r="C179" t="s">
        <v>3</v>
      </c>
      <c r="D179" s="2">
        <v>5</v>
      </c>
      <c r="E179" s="4">
        <f>VLOOKUP(B179,'Item Look Up Table'!$A$2:$C$15, 2, FALSE)</f>
        <v>0.5</v>
      </c>
      <c r="F179" s="4">
        <f>D179-E179</f>
        <v>4.5</v>
      </c>
      <c r="G179" s="4"/>
      <c r="H179">
        <f>VLOOKUP(B179,'Item Look Up Table'!$A$2:$C$15,3,FALSE)</f>
        <v>500</v>
      </c>
    </row>
    <row r="180" spans="1:8" x14ac:dyDescent="0.2">
      <c r="A180" s="9">
        <v>44570</v>
      </c>
      <c r="B180" t="s">
        <v>10</v>
      </c>
      <c r="C180" t="s">
        <v>14</v>
      </c>
      <c r="D180" s="2">
        <v>3</v>
      </c>
      <c r="E180" s="4">
        <f>VLOOKUP(B180,'Item Look Up Table'!$A$2:$C$15, 2, FALSE)</f>
        <v>0.5</v>
      </c>
      <c r="F180" s="4">
        <f>D180-E180</f>
        <v>2.5</v>
      </c>
      <c r="G180" s="4"/>
      <c r="H180">
        <f>VLOOKUP(B180,'Item Look Up Table'!$A$2:$C$15,3,FALSE)</f>
        <v>0</v>
      </c>
    </row>
    <row r="181" spans="1:8" x14ac:dyDescent="0.2">
      <c r="A181" s="9">
        <v>44570</v>
      </c>
      <c r="B181" t="s">
        <v>11</v>
      </c>
      <c r="C181" t="s">
        <v>15</v>
      </c>
      <c r="D181" s="2">
        <v>2</v>
      </c>
      <c r="E181" s="4">
        <f>VLOOKUP(B181,'Item Look Up Table'!$A$2:$C$15, 2, FALSE)</f>
        <v>1</v>
      </c>
      <c r="F181" s="4">
        <f>D181-E181</f>
        <v>1</v>
      </c>
      <c r="G181" s="4"/>
      <c r="H181">
        <f>VLOOKUP(B181,'Item Look Up Table'!$A$2:$C$15,3,FALSE)</f>
        <v>280</v>
      </c>
    </row>
    <row r="182" spans="1:8" x14ac:dyDescent="0.2">
      <c r="A182" s="9">
        <v>44570</v>
      </c>
      <c r="B182" t="s">
        <v>10</v>
      </c>
      <c r="C182" t="s">
        <v>14</v>
      </c>
      <c r="D182" s="2">
        <v>3</v>
      </c>
      <c r="E182" s="4">
        <f>VLOOKUP(B182,'Item Look Up Table'!$A$2:$C$15, 2, FALSE)</f>
        <v>0.5</v>
      </c>
      <c r="F182" s="4">
        <f>D182-E182</f>
        <v>2.5</v>
      </c>
      <c r="G182" s="4"/>
      <c r="H182">
        <f>VLOOKUP(B182,'Item Look Up Table'!$A$2:$C$15,3,FALSE)</f>
        <v>0</v>
      </c>
    </row>
    <row r="183" spans="1:8" x14ac:dyDescent="0.2">
      <c r="A183" s="9">
        <v>44570</v>
      </c>
      <c r="B183" t="s">
        <v>16</v>
      </c>
      <c r="C183" t="s">
        <v>19</v>
      </c>
      <c r="D183" s="2">
        <v>3</v>
      </c>
      <c r="E183" s="4">
        <f>VLOOKUP(B183,'Item Look Up Table'!$A$2:$C$15, 2, FALSE)</f>
        <v>1.5</v>
      </c>
      <c r="F183" s="4">
        <f>D183-E183</f>
        <v>1.5</v>
      </c>
      <c r="G183" s="4"/>
      <c r="H183">
        <f>VLOOKUP(B183,'Item Look Up Table'!$A$2:$C$15,3,FALSE)</f>
        <v>240</v>
      </c>
    </row>
    <row r="184" spans="1:8" x14ac:dyDescent="0.2">
      <c r="A184" s="9">
        <v>44570</v>
      </c>
      <c r="B184" t="s">
        <v>5</v>
      </c>
      <c r="C184" t="s">
        <v>3</v>
      </c>
      <c r="D184" s="2">
        <v>2</v>
      </c>
      <c r="E184" s="4">
        <f>VLOOKUP(B184,'Item Look Up Table'!$A$2:$C$15, 2, FALSE)</f>
        <v>1</v>
      </c>
      <c r="F184" s="4">
        <f>D184-E184</f>
        <v>1</v>
      </c>
      <c r="G184" s="4"/>
      <c r="H184">
        <f>VLOOKUP(B184,'Item Look Up Table'!$A$2:$C$15,3,FALSE)</f>
        <v>480</v>
      </c>
    </row>
    <row r="185" spans="1:8" x14ac:dyDescent="0.2">
      <c r="A185" s="9">
        <v>44570</v>
      </c>
      <c r="B185" t="s">
        <v>5</v>
      </c>
      <c r="C185" t="s">
        <v>3</v>
      </c>
      <c r="D185" s="2">
        <v>2</v>
      </c>
      <c r="E185" s="4">
        <f>VLOOKUP(B185,'Item Look Up Table'!$A$2:$C$15, 2, FALSE)</f>
        <v>1</v>
      </c>
      <c r="F185" s="4">
        <f>D185-E185</f>
        <v>1</v>
      </c>
      <c r="G185" s="4"/>
      <c r="H185">
        <f>VLOOKUP(B185,'Item Look Up Table'!$A$2:$C$15,3,FALSE)</f>
        <v>480</v>
      </c>
    </row>
    <row r="186" spans="1:8" x14ac:dyDescent="0.2">
      <c r="A186" s="9">
        <v>44575</v>
      </c>
      <c r="B186" t="s">
        <v>8</v>
      </c>
      <c r="C186" t="s">
        <v>14</v>
      </c>
      <c r="D186" s="2">
        <v>4</v>
      </c>
      <c r="E186" s="4">
        <f>VLOOKUP(B186,'Item Look Up Table'!$A$2:$C$15, 2, FALSE)</f>
        <v>2</v>
      </c>
      <c r="F186" s="4">
        <f>D186-E186</f>
        <v>2</v>
      </c>
      <c r="G186" s="4"/>
      <c r="H186">
        <f>VLOOKUP(B186,'Item Look Up Table'!$A$2:$C$15,3,FALSE)</f>
        <v>200</v>
      </c>
    </row>
    <row r="187" spans="1:8" x14ac:dyDescent="0.2">
      <c r="A187" s="9">
        <v>44575</v>
      </c>
      <c r="B187" t="s">
        <v>2</v>
      </c>
      <c r="C187" t="s">
        <v>3</v>
      </c>
      <c r="D187" s="2">
        <v>1.5</v>
      </c>
      <c r="E187" s="4">
        <f>VLOOKUP(B187,'Item Look Up Table'!$A$2:$C$15, 2, FALSE)</f>
        <v>0.5</v>
      </c>
      <c r="F187" s="4">
        <f>D187-E187</f>
        <v>1</v>
      </c>
      <c r="G187" s="4"/>
      <c r="H187">
        <f>VLOOKUP(B187,'Item Look Up Table'!$A$2:$C$15,3,FALSE)</f>
        <v>265</v>
      </c>
    </row>
    <row r="188" spans="1:8" x14ac:dyDescent="0.2">
      <c r="A188" s="9">
        <v>44575</v>
      </c>
      <c r="B188" t="s">
        <v>11</v>
      </c>
      <c r="C188" t="s">
        <v>15</v>
      </c>
      <c r="D188" s="2">
        <v>2</v>
      </c>
      <c r="E188" s="4">
        <f>VLOOKUP(B188,'Item Look Up Table'!$A$2:$C$15, 2, FALSE)</f>
        <v>1</v>
      </c>
      <c r="F188" s="4">
        <f>D188-E188</f>
        <v>1</v>
      </c>
      <c r="G188" s="4"/>
      <c r="H188">
        <f>VLOOKUP(B188,'Item Look Up Table'!$A$2:$C$15,3,FALSE)</f>
        <v>280</v>
      </c>
    </row>
    <row r="189" spans="1:8" x14ac:dyDescent="0.2">
      <c r="A189" s="9">
        <v>44575</v>
      </c>
      <c r="B189" t="s">
        <v>11</v>
      </c>
      <c r="C189" t="s">
        <v>15</v>
      </c>
      <c r="D189" s="2">
        <v>2</v>
      </c>
      <c r="E189" s="4">
        <f>VLOOKUP(B189,'Item Look Up Table'!$A$2:$C$15, 2, FALSE)</f>
        <v>1</v>
      </c>
      <c r="F189" s="4">
        <f>D189-E189</f>
        <v>1</v>
      </c>
      <c r="G189" s="4"/>
      <c r="H189">
        <f>VLOOKUP(B189,'Item Look Up Table'!$A$2:$C$15,3,FALSE)</f>
        <v>280</v>
      </c>
    </row>
    <row r="190" spans="1:8" x14ac:dyDescent="0.2">
      <c r="A190" s="9">
        <v>44575</v>
      </c>
      <c r="B190" t="s">
        <v>8</v>
      </c>
      <c r="C190" t="s">
        <v>14</v>
      </c>
      <c r="D190" s="2">
        <v>4</v>
      </c>
      <c r="E190" s="4">
        <f>VLOOKUP(B190,'Item Look Up Table'!$A$2:$C$15, 2, FALSE)</f>
        <v>2</v>
      </c>
      <c r="F190" s="4">
        <f>D190-E190</f>
        <v>2</v>
      </c>
      <c r="G190" s="4"/>
      <c r="H190">
        <f>VLOOKUP(B190,'Item Look Up Table'!$A$2:$C$15,3,FALSE)</f>
        <v>200</v>
      </c>
    </row>
    <row r="191" spans="1:8" x14ac:dyDescent="0.2">
      <c r="A191" s="9">
        <v>44575</v>
      </c>
      <c r="B191" t="s">
        <v>2</v>
      </c>
      <c r="C191" t="s">
        <v>3</v>
      </c>
      <c r="D191" s="2">
        <v>1.5</v>
      </c>
      <c r="E191" s="4">
        <f>VLOOKUP(B191,'Item Look Up Table'!$A$2:$C$15, 2, FALSE)</f>
        <v>0.5</v>
      </c>
      <c r="F191" s="4">
        <f>D191-E191</f>
        <v>1</v>
      </c>
      <c r="G191" s="4"/>
      <c r="H191">
        <f>VLOOKUP(B191,'Item Look Up Table'!$A$2:$C$15,3,FALSE)</f>
        <v>265</v>
      </c>
    </row>
    <row r="192" spans="1:8" x14ac:dyDescent="0.2">
      <c r="A192" s="9">
        <v>44575</v>
      </c>
      <c r="B192" t="s">
        <v>8</v>
      </c>
      <c r="C192" t="s">
        <v>14</v>
      </c>
      <c r="D192" s="2">
        <v>4</v>
      </c>
      <c r="E192" s="4">
        <f>VLOOKUP(B192,'Item Look Up Table'!$A$2:$C$15, 2, FALSE)</f>
        <v>2</v>
      </c>
      <c r="F192" s="4">
        <f>D192-E192</f>
        <v>2</v>
      </c>
      <c r="G192" s="4"/>
      <c r="H192">
        <f>VLOOKUP(B192,'Item Look Up Table'!$A$2:$C$15,3,FALSE)</f>
        <v>200</v>
      </c>
    </row>
    <row r="193" spans="1:8" x14ac:dyDescent="0.2">
      <c r="A193" s="9">
        <v>44575</v>
      </c>
      <c r="B193" t="s">
        <v>4</v>
      </c>
      <c r="C193" t="s">
        <v>3</v>
      </c>
      <c r="D193" s="2">
        <v>3</v>
      </c>
      <c r="E193" s="4">
        <f>VLOOKUP(B193,'Item Look Up Table'!$A$2:$C$15, 2, FALSE)</f>
        <v>2.5</v>
      </c>
      <c r="F193" s="4">
        <f>D193-E193</f>
        <v>0.5</v>
      </c>
      <c r="G193" s="4"/>
      <c r="H193">
        <f>VLOOKUP(B193,'Item Look Up Table'!$A$2:$C$15,3,FALSE)</f>
        <v>560</v>
      </c>
    </row>
    <row r="194" spans="1:8" x14ac:dyDescent="0.2">
      <c r="A194" s="9">
        <v>44575</v>
      </c>
      <c r="B194" t="s">
        <v>4</v>
      </c>
      <c r="C194" t="s">
        <v>3</v>
      </c>
      <c r="D194" s="2">
        <v>3</v>
      </c>
      <c r="E194" s="4">
        <f>VLOOKUP(B194,'Item Look Up Table'!$A$2:$C$15, 2, FALSE)</f>
        <v>2.5</v>
      </c>
      <c r="F194" s="4">
        <f>D194-E194</f>
        <v>0.5</v>
      </c>
      <c r="G194" s="4"/>
      <c r="H194">
        <f>VLOOKUP(B194,'Item Look Up Table'!$A$2:$C$15,3,FALSE)</f>
        <v>560</v>
      </c>
    </row>
    <row r="195" spans="1:8" x14ac:dyDescent="0.2">
      <c r="A195" s="9">
        <v>44575</v>
      </c>
      <c r="B195" t="s">
        <v>2</v>
      </c>
      <c r="C195" t="s">
        <v>3</v>
      </c>
      <c r="D195" s="2">
        <v>1.5</v>
      </c>
      <c r="E195" s="4">
        <f>VLOOKUP(B195,'Item Look Up Table'!$A$2:$C$15, 2, FALSE)</f>
        <v>0.5</v>
      </c>
      <c r="F195" s="4">
        <f>D195-E195</f>
        <v>1</v>
      </c>
      <c r="G195" s="4"/>
      <c r="H195">
        <f>VLOOKUP(B195,'Item Look Up Table'!$A$2:$C$15,3,FALSE)</f>
        <v>265</v>
      </c>
    </row>
    <row r="196" spans="1:8" x14ac:dyDescent="0.2">
      <c r="A196" s="9">
        <v>44575</v>
      </c>
      <c r="B196" t="s">
        <v>4</v>
      </c>
      <c r="C196" t="s">
        <v>3</v>
      </c>
      <c r="D196" s="2">
        <v>3</v>
      </c>
      <c r="E196" s="4">
        <f>VLOOKUP(B196,'Item Look Up Table'!$A$2:$C$15, 2, FALSE)</f>
        <v>2.5</v>
      </c>
      <c r="F196" s="4">
        <f>D196-E196</f>
        <v>0.5</v>
      </c>
      <c r="G196" s="4"/>
      <c r="H196">
        <f>VLOOKUP(B196,'Item Look Up Table'!$A$2:$C$15,3,FALSE)</f>
        <v>560</v>
      </c>
    </row>
    <row r="197" spans="1:8" x14ac:dyDescent="0.2">
      <c r="A197" s="9">
        <v>44575</v>
      </c>
      <c r="B197" t="s">
        <v>6</v>
      </c>
      <c r="C197" t="s">
        <v>3</v>
      </c>
      <c r="D197" s="2">
        <v>3</v>
      </c>
      <c r="E197" s="4">
        <f>VLOOKUP(B197,'Item Look Up Table'!$A$2:$C$15, 2, FALSE)</f>
        <v>1.5</v>
      </c>
      <c r="F197" s="4">
        <f>D197-E197</f>
        <v>1.5</v>
      </c>
      <c r="G197" s="4"/>
      <c r="H197">
        <f>VLOOKUP(B197,'Item Look Up Table'!$A$2:$C$15,3,FALSE)</f>
        <v>320</v>
      </c>
    </row>
    <row r="198" spans="1:8" x14ac:dyDescent="0.2">
      <c r="A198" s="9">
        <v>44575</v>
      </c>
      <c r="B198" t="s">
        <v>11</v>
      </c>
      <c r="C198" t="s">
        <v>15</v>
      </c>
      <c r="D198" s="2">
        <v>2</v>
      </c>
      <c r="E198" s="4">
        <f>VLOOKUP(B198,'Item Look Up Table'!$A$2:$C$15, 2, FALSE)</f>
        <v>1</v>
      </c>
      <c r="F198" s="4">
        <f>D198-E198</f>
        <v>1</v>
      </c>
      <c r="G198" s="4"/>
      <c r="H198">
        <f>VLOOKUP(B198,'Item Look Up Table'!$A$2:$C$15,3,FALSE)</f>
        <v>280</v>
      </c>
    </row>
    <row r="199" spans="1:8" x14ac:dyDescent="0.2">
      <c r="A199" s="9">
        <v>44575</v>
      </c>
      <c r="B199" t="s">
        <v>8</v>
      </c>
      <c r="C199" t="s">
        <v>14</v>
      </c>
      <c r="D199" s="2">
        <v>4</v>
      </c>
      <c r="E199" s="4">
        <f>VLOOKUP(B199,'Item Look Up Table'!$A$2:$C$15, 2, FALSE)</f>
        <v>2</v>
      </c>
      <c r="F199" s="4">
        <f>D199-E199</f>
        <v>2</v>
      </c>
      <c r="G199" s="4"/>
      <c r="H199">
        <f>VLOOKUP(B199,'Item Look Up Table'!$A$2:$C$15,3,FALSE)</f>
        <v>200</v>
      </c>
    </row>
    <row r="200" spans="1:8" x14ac:dyDescent="0.2">
      <c r="A200" s="9">
        <v>44575</v>
      </c>
      <c r="B200" t="s">
        <v>18</v>
      </c>
      <c r="C200" t="s">
        <v>19</v>
      </c>
      <c r="D200" s="2">
        <v>3</v>
      </c>
      <c r="E200" s="4">
        <f>VLOOKUP(B200,'Item Look Up Table'!$A$2:$C$15, 2, FALSE)</f>
        <v>0.5</v>
      </c>
      <c r="F200" s="4">
        <f>D200-E200</f>
        <v>2.5</v>
      </c>
      <c r="G200" s="4"/>
      <c r="H200">
        <f>VLOOKUP(B200,'Item Look Up Table'!$A$2:$C$15,3,FALSE)</f>
        <v>150</v>
      </c>
    </row>
    <row r="201" spans="1:8" ht="32" customHeight="1" x14ac:dyDescent="0.2">
      <c r="A201" s="5"/>
      <c r="D201" s="4"/>
      <c r="E201" s="15" t="s">
        <v>44</v>
      </c>
      <c r="F201" s="13">
        <f>SUM(F2:F200)</f>
        <v>323</v>
      </c>
      <c r="G201" s="16" t="s">
        <v>45</v>
      </c>
      <c r="H201" s="14">
        <f>SUM(H2:H200)</f>
        <v>58020</v>
      </c>
    </row>
    <row r="202" spans="1:8" x14ac:dyDescent="0.2">
      <c r="A202" s="5"/>
    </row>
    <row r="203" spans="1:8" x14ac:dyDescent="0.2">
      <c r="A203" s="5"/>
    </row>
    <row r="204" spans="1:8" x14ac:dyDescent="0.2">
      <c r="A204" s="5"/>
    </row>
    <row r="205" spans="1:8" x14ac:dyDescent="0.2">
      <c r="A205" s="5"/>
    </row>
    <row r="206" spans="1:8" x14ac:dyDescent="0.2">
      <c r="A206" s="5"/>
    </row>
    <row r="207" spans="1:8" x14ac:dyDescent="0.2">
      <c r="A207" s="5"/>
    </row>
    <row r="208" spans="1:8" x14ac:dyDescent="0.2">
      <c r="A208" s="5"/>
    </row>
    <row r="209" spans="1:1" x14ac:dyDescent="0.2">
      <c r="A209" s="5"/>
    </row>
  </sheetData>
  <autoFilter ref="B1:D200" xr:uid="{2EC04396-4D27-4DFE-A1AE-9705DBA9FE73}"/>
  <sortState xmlns:xlrd2="http://schemas.microsoft.com/office/spreadsheetml/2017/richdata2" ref="A2:F209">
    <sortCondition ref="A1:A2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B2" sqref="B2"/>
    </sheetView>
  </sheetViews>
  <sheetFormatPr baseColWidth="10" defaultColWidth="11" defaultRowHeight="16" x14ac:dyDescent="0.2"/>
  <cols>
    <col min="1" max="1" width="20" bestFit="1" customWidth="1"/>
    <col min="2" max="2" width="20" style="2" customWidth="1"/>
  </cols>
  <sheetData>
    <row r="1" spans="1:15" x14ac:dyDescent="0.2">
      <c r="A1" t="s">
        <v>0</v>
      </c>
      <c r="B1" s="2" t="s">
        <v>22</v>
      </c>
      <c r="C1" t="s">
        <v>20</v>
      </c>
    </row>
    <row r="2" spans="1:15" x14ac:dyDescent="0.2">
      <c r="A2" t="s">
        <v>8</v>
      </c>
      <c r="B2" s="2">
        <v>2</v>
      </c>
      <c r="C2">
        <v>200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t="s">
        <v>10</v>
      </c>
      <c r="B3" s="2">
        <v>0.5</v>
      </c>
      <c r="C3">
        <v>0</v>
      </c>
    </row>
    <row r="4" spans="1:15" x14ac:dyDescent="0.2">
      <c r="A4" t="s">
        <v>12</v>
      </c>
      <c r="B4" s="2">
        <v>1</v>
      </c>
      <c r="C4">
        <v>255</v>
      </c>
    </row>
    <row r="5" spans="1:15" x14ac:dyDescent="0.2">
      <c r="A5" t="s">
        <v>17</v>
      </c>
      <c r="B5" s="2">
        <v>1</v>
      </c>
      <c r="C5">
        <v>300</v>
      </c>
    </row>
    <row r="6" spans="1:15" x14ac:dyDescent="0.2">
      <c r="A6" t="s">
        <v>13</v>
      </c>
      <c r="B6" s="2">
        <v>2</v>
      </c>
      <c r="C6">
        <v>300</v>
      </c>
    </row>
    <row r="7" spans="1:15" x14ac:dyDescent="0.2">
      <c r="A7" t="s">
        <v>6</v>
      </c>
      <c r="B7" s="2">
        <v>1.5</v>
      </c>
      <c r="C7">
        <v>320</v>
      </c>
    </row>
    <row r="8" spans="1:15" x14ac:dyDescent="0.2">
      <c r="A8" t="s">
        <v>2</v>
      </c>
      <c r="B8" s="2">
        <v>0.5</v>
      </c>
      <c r="C8">
        <v>265</v>
      </c>
    </row>
    <row r="9" spans="1:15" x14ac:dyDescent="0.2">
      <c r="A9" t="s">
        <v>16</v>
      </c>
      <c r="B9" s="2">
        <v>1.5</v>
      </c>
      <c r="C9">
        <v>240</v>
      </c>
    </row>
    <row r="10" spans="1:15" x14ac:dyDescent="0.2">
      <c r="A10" t="s">
        <v>11</v>
      </c>
      <c r="B10" s="2">
        <v>1</v>
      </c>
      <c r="C10">
        <v>280</v>
      </c>
    </row>
    <row r="11" spans="1:15" x14ac:dyDescent="0.2">
      <c r="A11" t="s">
        <v>4</v>
      </c>
      <c r="B11" s="2">
        <v>2.5</v>
      </c>
      <c r="C11">
        <v>560</v>
      </c>
    </row>
    <row r="12" spans="1:15" x14ac:dyDescent="0.2">
      <c r="A12" t="s">
        <v>5</v>
      </c>
      <c r="B12" s="2">
        <v>1</v>
      </c>
      <c r="C12">
        <v>480</v>
      </c>
    </row>
    <row r="13" spans="1:15" x14ac:dyDescent="0.2">
      <c r="A13" t="s">
        <v>7</v>
      </c>
      <c r="B13" s="2">
        <v>0.5</v>
      </c>
      <c r="C13">
        <v>500</v>
      </c>
    </row>
    <row r="14" spans="1:15" x14ac:dyDescent="0.2">
      <c r="A14" t="s">
        <v>18</v>
      </c>
      <c r="B14" s="2">
        <v>0.5</v>
      </c>
      <c r="C14">
        <v>150</v>
      </c>
    </row>
    <row r="15" spans="1:15" x14ac:dyDescent="0.2">
      <c r="A15" t="s">
        <v>9</v>
      </c>
      <c r="B15" s="2">
        <v>1</v>
      </c>
      <c r="C15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Pivot Table</vt:lpstr>
      <vt:lpstr>Sales Transactions</vt:lpstr>
      <vt:lpstr>Item 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Mayeli Pena</cp:lastModifiedBy>
  <dcterms:created xsi:type="dcterms:W3CDTF">2013-01-21T18:22:23Z</dcterms:created>
  <dcterms:modified xsi:type="dcterms:W3CDTF">2023-10-22T02:21:37Z</dcterms:modified>
</cp:coreProperties>
</file>