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0">
      <text>
        <t xml:space="preserve">47000+10000=57000 in srs
	-Leticia Lariche</t>
      </text>
    </comment>
    <comment authorId="0" ref="F31">
      <text>
        <t xml:space="preserve">1000 + 470 = 1470 in series
	-Leticia Lariche</t>
      </text>
    </comment>
  </commentList>
</comments>
</file>

<file path=xl/sharedStrings.xml><?xml version="1.0" encoding="utf-8"?>
<sst xmlns="http://schemas.openxmlformats.org/spreadsheetml/2006/main" count="45" uniqueCount="44">
  <si>
    <t>Mass (g)</t>
  </si>
  <si>
    <t>Vsig (1)</t>
  </si>
  <si>
    <t>Vsig (2)</t>
  </si>
  <si>
    <t>Vsig (3)</t>
  </si>
  <si>
    <t>Mean</t>
  </si>
  <si>
    <t>Difference</t>
  </si>
  <si>
    <t>Ideal range: 3.19V to 2.51 V</t>
  </si>
  <si>
    <t>Total difference:</t>
  </si>
  <si>
    <t>linear regression (end of part 2)</t>
  </si>
  <si>
    <t>Slope (gradient)</t>
  </si>
  <si>
    <t>Y-intercept</t>
  </si>
  <si>
    <t>Standard error</t>
  </si>
  <si>
    <t>Standard error value for the y-intercept</t>
  </si>
  <si>
    <t>Coefficient of determination</t>
  </si>
  <si>
    <t>Standard error for the y estimate</t>
  </si>
  <si>
    <t>F statistic</t>
  </si>
  <si>
    <t>Number of degrees of freedom</t>
  </si>
  <si>
    <t>Regression sum of squares</t>
  </si>
  <si>
    <t>Residual sum of squares</t>
  </si>
  <si>
    <t>(thanks brendon)</t>
  </si>
  <si>
    <t>part 3 til eq4</t>
  </si>
  <si>
    <t>Your range</t>
  </si>
  <si>
    <t>Divide by 2</t>
  </si>
  <si>
    <t>(min)</t>
  </si>
  <si>
    <t>(max)</t>
  </si>
  <si>
    <t>Vin = [1.208, 1.575] to an output range of Vamp = [0.5, 3.0]</t>
  </si>
  <si>
    <t>0.5 = m*1.208 + c
3.0 = m*1.575 + c</t>
  </si>
  <si>
    <t xml:space="preserve">m = </t>
  </si>
  <si>
    <t xml:space="preserve">c = </t>
  </si>
  <si>
    <t>Vamp = 6.812*Vin - 7.729</t>
  </si>
  <si>
    <t>(Equation 4)</t>
  </si>
  <si>
    <t>Assuming Rg &gt;&gt; R1||R2, we can use the ratio of Rf/ Rg = m -1. Therefore, Rf/ Rg = 5.812</t>
  </si>
  <si>
    <t>Rf</t>
  </si>
  <si>
    <t>R1</t>
  </si>
  <si>
    <t>Rg</t>
  </si>
  <si>
    <t>R2</t>
  </si>
  <si>
    <t>Rp</t>
  </si>
  <si>
    <t>R3</t>
  </si>
  <si>
    <t>1 MΩ</t>
  </si>
  <si>
    <t>R4</t>
  </si>
  <si>
    <t>rf/rg</t>
  </si>
  <si>
    <t>r2/r1+r2</t>
  </si>
  <si>
    <t>r1/r2 (calculated)</t>
  </si>
  <si>
    <t>r1/r2 (actual)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</si>
</sst>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Proxima Nova&quot;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Font="1"/>
    <xf borderId="1" fillId="0" fontId="1" numFmtId="0" xfId="0" applyAlignment="1" applyBorder="1" applyFont="1">
      <alignment horizontal="left"/>
    </xf>
    <xf borderId="1" fillId="0" fontId="1" numFmtId="2" xfId="0" applyAlignment="1" applyBorder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164" xfId="0" applyBorder="1" applyFont="1" applyNumberForma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164" xfId="0" applyAlignment="1" applyBorder="1" applyFont="1" applyNumberFormat="1">
      <alignment horizontal="left" readingOrder="0" shrinkToFit="0" wrapText="1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4" t="s">
        <v>6</v>
      </c>
    </row>
    <row r="2">
      <c r="A2" s="5">
        <v>0.0</v>
      </c>
      <c r="B2" s="5">
        <v>3.148</v>
      </c>
      <c r="C2" s="5">
        <v>3.149</v>
      </c>
      <c r="D2" s="5">
        <v>3.15</v>
      </c>
      <c r="E2" s="6">
        <f t="shared" ref="E2:E6" si="1">AVERAGE(B2:D2)</f>
        <v>3.149</v>
      </c>
      <c r="F2" s="6"/>
      <c r="G2" s="7"/>
      <c r="H2" s="8" t="s">
        <v>7</v>
      </c>
      <c r="I2" s="9">
        <f>E2-E6</f>
        <v>0.7326666667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25.0</v>
      </c>
      <c r="B3" s="5">
        <v>2.94</v>
      </c>
      <c r="C3" s="5">
        <v>2.955</v>
      </c>
      <c r="D3" s="5">
        <v>2.958</v>
      </c>
      <c r="E3" s="6">
        <f t="shared" si="1"/>
        <v>2.951</v>
      </c>
      <c r="F3" s="6">
        <f t="shared" ref="F3:F6" si="2">E3-E2</f>
        <v>-0.198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50.0</v>
      </c>
      <c r="B4" s="5">
        <v>2.742</v>
      </c>
      <c r="C4" s="5">
        <v>2.737</v>
      </c>
      <c r="D4" s="5">
        <v>2.748</v>
      </c>
      <c r="E4" s="6">
        <f t="shared" si="1"/>
        <v>2.742333333</v>
      </c>
      <c r="F4" s="6">
        <f t="shared" si="2"/>
        <v>-0.2086666667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75.0</v>
      </c>
      <c r="B5" s="5">
        <v>2.531</v>
      </c>
      <c r="C5" s="5">
        <v>2.539</v>
      </c>
      <c r="D5" s="5">
        <v>2.523</v>
      </c>
      <c r="E5" s="6">
        <f t="shared" si="1"/>
        <v>2.531</v>
      </c>
      <c r="F5" s="6">
        <f t="shared" si="2"/>
        <v>-0.2113333333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100.0</v>
      </c>
      <c r="B6" s="5">
        <v>2.411</v>
      </c>
      <c r="C6" s="5">
        <v>2.413</v>
      </c>
      <c r="D6" s="5">
        <v>2.425</v>
      </c>
      <c r="E6" s="6">
        <f t="shared" si="1"/>
        <v>2.416333333</v>
      </c>
      <c r="F6" s="6">
        <f t="shared" si="2"/>
        <v>-0.1146666667</v>
      </c>
      <c r="G6" s="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8">
      <c r="A8" s="7"/>
      <c r="B8" s="10" t="s">
        <v>8</v>
      </c>
      <c r="C8" s="7"/>
      <c r="D8" s="7"/>
    </row>
    <row r="9">
      <c r="A9" s="11" t="s">
        <v>9</v>
      </c>
      <c r="B9" s="12">
        <f t="array" ref="B9:C13">LINEST(E2:E6, A2:A6, TRUE, TRUE)</f>
        <v>-0.007541333333</v>
      </c>
      <c r="C9" s="12">
        <v>3.1349999999999993</v>
      </c>
      <c r="D9" s="11" t="s">
        <v>10</v>
      </c>
    </row>
    <row r="10">
      <c r="A10" s="11" t="s">
        <v>11</v>
      </c>
      <c r="B10" s="12">
        <v>4.126244817784854E-4</v>
      </c>
      <c r="C10" s="12">
        <v>0.025267985893440606</v>
      </c>
      <c r="D10" s="11" t="s">
        <v>12</v>
      </c>
    </row>
    <row r="11">
      <c r="A11" s="11" t="s">
        <v>13</v>
      </c>
      <c r="B11" s="12">
        <v>0.9910987318530767</v>
      </c>
      <c r="C11" s="12">
        <v>0.03262082951916647</v>
      </c>
      <c r="D11" s="11" t="s">
        <v>14</v>
      </c>
    </row>
    <row r="12">
      <c r="A12" s="11" t="s">
        <v>15</v>
      </c>
      <c r="B12" s="12">
        <v>334.0306287241737</v>
      </c>
      <c r="C12" s="12">
        <v>3.0</v>
      </c>
      <c r="D12" s="11" t="s">
        <v>16</v>
      </c>
    </row>
    <row r="13">
      <c r="A13" s="11" t="s">
        <v>17</v>
      </c>
      <c r="B13" s="12">
        <v>0.35544817777777843</v>
      </c>
      <c r="C13" s="12">
        <v>0.0031923555555555686</v>
      </c>
      <c r="D13" s="11" t="s">
        <v>18</v>
      </c>
    </row>
    <row r="14">
      <c r="B14" s="13" t="s">
        <v>19</v>
      </c>
    </row>
    <row r="16">
      <c r="B16" s="13" t="s">
        <v>20</v>
      </c>
    </row>
    <row r="19">
      <c r="B19" s="14" t="s">
        <v>21</v>
      </c>
      <c r="C19" s="14" t="s">
        <v>22</v>
      </c>
    </row>
    <row r="20">
      <c r="A20" s="13" t="s">
        <v>23</v>
      </c>
      <c r="B20" s="6">
        <v>2.416333333333333</v>
      </c>
      <c r="C20" s="15">
        <f t="shared" ref="C20:C21" si="3">B20/2</f>
        <v>1.208166667</v>
      </c>
    </row>
    <row r="21">
      <c r="A21" s="13" t="s">
        <v>24</v>
      </c>
      <c r="B21" s="6">
        <v>3.1490000000000005</v>
      </c>
      <c r="C21" s="15">
        <f t="shared" si="3"/>
        <v>1.5745</v>
      </c>
    </row>
    <row r="23">
      <c r="B23" s="13" t="s">
        <v>25</v>
      </c>
    </row>
    <row r="24">
      <c r="B24" s="13" t="s">
        <v>26</v>
      </c>
    </row>
    <row r="25">
      <c r="B25" s="13" t="s">
        <v>27</v>
      </c>
      <c r="C25" s="16">
        <v>6.81198</v>
      </c>
    </row>
    <row r="26">
      <c r="B26" s="13" t="s">
        <v>28</v>
      </c>
      <c r="C26" s="16">
        <v>-7.72888</v>
      </c>
    </row>
    <row r="28">
      <c r="B28" s="13" t="s">
        <v>29</v>
      </c>
      <c r="D28" s="13" t="s">
        <v>30</v>
      </c>
    </row>
    <row r="29">
      <c r="B29" s="13" t="s">
        <v>31</v>
      </c>
    </row>
    <row r="30">
      <c r="B30" s="13" t="s">
        <v>32</v>
      </c>
      <c r="C30" s="13">
        <v>58000.0</v>
      </c>
      <c r="E30" s="17" t="s">
        <v>33</v>
      </c>
      <c r="F30" s="13">
        <v>2200.0</v>
      </c>
    </row>
    <row r="31">
      <c r="B31" s="13" t="s">
        <v>34</v>
      </c>
      <c r="C31" s="13">
        <v>10000.0</v>
      </c>
      <c r="E31" s="17" t="s">
        <v>35</v>
      </c>
      <c r="F31" s="13">
        <v>1500.0</v>
      </c>
    </row>
    <row r="32">
      <c r="B32" s="17" t="s">
        <v>36</v>
      </c>
      <c r="C32" s="13">
        <v>10000.0</v>
      </c>
      <c r="E32" s="17" t="s">
        <v>37</v>
      </c>
      <c r="F32" s="13" t="s">
        <v>38</v>
      </c>
    </row>
    <row r="33">
      <c r="E33" s="17" t="s">
        <v>39</v>
      </c>
      <c r="F33" s="13" t="s">
        <v>38</v>
      </c>
    </row>
    <row r="34">
      <c r="B34" s="13"/>
    </row>
    <row r="35">
      <c r="B35" s="13" t="s">
        <v>40</v>
      </c>
      <c r="C35" s="18">
        <f>C30/C31</f>
        <v>5.8</v>
      </c>
    </row>
    <row r="36">
      <c r="B36" s="13" t="s">
        <v>41</v>
      </c>
      <c r="C36" s="18">
        <f>ABS(C26)/3.3/C35</f>
        <v>0.4038077325</v>
      </c>
    </row>
    <row r="37">
      <c r="B37" s="13" t="s">
        <v>42</v>
      </c>
      <c r="C37" s="18">
        <f>(1-C36)/C36</f>
        <v>1.47642608</v>
      </c>
    </row>
    <row r="38">
      <c r="B38" s="13" t="s">
        <v>43</v>
      </c>
      <c r="C38" s="18">
        <f>F30/F31</f>
        <v>1.466666667</v>
      </c>
    </row>
  </sheetData>
  <drawing r:id="rId2"/>
  <legacyDrawing r:id="rId3"/>
</worksheet>
</file>