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lesChild/Desktop/codeProjects/sphr-research/final/dviz/"/>
    </mc:Choice>
  </mc:AlternateContent>
  <xr:revisionPtr revIDLastSave="0" documentId="13_ncr:1_{7B5D7F7E-A589-FB4C-88DC-05A7B19B03C8}" xr6:coauthVersionLast="47" xr6:coauthVersionMax="47" xr10:uidLastSave="{00000000-0000-0000-0000-000000000000}"/>
  <bookViews>
    <workbookView xWindow="240" yWindow="500" windowWidth="28020" windowHeight="16980" activeTab="2" xr2:uid="{00000000-000D-0000-FFFF-FFFF00000000}"/>
  </bookViews>
  <sheets>
    <sheet name="postcards_against_consensus" sheetId="3" r:id="rId1"/>
    <sheet name="concerts_against_consensus" sheetId="4" r:id="rId2"/>
    <sheet name="free_upside" sheetId="5" r:id="rId3"/>
    <sheet name="postcards revenues" sheetId="1" r:id="rId4"/>
    <sheet name="postcards attendance" sheetId="2" r:id="rId5"/>
  </sheets>
  <definedNames>
    <definedName name="_xlchart.v1.0" hidden="1">'postcards attendance'!$A$2:$A$76</definedName>
    <definedName name="_xlchart.v1.1" hidden="1">'postcards attendance'!$B$1</definedName>
    <definedName name="_xlchart.v1.10" hidden="1">'postcards attendance'!$F$2:$F$76</definedName>
    <definedName name="_xlchart.v1.2" hidden="1">'postcards attendance'!$B$2:$B$76</definedName>
    <definedName name="_xlchart.v1.3" hidden="1">'postcards attendance'!$C$1</definedName>
    <definedName name="_xlchart.v1.4" hidden="1">'postcards attendance'!$C$2:$C$76</definedName>
    <definedName name="_xlchart.v1.5" hidden="1">'postcards attendance'!$D$1</definedName>
    <definedName name="_xlchart.v1.6" hidden="1">'postcards attendance'!$D$2:$D$76</definedName>
    <definedName name="_xlchart.v1.7" hidden="1">'postcards attendance'!$E$1</definedName>
    <definedName name="_xlchart.v1.8" hidden="1">'postcards attendance'!$E$2:$E$76</definedName>
    <definedName name="_xlchart.v1.9" hidden="1">'postcards attendance'!$F$1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I5" i="5"/>
  <c r="F5" i="5" s="1"/>
  <c r="F6" i="5" s="1"/>
  <c r="F7" i="5" s="1"/>
  <c r="F8" i="5" s="1"/>
  <c r="F9" i="5" s="1"/>
  <c r="D5" i="4"/>
  <c r="D6" i="5" l="1"/>
  <c r="D7" i="5" s="1"/>
  <c r="D8" i="5" s="1"/>
  <c r="D9" i="5" s="1"/>
  <c r="E5" i="5"/>
  <c r="E6" i="5" s="1"/>
  <c r="E7" i="5" s="1"/>
  <c r="E8" i="5" s="1"/>
  <c r="E9" i="5" s="1"/>
  <c r="G5" i="5"/>
  <c r="G6" i="5" s="1"/>
  <c r="G7" i="5" s="1"/>
  <c r="G8" i="5" s="1"/>
  <c r="G9" i="5" s="1"/>
  <c r="D15" i="4" l="1"/>
  <c r="D14" i="4"/>
  <c r="D8" i="4"/>
  <c r="D9" i="4"/>
  <c r="D11" i="4"/>
  <c r="D12" i="4"/>
  <c r="C6" i="1" l="1"/>
  <c r="B7" i="1"/>
  <c r="D7" i="1"/>
  <c r="C7" i="1"/>
</calcChain>
</file>

<file path=xl/sharedStrings.xml><?xml version="1.0" encoding="utf-8"?>
<sst xmlns="http://schemas.openxmlformats.org/spreadsheetml/2006/main" count="40" uniqueCount="30">
  <si>
    <t>Projected Ticket Revenue (Bear)</t>
  </si>
  <si>
    <t>Projected Ticket Revenue (Base)</t>
  </si>
  <si>
    <t>Projected Ticket Revenue (Bull)</t>
  </si>
  <si>
    <t>Month</t>
  </si>
  <si>
    <t>Historical</t>
  </si>
  <si>
    <t>StartOfWeek</t>
  </si>
  <si>
    <t>Historical Avg Attendance %</t>
  </si>
  <si>
    <t>Bear Case (%)</t>
  </si>
  <si>
    <t>Base Case (%)</t>
  </si>
  <si>
    <t>Bull Case (%)</t>
  </si>
  <si>
    <t>ShowingsPerWeek</t>
  </si>
  <si>
    <t>Attendance %</t>
  </si>
  <si>
    <t>Ticket ASP</t>
  </si>
  <si>
    <t>Ancillary</t>
  </si>
  <si>
    <t>Consensus</t>
  </si>
  <si>
    <t>Our Projection</t>
  </si>
  <si>
    <t>Total Revenue / Q</t>
  </si>
  <si>
    <t>Ancillary / Person</t>
  </si>
  <si>
    <t>Actual</t>
  </si>
  <si>
    <t>Q1</t>
  </si>
  <si>
    <t>Tickets</t>
  </si>
  <si>
    <t>Q2</t>
  </si>
  <si>
    <t>Total</t>
  </si>
  <si>
    <t>Q3</t>
  </si>
  <si>
    <t>Q4</t>
  </si>
  <si>
    <t>Proj</t>
  </si>
  <si>
    <t>orig tik / q</t>
  </si>
  <si>
    <t>fnb / q</t>
  </si>
  <si>
    <t>tot / q</t>
  </si>
  <si>
    <t>Concert Nights per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</si>
</sst>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yyyy\-mm\-dd\ hh:mm:ss"/>
    <numFmt numFmtId="169" formatCode="0.0"/>
    <numFmt numFmtId="170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6EF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3" fontId="1" fillId="0" borderId="0" xfId="1" applyFont="1" applyBorder="1" applyAlignment="1">
      <alignment horizontal="center" vertical="top"/>
    </xf>
    <xf numFmtId="43" fontId="0" fillId="0" borderId="0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6" fontId="0" fillId="0" borderId="0" xfId="0" applyNumberFormat="1"/>
    <xf numFmtId="6" fontId="0" fillId="3" borderId="0" xfId="0" applyNumberFormat="1" applyFill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2" xfId="0" applyFont="1" applyFill="1" applyBorder="1"/>
    <xf numFmtId="170" fontId="5" fillId="0" borderId="0" xfId="0" applyNumberFormat="1" applyFont="1" applyFill="1" applyBorder="1"/>
    <xf numFmtId="169" fontId="4" fillId="0" borderId="4" xfId="0" applyNumberFormat="1" applyFont="1" applyFill="1" applyBorder="1"/>
    <xf numFmtId="169" fontId="4" fillId="0" borderId="5" xfId="0" applyNumberFormat="1" applyFont="1" applyFill="1" applyBorder="1"/>
    <xf numFmtId="169" fontId="4" fillId="0" borderId="0" xfId="0" applyNumberFormat="1" applyFont="1" applyFill="1" applyBorder="1"/>
    <xf numFmtId="169" fontId="4" fillId="5" borderId="5" xfId="0" applyNumberFormat="1" applyFont="1" applyFill="1" applyBorder="1"/>
    <xf numFmtId="169" fontId="4" fillId="5" borderId="4" xfId="0" applyNumberFormat="1" applyFont="1" applyFill="1" applyBorder="1"/>
    <xf numFmtId="169" fontId="4" fillId="2" borderId="3" xfId="0" applyNumberFormat="1" applyFont="1" applyFill="1" applyBorder="1"/>
    <xf numFmtId="169" fontId="4" fillId="2" borderId="5" xfId="0" applyNumberFormat="1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9" fontId="5" fillId="5" borderId="0" xfId="0" applyNumberFormat="1" applyFont="1" applyFill="1" applyBorder="1"/>
    <xf numFmtId="169" fontId="5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1A8117"/>
      <color rgb="FF7F8000"/>
      <color rgb="FF8C0000"/>
      <color rgb="FF26EF23"/>
      <color rgb="FFE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postcards_against_consensus!$B$1</c:f>
              <c:strCache>
                <c:ptCount val="1"/>
                <c:pt idx="0">
                  <c:v>Consensus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postcards_against_consensus!$A$2:$A$6</c:f>
              <c:strCache>
                <c:ptCount val="5"/>
                <c:pt idx="0">
                  <c:v>Attendance %</c:v>
                </c:pt>
                <c:pt idx="1">
                  <c:v>Ticket ASP</c:v>
                </c:pt>
                <c:pt idx="2">
                  <c:v>Ancillary / Person</c:v>
                </c:pt>
                <c:pt idx="4">
                  <c:v>Total Revenue / Q</c:v>
                </c:pt>
              </c:strCache>
            </c:strRef>
          </c:cat>
          <c:val>
            <c:numRef>
              <c:f>postcards_against_consensus!$B$2:$B$6</c:f>
              <c:numCache>
                <c:formatCode>"$"#,##0_);[Red]\("$"#,##0\)</c:formatCode>
                <c:ptCount val="5"/>
                <c:pt idx="0" formatCode="_(* #,##0.00_);_(* \(#,##0.00\);_(* &quot;-&quot;??_);_(@_)">
                  <c:v>50</c:v>
                </c:pt>
                <c:pt idx="1">
                  <c:v>80</c:v>
                </c:pt>
                <c:pt idx="2">
                  <c:v>10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B-4344-9125-2878B02DB96C}"/>
            </c:ext>
          </c:extLst>
        </c:ser>
        <c:ser>
          <c:idx val="1"/>
          <c:order val="1"/>
          <c:tx>
            <c:strRef>
              <c:f>postcards_against_consensus!$C$1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postcards_against_consensus!$A$2:$A$6</c:f>
              <c:strCache>
                <c:ptCount val="5"/>
                <c:pt idx="0">
                  <c:v>Attendance %</c:v>
                </c:pt>
                <c:pt idx="1">
                  <c:v>Ticket ASP</c:v>
                </c:pt>
                <c:pt idx="2">
                  <c:v>Ancillary / Person</c:v>
                </c:pt>
                <c:pt idx="4">
                  <c:v>Total Revenue / Q</c:v>
                </c:pt>
              </c:strCache>
            </c:strRef>
          </c:cat>
          <c:val>
            <c:numRef>
              <c:f>postcards_against_consensus!$C$2:$C$6</c:f>
              <c:numCache>
                <c:formatCode>"$"#,##0_);[Red]\("$"#,##0\)</c:formatCode>
                <c:ptCount val="5"/>
                <c:pt idx="0" formatCode="_(* #,##0.00_);_(* \(#,##0.00\);_(* &quot;-&quot;??_);_(@_)">
                  <c:v>75</c:v>
                </c:pt>
                <c:pt idx="1">
                  <c:v>105</c:v>
                </c:pt>
                <c:pt idx="2">
                  <c:v>21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B-4344-9125-2878B02DB96C}"/>
            </c:ext>
          </c:extLst>
        </c:ser>
        <c:ser>
          <c:idx val="2"/>
          <c:order val="2"/>
          <c:tx>
            <c:strRef>
              <c:f>postcards_against_consensus!$D$1</c:f>
              <c:strCache>
                <c:ptCount val="1"/>
                <c:pt idx="0">
                  <c:v>Our Projection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postcards_against_consensus!$A$2:$A$6</c:f>
              <c:strCache>
                <c:ptCount val="5"/>
                <c:pt idx="0">
                  <c:v>Attendance %</c:v>
                </c:pt>
                <c:pt idx="1">
                  <c:v>Ticket ASP</c:v>
                </c:pt>
                <c:pt idx="2">
                  <c:v>Ancillary / Person</c:v>
                </c:pt>
                <c:pt idx="4">
                  <c:v>Total Revenue / Q</c:v>
                </c:pt>
              </c:strCache>
            </c:strRef>
          </c:cat>
          <c:val>
            <c:numRef>
              <c:f>postcards_against_consensus!$D$2:$D$6</c:f>
              <c:numCache>
                <c:formatCode>"$"#,##0_);[Red]\("$"#,##0\)</c:formatCode>
                <c:ptCount val="5"/>
                <c:pt idx="0" formatCode="_(* #,##0.00_);_(* \(#,##0.00\);_(* &quot;-&quot;??_);_(@_)">
                  <c:v>72</c:v>
                </c:pt>
                <c:pt idx="1">
                  <c:v>100</c:v>
                </c:pt>
                <c:pt idx="2">
                  <c:v>20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B-4344-9125-2878B02D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261840"/>
        <c:axId val="436971359"/>
      </c:barChart>
      <c:catAx>
        <c:axId val="8732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71359"/>
        <c:crosses val="autoZero"/>
        <c:auto val="1"/>
        <c:lblAlgn val="ctr"/>
        <c:lblOffset val="100"/>
        <c:noMultiLvlLbl val="0"/>
      </c:catAx>
      <c:valAx>
        <c:axId val="43697135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732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concerts_against_consensus!$B$1</c:f>
              <c:strCache>
                <c:ptCount val="1"/>
                <c:pt idx="0">
                  <c:v>Tickets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concerts_against_consensus!$A$2:$A$15</c:f>
              <c:strCache>
                <c:ptCount val="14"/>
                <c:pt idx="0">
                  <c:v>Consensus</c:v>
                </c:pt>
                <c:pt idx="1">
                  <c:v>Actual</c:v>
                </c:pt>
                <c:pt idx="3">
                  <c:v>Consensus</c:v>
                </c:pt>
                <c:pt idx="4">
                  <c:v>Actual</c:v>
                </c:pt>
                <c:pt idx="6">
                  <c:v>Consensus</c:v>
                </c:pt>
                <c:pt idx="7">
                  <c:v>Proj</c:v>
                </c:pt>
                <c:pt idx="9">
                  <c:v>Consensus</c:v>
                </c:pt>
                <c:pt idx="10">
                  <c:v>Proj</c:v>
                </c:pt>
                <c:pt idx="12">
                  <c:v>Consensus</c:v>
                </c:pt>
                <c:pt idx="13">
                  <c:v>Proj</c:v>
                </c:pt>
              </c:strCache>
            </c:strRef>
          </c:cat>
          <c:val>
            <c:numRef>
              <c:f>concerts_against_consensus!$B$2:$B$15</c:f>
              <c:numCache>
                <c:formatCode>General</c:formatCode>
                <c:ptCount val="14"/>
                <c:pt idx="6">
                  <c:v>100</c:v>
                </c:pt>
                <c:pt idx="7">
                  <c:v>200</c:v>
                </c:pt>
                <c:pt idx="9">
                  <c:v>100</c:v>
                </c:pt>
                <c:pt idx="10">
                  <c:v>200</c:v>
                </c:pt>
                <c:pt idx="12">
                  <c:v>100</c:v>
                </c:pt>
                <c:pt idx="1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0-124C-9467-C76128821533}"/>
            </c:ext>
          </c:extLst>
        </c:ser>
        <c:ser>
          <c:idx val="1"/>
          <c:order val="1"/>
          <c:tx>
            <c:strRef>
              <c:f>concerts_against_consensus!$C$1</c:f>
              <c:strCache>
                <c:ptCount val="1"/>
                <c:pt idx="0">
                  <c:v>Ancillary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concerts_against_consensus!$A$2:$A$15</c:f>
              <c:strCache>
                <c:ptCount val="14"/>
                <c:pt idx="0">
                  <c:v>Consensus</c:v>
                </c:pt>
                <c:pt idx="1">
                  <c:v>Actual</c:v>
                </c:pt>
                <c:pt idx="3">
                  <c:v>Consensus</c:v>
                </c:pt>
                <c:pt idx="4">
                  <c:v>Actual</c:v>
                </c:pt>
                <c:pt idx="6">
                  <c:v>Consensus</c:v>
                </c:pt>
                <c:pt idx="7">
                  <c:v>Proj</c:v>
                </c:pt>
                <c:pt idx="9">
                  <c:v>Consensus</c:v>
                </c:pt>
                <c:pt idx="10">
                  <c:v>Proj</c:v>
                </c:pt>
                <c:pt idx="12">
                  <c:v>Consensus</c:v>
                </c:pt>
                <c:pt idx="13">
                  <c:v>Proj</c:v>
                </c:pt>
              </c:strCache>
            </c:strRef>
          </c:cat>
          <c:val>
            <c:numRef>
              <c:f>concerts_against_consensus!$C$2:$C$15</c:f>
              <c:numCache>
                <c:formatCode>General</c:formatCode>
                <c:ptCount val="14"/>
                <c:pt idx="6">
                  <c:v>200</c:v>
                </c:pt>
                <c:pt idx="7">
                  <c:v>300</c:v>
                </c:pt>
                <c:pt idx="9">
                  <c:v>200</c:v>
                </c:pt>
                <c:pt idx="10">
                  <c:v>300</c:v>
                </c:pt>
                <c:pt idx="12">
                  <c:v>200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0-124C-9467-C76128821533}"/>
            </c:ext>
          </c:extLst>
        </c:ser>
        <c:ser>
          <c:idx val="2"/>
          <c:order val="2"/>
          <c:tx>
            <c:strRef>
              <c:f>concerts_against_consensus!$D$1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concerts_against_consensus!$A$2:$A$15</c:f>
              <c:strCache>
                <c:ptCount val="14"/>
                <c:pt idx="0">
                  <c:v>Consensus</c:v>
                </c:pt>
                <c:pt idx="1">
                  <c:v>Actual</c:v>
                </c:pt>
                <c:pt idx="3">
                  <c:v>Consensus</c:v>
                </c:pt>
                <c:pt idx="4">
                  <c:v>Actual</c:v>
                </c:pt>
                <c:pt idx="6">
                  <c:v>Consensus</c:v>
                </c:pt>
                <c:pt idx="7">
                  <c:v>Proj</c:v>
                </c:pt>
                <c:pt idx="9">
                  <c:v>Consensus</c:v>
                </c:pt>
                <c:pt idx="10">
                  <c:v>Proj</c:v>
                </c:pt>
                <c:pt idx="12">
                  <c:v>Consensus</c:v>
                </c:pt>
                <c:pt idx="13">
                  <c:v>Proj</c:v>
                </c:pt>
              </c:strCache>
            </c:strRef>
          </c:cat>
          <c:val>
            <c:numRef>
              <c:f>concerts_against_consensus!$D$2:$D$15</c:f>
              <c:numCache>
                <c:formatCode>General</c:formatCode>
                <c:ptCount val="14"/>
                <c:pt idx="1">
                  <c:v>4.0999999999999996</c:v>
                </c:pt>
                <c:pt idx="3">
                  <c:v>35.200000000000003</c:v>
                </c:pt>
                <c:pt idx="4">
                  <c:v>41.2</c:v>
                </c:pt>
                <c:pt idx="6">
                  <c:v>300</c:v>
                </c:pt>
                <c:pt idx="7">
                  <c:v>500</c:v>
                </c:pt>
                <c:pt idx="9">
                  <c:v>300</c:v>
                </c:pt>
                <c:pt idx="10">
                  <c:v>500</c:v>
                </c:pt>
                <c:pt idx="12">
                  <c:v>300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0-124C-9467-C7612882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18650592"/>
        <c:axId val="919073408"/>
      </c:barChart>
      <c:catAx>
        <c:axId val="9186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73408"/>
        <c:crosses val="autoZero"/>
        <c:auto val="1"/>
        <c:lblAlgn val="ctr"/>
        <c:lblOffset val="100"/>
        <c:noMultiLvlLbl val="0"/>
      </c:catAx>
      <c:valAx>
        <c:axId val="919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613337827521216E-2"/>
          <c:y val="1.916825944794864E-2"/>
          <c:w val="0.95841131104789234"/>
          <c:h val="0.93076882969337638"/>
        </c:manualLayout>
      </c:layout>
      <c:lineChart>
        <c:grouping val="standard"/>
        <c:varyColors val="0"/>
        <c:ser>
          <c:idx val="0"/>
          <c:order val="0"/>
          <c:tx>
            <c:strRef>
              <c:f>'postcards attendance'!$B$1</c:f>
              <c:strCache>
                <c:ptCount val="1"/>
                <c:pt idx="0">
                  <c:v>Historical Avg Attendance 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'postcards attendance'!$A$2:$A$76</c:f>
              <c:numCache>
                <c:formatCode>yyyy\-mm\-dd\ hh:mm:ss</c:formatCode>
                <c:ptCount val="75"/>
                <c:pt idx="0">
                  <c:v>45166</c:v>
                </c:pt>
                <c:pt idx="1">
                  <c:v>45173</c:v>
                </c:pt>
                <c:pt idx="2">
                  <c:v>45180</c:v>
                </c:pt>
                <c:pt idx="3">
                  <c:v>45187</c:v>
                </c:pt>
                <c:pt idx="4">
                  <c:v>45194</c:v>
                </c:pt>
                <c:pt idx="5">
                  <c:v>45201</c:v>
                </c:pt>
                <c:pt idx="6">
                  <c:v>45208</c:v>
                </c:pt>
                <c:pt idx="7">
                  <c:v>45215</c:v>
                </c:pt>
                <c:pt idx="8">
                  <c:v>45222</c:v>
                </c:pt>
                <c:pt idx="9">
                  <c:v>45229</c:v>
                </c:pt>
                <c:pt idx="10">
                  <c:v>45236</c:v>
                </c:pt>
                <c:pt idx="11">
                  <c:v>45243</c:v>
                </c:pt>
                <c:pt idx="12">
                  <c:v>45250</c:v>
                </c:pt>
                <c:pt idx="13">
                  <c:v>45257</c:v>
                </c:pt>
                <c:pt idx="14">
                  <c:v>45264</c:v>
                </c:pt>
                <c:pt idx="15">
                  <c:v>45271</c:v>
                </c:pt>
                <c:pt idx="16">
                  <c:v>45278</c:v>
                </c:pt>
                <c:pt idx="17">
                  <c:v>45285</c:v>
                </c:pt>
                <c:pt idx="18">
                  <c:v>45292</c:v>
                </c:pt>
                <c:pt idx="19">
                  <c:v>45299</c:v>
                </c:pt>
                <c:pt idx="20">
                  <c:v>45306</c:v>
                </c:pt>
                <c:pt idx="21">
                  <c:v>45313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45348</c:v>
                </c:pt>
                <c:pt idx="27">
                  <c:v>45355</c:v>
                </c:pt>
                <c:pt idx="28">
                  <c:v>45362</c:v>
                </c:pt>
                <c:pt idx="29">
                  <c:v>45369</c:v>
                </c:pt>
                <c:pt idx="30">
                  <c:v>45376</c:v>
                </c:pt>
                <c:pt idx="31">
                  <c:v>45383</c:v>
                </c:pt>
                <c:pt idx="32">
                  <c:v>45390</c:v>
                </c:pt>
                <c:pt idx="33">
                  <c:v>45397</c:v>
                </c:pt>
                <c:pt idx="34">
                  <c:v>45404</c:v>
                </c:pt>
                <c:pt idx="35">
                  <c:v>45411</c:v>
                </c:pt>
                <c:pt idx="36">
                  <c:v>45418</c:v>
                </c:pt>
                <c:pt idx="37">
                  <c:v>45425</c:v>
                </c:pt>
                <c:pt idx="38">
                  <c:v>45432</c:v>
                </c:pt>
                <c:pt idx="39">
                  <c:v>45439</c:v>
                </c:pt>
                <c:pt idx="40">
                  <c:v>45446</c:v>
                </c:pt>
                <c:pt idx="41">
                  <c:v>45453</c:v>
                </c:pt>
                <c:pt idx="42">
                  <c:v>45460</c:v>
                </c:pt>
                <c:pt idx="43">
                  <c:v>45467</c:v>
                </c:pt>
                <c:pt idx="44">
                  <c:v>45474</c:v>
                </c:pt>
                <c:pt idx="45">
                  <c:v>45481</c:v>
                </c:pt>
                <c:pt idx="46">
                  <c:v>45488</c:v>
                </c:pt>
                <c:pt idx="47">
                  <c:v>45495</c:v>
                </c:pt>
                <c:pt idx="48">
                  <c:v>45502</c:v>
                </c:pt>
                <c:pt idx="49">
                  <c:v>45509</c:v>
                </c:pt>
                <c:pt idx="50">
                  <c:v>45516</c:v>
                </c:pt>
                <c:pt idx="51">
                  <c:v>45523</c:v>
                </c:pt>
                <c:pt idx="52">
                  <c:v>45530</c:v>
                </c:pt>
                <c:pt idx="53">
                  <c:v>45537</c:v>
                </c:pt>
                <c:pt idx="54">
                  <c:v>45544</c:v>
                </c:pt>
                <c:pt idx="55">
                  <c:v>45551</c:v>
                </c:pt>
                <c:pt idx="56">
                  <c:v>45558</c:v>
                </c:pt>
                <c:pt idx="57">
                  <c:v>45565</c:v>
                </c:pt>
                <c:pt idx="58">
                  <c:v>45572</c:v>
                </c:pt>
                <c:pt idx="59">
                  <c:v>45579</c:v>
                </c:pt>
                <c:pt idx="60">
                  <c:v>45586</c:v>
                </c:pt>
                <c:pt idx="61">
                  <c:v>45593</c:v>
                </c:pt>
                <c:pt idx="62">
                  <c:v>45600</c:v>
                </c:pt>
                <c:pt idx="63">
                  <c:v>45607</c:v>
                </c:pt>
                <c:pt idx="64">
                  <c:v>45614</c:v>
                </c:pt>
                <c:pt idx="65">
                  <c:v>45621</c:v>
                </c:pt>
                <c:pt idx="66">
                  <c:v>45628</c:v>
                </c:pt>
                <c:pt idx="67">
                  <c:v>45635</c:v>
                </c:pt>
                <c:pt idx="68">
                  <c:v>45642</c:v>
                </c:pt>
                <c:pt idx="69">
                  <c:v>45649</c:v>
                </c:pt>
                <c:pt idx="70">
                  <c:v>45656</c:v>
                </c:pt>
                <c:pt idx="71">
                  <c:v>45663</c:v>
                </c:pt>
                <c:pt idx="72">
                  <c:v>45670</c:v>
                </c:pt>
                <c:pt idx="73">
                  <c:v>45677</c:v>
                </c:pt>
                <c:pt idx="74">
                  <c:v>45684</c:v>
                </c:pt>
              </c:numCache>
            </c:numRef>
          </c:cat>
          <c:val>
            <c:numRef>
              <c:f>'postcards attendance'!$B$2:$B$76</c:f>
              <c:numCache>
                <c:formatCode>General</c:formatCode>
                <c:ptCount val="75"/>
                <c:pt idx="0">
                  <c:v>74.137741601540782</c:v>
                </c:pt>
                <c:pt idx="1">
                  <c:v>75.012472656779423</c:v>
                </c:pt>
                <c:pt idx="2">
                  <c:v>68.326650341032703</c:v>
                </c:pt>
                <c:pt idx="3">
                  <c:v>69.240522159236434</c:v>
                </c:pt>
                <c:pt idx="4">
                  <c:v>72.34671320264755</c:v>
                </c:pt>
                <c:pt idx="5">
                  <c:v>70.319334376374414</c:v>
                </c:pt>
                <c:pt idx="6">
                  <c:v>71.957188913726227</c:v>
                </c:pt>
                <c:pt idx="7">
                  <c:v>69.799968980425405</c:v>
                </c:pt>
                <c:pt idx="8">
                  <c:v>73.938052657900798</c:v>
                </c:pt>
                <c:pt idx="9">
                  <c:v>70.015788792045541</c:v>
                </c:pt>
                <c:pt idx="10">
                  <c:v>71.066961808744622</c:v>
                </c:pt>
                <c:pt idx="11">
                  <c:v>73.864330146671833</c:v>
                </c:pt>
                <c:pt idx="12">
                  <c:v>73.519882064348678</c:v>
                </c:pt>
                <c:pt idx="13">
                  <c:v>75.34683948364443</c:v>
                </c:pt>
                <c:pt idx="14">
                  <c:v>77.804415689643832</c:v>
                </c:pt>
                <c:pt idx="15">
                  <c:v>74.565399901154066</c:v>
                </c:pt>
                <c:pt idx="16">
                  <c:v>79.367944564299151</c:v>
                </c:pt>
                <c:pt idx="17">
                  <c:v>78.24441293063947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D-7548-A4CE-37422BEA7F7D}"/>
            </c:ext>
          </c:extLst>
        </c:ser>
        <c:ser>
          <c:idx val="1"/>
          <c:order val="1"/>
          <c:tx>
            <c:strRef>
              <c:f>'postcards attendance'!$C$1</c:f>
              <c:strCache>
                <c:ptCount val="1"/>
                <c:pt idx="0">
                  <c:v>Bear Case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'postcards attendance'!$A$2:$A$76</c:f>
              <c:numCache>
                <c:formatCode>yyyy\-mm\-dd\ hh:mm:ss</c:formatCode>
                <c:ptCount val="75"/>
                <c:pt idx="0">
                  <c:v>45166</c:v>
                </c:pt>
                <c:pt idx="1">
                  <c:v>45173</c:v>
                </c:pt>
                <c:pt idx="2">
                  <c:v>45180</c:v>
                </c:pt>
                <c:pt idx="3">
                  <c:v>45187</c:v>
                </c:pt>
                <c:pt idx="4">
                  <c:v>45194</c:v>
                </c:pt>
                <c:pt idx="5">
                  <c:v>45201</c:v>
                </c:pt>
                <c:pt idx="6">
                  <c:v>45208</c:v>
                </c:pt>
                <c:pt idx="7">
                  <c:v>45215</c:v>
                </c:pt>
                <c:pt idx="8">
                  <c:v>45222</c:v>
                </c:pt>
                <c:pt idx="9">
                  <c:v>45229</c:v>
                </c:pt>
                <c:pt idx="10">
                  <c:v>45236</c:v>
                </c:pt>
                <c:pt idx="11">
                  <c:v>45243</c:v>
                </c:pt>
                <c:pt idx="12">
                  <c:v>45250</c:v>
                </c:pt>
                <c:pt idx="13">
                  <c:v>45257</c:v>
                </c:pt>
                <c:pt idx="14">
                  <c:v>45264</c:v>
                </c:pt>
                <c:pt idx="15">
                  <c:v>45271</c:v>
                </c:pt>
                <c:pt idx="16">
                  <c:v>45278</c:v>
                </c:pt>
                <c:pt idx="17">
                  <c:v>45285</c:v>
                </c:pt>
                <c:pt idx="18">
                  <c:v>45292</c:v>
                </c:pt>
                <c:pt idx="19">
                  <c:v>45299</c:v>
                </c:pt>
                <c:pt idx="20">
                  <c:v>45306</c:v>
                </c:pt>
                <c:pt idx="21">
                  <c:v>45313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45348</c:v>
                </c:pt>
                <c:pt idx="27">
                  <c:v>45355</c:v>
                </c:pt>
                <c:pt idx="28">
                  <c:v>45362</c:v>
                </c:pt>
                <c:pt idx="29">
                  <c:v>45369</c:v>
                </c:pt>
                <c:pt idx="30">
                  <c:v>45376</c:v>
                </c:pt>
                <c:pt idx="31">
                  <c:v>45383</c:v>
                </c:pt>
                <c:pt idx="32">
                  <c:v>45390</c:v>
                </c:pt>
                <c:pt idx="33">
                  <c:v>45397</c:v>
                </c:pt>
                <c:pt idx="34">
                  <c:v>45404</c:v>
                </c:pt>
                <c:pt idx="35">
                  <c:v>45411</c:v>
                </c:pt>
                <c:pt idx="36">
                  <c:v>45418</c:v>
                </c:pt>
                <c:pt idx="37">
                  <c:v>45425</c:v>
                </c:pt>
                <c:pt idx="38">
                  <c:v>45432</c:v>
                </c:pt>
                <c:pt idx="39">
                  <c:v>45439</c:v>
                </c:pt>
                <c:pt idx="40">
                  <c:v>45446</c:v>
                </c:pt>
                <c:pt idx="41">
                  <c:v>45453</c:v>
                </c:pt>
                <c:pt idx="42">
                  <c:v>45460</c:v>
                </c:pt>
                <c:pt idx="43">
                  <c:v>45467</c:v>
                </c:pt>
                <c:pt idx="44">
                  <c:v>45474</c:v>
                </c:pt>
                <c:pt idx="45">
                  <c:v>45481</c:v>
                </c:pt>
                <c:pt idx="46">
                  <c:v>45488</c:v>
                </c:pt>
                <c:pt idx="47">
                  <c:v>45495</c:v>
                </c:pt>
                <c:pt idx="48">
                  <c:v>45502</c:v>
                </c:pt>
                <c:pt idx="49">
                  <c:v>45509</c:v>
                </c:pt>
                <c:pt idx="50">
                  <c:v>45516</c:v>
                </c:pt>
                <c:pt idx="51">
                  <c:v>45523</c:v>
                </c:pt>
                <c:pt idx="52">
                  <c:v>45530</c:v>
                </c:pt>
                <c:pt idx="53">
                  <c:v>45537</c:v>
                </c:pt>
                <c:pt idx="54">
                  <c:v>45544</c:v>
                </c:pt>
                <c:pt idx="55">
                  <c:v>45551</c:v>
                </c:pt>
                <c:pt idx="56">
                  <c:v>45558</c:v>
                </c:pt>
                <c:pt idx="57">
                  <c:v>45565</c:v>
                </c:pt>
                <c:pt idx="58">
                  <c:v>45572</c:v>
                </c:pt>
                <c:pt idx="59">
                  <c:v>45579</c:v>
                </c:pt>
                <c:pt idx="60">
                  <c:v>45586</c:v>
                </c:pt>
                <c:pt idx="61">
                  <c:v>45593</c:v>
                </c:pt>
                <c:pt idx="62">
                  <c:v>45600</c:v>
                </c:pt>
                <c:pt idx="63">
                  <c:v>45607</c:v>
                </c:pt>
                <c:pt idx="64">
                  <c:v>45614</c:v>
                </c:pt>
                <c:pt idx="65">
                  <c:v>45621</c:v>
                </c:pt>
                <c:pt idx="66">
                  <c:v>45628</c:v>
                </c:pt>
                <c:pt idx="67">
                  <c:v>45635</c:v>
                </c:pt>
                <c:pt idx="68">
                  <c:v>45642</c:v>
                </c:pt>
                <c:pt idx="69">
                  <c:v>45649</c:v>
                </c:pt>
                <c:pt idx="70">
                  <c:v>45656</c:v>
                </c:pt>
                <c:pt idx="71">
                  <c:v>45663</c:v>
                </c:pt>
                <c:pt idx="72">
                  <c:v>45670</c:v>
                </c:pt>
                <c:pt idx="73">
                  <c:v>45677</c:v>
                </c:pt>
                <c:pt idx="74">
                  <c:v>45684</c:v>
                </c:pt>
              </c:numCache>
            </c:numRef>
          </c:cat>
          <c:val>
            <c:numRef>
              <c:f>'postcards attendance'!$C$2:$C$76</c:f>
              <c:numCache>
                <c:formatCode>General</c:formatCode>
                <c:ptCount val="75"/>
                <c:pt idx="17">
                  <c:v>78.24441293063947</c:v>
                </c:pt>
                <c:pt idx="18">
                  <c:v>52.261005921575283</c:v>
                </c:pt>
                <c:pt idx="19">
                  <c:v>49.843796027191352</c:v>
                </c:pt>
                <c:pt idx="20">
                  <c:v>50.356138742295798</c:v>
                </c:pt>
                <c:pt idx="21">
                  <c:v>49.060553636756516</c:v>
                </c:pt>
                <c:pt idx="22">
                  <c:v>50.838660607656138</c:v>
                </c:pt>
                <c:pt idx="23">
                  <c:v>54.093479007324142</c:v>
                </c:pt>
                <c:pt idx="24">
                  <c:v>51.736423687782008</c:v>
                </c:pt>
                <c:pt idx="25">
                  <c:v>51.551865816581277</c:v>
                </c:pt>
                <c:pt idx="26">
                  <c:v>52.926332955876852</c:v>
                </c:pt>
                <c:pt idx="27">
                  <c:v>50.734785748608502</c:v>
                </c:pt>
                <c:pt idx="28">
                  <c:v>54.454192650222993</c:v>
                </c:pt>
                <c:pt idx="29">
                  <c:v>52.660875474454137</c:v>
                </c:pt>
                <c:pt idx="30">
                  <c:v>54.578510391222892</c:v>
                </c:pt>
                <c:pt idx="31">
                  <c:v>52.014212926622562</c:v>
                </c:pt>
                <c:pt idx="32">
                  <c:v>52.379863317207487</c:v>
                </c:pt>
                <c:pt idx="33">
                  <c:v>48.421070123658787</c:v>
                </c:pt>
                <c:pt idx="34">
                  <c:v>53.799912425034002</c:v>
                </c:pt>
                <c:pt idx="35">
                  <c:v>52.133502592675121</c:v>
                </c:pt>
                <c:pt idx="36">
                  <c:v>50.876097991196161</c:v>
                </c:pt>
                <c:pt idx="37">
                  <c:v>54.299696788934689</c:v>
                </c:pt>
                <c:pt idx="38">
                  <c:v>54.150338165790799</c:v>
                </c:pt>
                <c:pt idx="39">
                  <c:v>48.621887370895202</c:v>
                </c:pt>
                <c:pt idx="40">
                  <c:v>50.571597721243123</c:v>
                </c:pt>
                <c:pt idx="41">
                  <c:v>50.062064495541101</c:v>
                </c:pt>
                <c:pt idx="42">
                  <c:v>51.316209832414152</c:v>
                </c:pt>
                <c:pt idx="43">
                  <c:v>51.292657472265738</c:v>
                </c:pt>
                <c:pt idx="44">
                  <c:v>52.744149339238199</c:v>
                </c:pt>
                <c:pt idx="45">
                  <c:v>51.546123430788569</c:v>
                </c:pt>
                <c:pt idx="46">
                  <c:v>51.87119324742811</c:v>
                </c:pt>
                <c:pt idx="47">
                  <c:v>51.184319762012699</c:v>
                </c:pt>
                <c:pt idx="48">
                  <c:v>51.854861105001817</c:v>
                </c:pt>
                <c:pt idx="49">
                  <c:v>50.981039079032612</c:v>
                </c:pt>
                <c:pt idx="50">
                  <c:v>51.691046790930493</c:v>
                </c:pt>
                <c:pt idx="51">
                  <c:v>51.838783128342932</c:v>
                </c:pt>
                <c:pt idx="52">
                  <c:v>51.695140009251617</c:v>
                </c:pt>
                <c:pt idx="53">
                  <c:v>52.856940163286971</c:v>
                </c:pt>
                <c:pt idx="54">
                  <c:v>50.557206456345298</c:v>
                </c:pt>
                <c:pt idx="55">
                  <c:v>50.41687945923195</c:v>
                </c:pt>
                <c:pt idx="56">
                  <c:v>49.828217663773337</c:v>
                </c:pt>
                <c:pt idx="57">
                  <c:v>53.511372001802847</c:v>
                </c:pt>
                <c:pt idx="58">
                  <c:v>49.899774762615287</c:v>
                </c:pt>
                <c:pt idx="59">
                  <c:v>49.342956750611087</c:v>
                </c:pt>
                <c:pt idx="60">
                  <c:v>48.306157731049773</c:v>
                </c:pt>
                <c:pt idx="61">
                  <c:v>50.907135581140217</c:v>
                </c:pt>
                <c:pt idx="62">
                  <c:v>52.6422020316881</c:v>
                </c:pt>
                <c:pt idx="63">
                  <c:v>49.309763474889358</c:v>
                </c:pt>
                <c:pt idx="64">
                  <c:v>51.924665018514652</c:v>
                </c:pt>
                <c:pt idx="65">
                  <c:v>51.698657090753208</c:v>
                </c:pt>
                <c:pt idx="66">
                  <c:v>48.724264377559408</c:v>
                </c:pt>
                <c:pt idx="67">
                  <c:v>52.719537674557408</c:v>
                </c:pt>
                <c:pt idx="68">
                  <c:v>54.587309458799837</c:v>
                </c:pt>
                <c:pt idx="69">
                  <c:v>51.845170676523153</c:v>
                </c:pt>
                <c:pt idx="70">
                  <c:v>52.572158169248738</c:v>
                </c:pt>
                <c:pt idx="71">
                  <c:v>51.669121707878737</c:v>
                </c:pt>
                <c:pt idx="72">
                  <c:v>54.777687498769872</c:v>
                </c:pt>
                <c:pt idx="73">
                  <c:v>52.709472551583588</c:v>
                </c:pt>
                <c:pt idx="74">
                  <c:v>46.141933053883378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D-7548-A4CE-37422BEA7F7D}"/>
            </c:ext>
          </c:extLst>
        </c:ser>
        <c:ser>
          <c:idx val="2"/>
          <c:order val="2"/>
          <c:tx>
            <c:strRef>
              <c:f>'postcards attendance'!$D$1</c:f>
              <c:strCache>
                <c:ptCount val="1"/>
                <c:pt idx="0">
                  <c:v>Base Case (%)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'postcards attendance'!$A$2:$A$76</c:f>
              <c:numCache>
                <c:formatCode>yyyy\-mm\-dd\ hh:mm:ss</c:formatCode>
                <c:ptCount val="75"/>
                <c:pt idx="0">
                  <c:v>45166</c:v>
                </c:pt>
                <c:pt idx="1">
                  <c:v>45173</c:v>
                </c:pt>
                <c:pt idx="2">
                  <c:v>45180</c:v>
                </c:pt>
                <c:pt idx="3">
                  <c:v>45187</c:v>
                </c:pt>
                <c:pt idx="4">
                  <c:v>45194</c:v>
                </c:pt>
                <c:pt idx="5">
                  <c:v>45201</c:v>
                </c:pt>
                <c:pt idx="6">
                  <c:v>45208</c:v>
                </c:pt>
                <c:pt idx="7">
                  <c:v>45215</c:v>
                </c:pt>
                <c:pt idx="8">
                  <c:v>45222</c:v>
                </c:pt>
                <c:pt idx="9">
                  <c:v>45229</c:v>
                </c:pt>
                <c:pt idx="10">
                  <c:v>45236</c:v>
                </c:pt>
                <c:pt idx="11">
                  <c:v>45243</c:v>
                </c:pt>
                <c:pt idx="12">
                  <c:v>45250</c:v>
                </c:pt>
                <c:pt idx="13">
                  <c:v>45257</c:v>
                </c:pt>
                <c:pt idx="14">
                  <c:v>45264</c:v>
                </c:pt>
                <c:pt idx="15">
                  <c:v>45271</c:v>
                </c:pt>
                <c:pt idx="16">
                  <c:v>45278</c:v>
                </c:pt>
                <c:pt idx="17">
                  <c:v>45285</c:v>
                </c:pt>
                <c:pt idx="18">
                  <c:v>45292</c:v>
                </c:pt>
                <c:pt idx="19">
                  <c:v>45299</c:v>
                </c:pt>
                <c:pt idx="20">
                  <c:v>45306</c:v>
                </c:pt>
                <c:pt idx="21">
                  <c:v>45313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45348</c:v>
                </c:pt>
                <c:pt idx="27">
                  <c:v>45355</c:v>
                </c:pt>
                <c:pt idx="28">
                  <c:v>45362</c:v>
                </c:pt>
                <c:pt idx="29">
                  <c:v>45369</c:v>
                </c:pt>
                <c:pt idx="30">
                  <c:v>45376</c:v>
                </c:pt>
                <c:pt idx="31">
                  <c:v>45383</c:v>
                </c:pt>
                <c:pt idx="32">
                  <c:v>45390</c:v>
                </c:pt>
                <c:pt idx="33">
                  <c:v>45397</c:v>
                </c:pt>
                <c:pt idx="34">
                  <c:v>45404</c:v>
                </c:pt>
                <c:pt idx="35">
                  <c:v>45411</c:v>
                </c:pt>
                <c:pt idx="36">
                  <c:v>45418</c:v>
                </c:pt>
                <c:pt idx="37">
                  <c:v>45425</c:v>
                </c:pt>
                <c:pt idx="38">
                  <c:v>45432</c:v>
                </c:pt>
                <c:pt idx="39">
                  <c:v>45439</c:v>
                </c:pt>
                <c:pt idx="40">
                  <c:v>45446</c:v>
                </c:pt>
                <c:pt idx="41">
                  <c:v>45453</c:v>
                </c:pt>
                <c:pt idx="42">
                  <c:v>45460</c:v>
                </c:pt>
                <c:pt idx="43">
                  <c:v>45467</c:v>
                </c:pt>
                <c:pt idx="44">
                  <c:v>45474</c:v>
                </c:pt>
                <c:pt idx="45">
                  <c:v>45481</c:v>
                </c:pt>
                <c:pt idx="46">
                  <c:v>45488</c:v>
                </c:pt>
                <c:pt idx="47">
                  <c:v>45495</c:v>
                </c:pt>
                <c:pt idx="48">
                  <c:v>45502</c:v>
                </c:pt>
                <c:pt idx="49">
                  <c:v>45509</c:v>
                </c:pt>
                <c:pt idx="50">
                  <c:v>45516</c:v>
                </c:pt>
                <c:pt idx="51">
                  <c:v>45523</c:v>
                </c:pt>
                <c:pt idx="52">
                  <c:v>45530</c:v>
                </c:pt>
                <c:pt idx="53">
                  <c:v>45537</c:v>
                </c:pt>
                <c:pt idx="54">
                  <c:v>45544</c:v>
                </c:pt>
                <c:pt idx="55">
                  <c:v>45551</c:v>
                </c:pt>
                <c:pt idx="56">
                  <c:v>45558</c:v>
                </c:pt>
                <c:pt idx="57">
                  <c:v>45565</c:v>
                </c:pt>
                <c:pt idx="58">
                  <c:v>45572</c:v>
                </c:pt>
                <c:pt idx="59">
                  <c:v>45579</c:v>
                </c:pt>
                <c:pt idx="60">
                  <c:v>45586</c:v>
                </c:pt>
                <c:pt idx="61">
                  <c:v>45593</c:v>
                </c:pt>
                <c:pt idx="62">
                  <c:v>45600</c:v>
                </c:pt>
                <c:pt idx="63">
                  <c:v>45607</c:v>
                </c:pt>
                <c:pt idx="64">
                  <c:v>45614</c:v>
                </c:pt>
                <c:pt idx="65">
                  <c:v>45621</c:v>
                </c:pt>
                <c:pt idx="66">
                  <c:v>45628</c:v>
                </c:pt>
                <c:pt idx="67">
                  <c:v>45635</c:v>
                </c:pt>
                <c:pt idx="68">
                  <c:v>45642</c:v>
                </c:pt>
                <c:pt idx="69">
                  <c:v>45649</c:v>
                </c:pt>
                <c:pt idx="70">
                  <c:v>45656</c:v>
                </c:pt>
                <c:pt idx="71">
                  <c:v>45663</c:v>
                </c:pt>
                <c:pt idx="72">
                  <c:v>45670</c:v>
                </c:pt>
                <c:pt idx="73">
                  <c:v>45677</c:v>
                </c:pt>
                <c:pt idx="74">
                  <c:v>45684</c:v>
                </c:pt>
              </c:numCache>
            </c:numRef>
          </c:cat>
          <c:val>
            <c:numRef>
              <c:f>'postcards attendance'!$D$2:$D$76</c:f>
              <c:numCache>
                <c:formatCode>General</c:formatCode>
                <c:ptCount val="75"/>
                <c:pt idx="17">
                  <c:v>78.24441293063947</c:v>
                </c:pt>
                <c:pt idx="18">
                  <c:v>73.337738285730794</c:v>
                </c:pt>
                <c:pt idx="19">
                  <c:v>70.912566022073662</c:v>
                </c:pt>
                <c:pt idx="20">
                  <c:v>71.428149038755322</c:v>
                </c:pt>
                <c:pt idx="21">
                  <c:v>70.142875757290099</c:v>
                </c:pt>
                <c:pt idx="22">
                  <c:v>71.920222682120439</c:v>
                </c:pt>
                <c:pt idx="23">
                  <c:v>75.123136782075576</c:v>
                </c:pt>
                <c:pt idx="24">
                  <c:v>72.807215392052129</c:v>
                </c:pt>
                <c:pt idx="25">
                  <c:v>72.590247333893217</c:v>
                </c:pt>
                <c:pt idx="26">
                  <c:v>73.979429065660398</c:v>
                </c:pt>
                <c:pt idx="27">
                  <c:v>71.780524255054999</c:v>
                </c:pt>
                <c:pt idx="28">
                  <c:v>75.497519225323131</c:v>
                </c:pt>
                <c:pt idx="29">
                  <c:v>73.709028851798578</c:v>
                </c:pt>
                <c:pt idx="30">
                  <c:v>75.641816258910225</c:v>
                </c:pt>
                <c:pt idx="31">
                  <c:v>73.067746063657751</c:v>
                </c:pt>
                <c:pt idx="32">
                  <c:v>73.434984322555209</c:v>
                </c:pt>
                <c:pt idx="33">
                  <c:v>69.520800323497923</c:v>
                </c:pt>
                <c:pt idx="34">
                  <c:v>74.854599830614958</c:v>
                </c:pt>
                <c:pt idx="35">
                  <c:v>73.18088324152329</c:v>
                </c:pt>
                <c:pt idx="36">
                  <c:v>71.918007526072159</c:v>
                </c:pt>
                <c:pt idx="37">
                  <c:v>75.34925746900818</c:v>
                </c:pt>
                <c:pt idx="38">
                  <c:v>75.197344494632304</c:v>
                </c:pt>
                <c:pt idx="39">
                  <c:v>69.689475700366259</c:v>
                </c:pt>
                <c:pt idx="40">
                  <c:v>71.649020318259289</c:v>
                </c:pt>
                <c:pt idx="41">
                  <c:v>71.115098209803875</c:v>
                </c:pt>
                <c:pt idx="42">
                  <c:v>72.364769215610536</c:v>
                </c:pt>
                <c:pt idx="43">
                  <c:v>72.342577371092744</c:v>
                </c:pt>
                <c:pt idx="44">
                  <c:v>73.790748003588433</c:v>
                </c:pt>
                <c:pt idx="45">
                  <c:v>72.580197232825796</c:v>
                </c:pt>
                <c:pt idx="46">
                  <c:v>72.90670384408358</c:v>
                </c:pt>
                <c:pt idx="47">
                  <c:v>72.22224364045158</c:v>
                </c:pt>
                <c:pt idx="48">
                  <c:v>72.892037811383659</c:v>
                </c:pt>
                <c:pt idx="49">
                  <c:v>72.02674535408643</c:v>
                </c:pt>
                <c:pt idx="50">
                  <c:v>72.721186358342408</c:v>
                </c:pt>
                <c:pt idx="51">
                  <c:v>72.871960607183595</c:v>
                </c:pt>
                <c:pt idx="52">
                  <c:v>72.710341017407359</c:v>
                </c:pt>
                <c:pt idx="53">
                  <c:v>73.882328166144276</c:v>
                </c:pt>
                <c:pt idx="54">
                  <c:v>71.59037949203352</c:v>
                </c:pt>
                <c:pt idx="55">
                  <c:v>71.432021507819087</c:v>
                </c:pt>
                <c:pt idx="56">
                  <c:v>70.867983746383146</c:v>
                </c:pt>
                <c:pt idx="57">
                  <c:v>74.522283314125616</c:v>
                </c:pt>
                <c:pt idx="58">
                  <c:v>70.936317397555314</c:v>
                </c:pt>
                <c:pt idx="59">
                  <c:v>70.383124977054422</c:v>
                </c:pt>
                <c:pt idx="60">
                  <c:v>69.348335392786623</c:v>
                </c:pt>
                <c:pt idx="61">
                  <c:v>71.93530935345612</c:v>
                </c:pt>
                <c:pt idx="62">
                  <c:v>73.659958660569117</c:v>
                </c:pt>
                <c:pt idx="63">
                  <c:v>70.325636666817317</c:v>
                </c:pt>
                <c:pt idx="64">
                  <c:v>72.941354782605359</c:v>
                </c:pt>
                <c:pt idx="65">
                  <c:v>72.754146643868381</c:v>
                </c:pt>
                <c:pt idx="66">
                  <c:v>69.766566286991434</c:v>
                </c:pt>
                <c:pt idx="67">
                  <c:v>73.762580106464227</c:v>
                </c:pt>
                <c:pt idx="68">
                  <c:v>75.645034137732068</c:v>
                </c:pt>
                <c:pt idx="69">
                  <c:v>72.895714472185503</c:v>
                </c:pt>
                <c:pt idx="70">
                  <c:v>73.60908585983384</c:v>
                </c:pt>
                <c:pt idx="71">
                  <c:v>72.727790522196415</c:v>
                </c:pt>
                <c:pt idx="72">
                  <c:v>75.846819481556253</c:v>
                </c:pt>
                <c:pt idx="73">
                  <c:v>73.747919899907771</c:v>
                </c:pt>
                <c:pt idx="74">
                  <c:v>67.311534185329919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D-7548-A4CE-37422BEA7F7D}"/>
            </c:ext>
          </c:extLst>
        </c:ser>
        <c:ser>
          <c:idx val="3"/>
          <c:order val="3"/>
          <c:tx>
            <c:strRef>
              <c:f>'postcards attendance'!$E$1</c:f>
              <c:strCache>
                <c:ptCount val="1"/>
                <c:pt idx="0">
                  <c:v>Bull Case (%)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'postcards attendance'!$A$2:$A$76</c:f>
              <c:numCache>
                <c:formatCode>yyyy\-mm\-dd\ hh:mm:ss</c:formatCode>
                <c:ptCount val="75"/>
                <c:pt idx="0">
                  <c:v>45166</c:v>
                </c:pt>
                <c:pt idx="1">
                  <c:v>45173</c:v>
                </c:pt>
                <c:pt idx="2">
                  <c:v>45180</c:v>
                </c:pt>
                <c:pt idx="3">
                  <c:v>45187</c:v>
                </c:pt>
                <c:pt idx="4">
                  <c:v>45194</c:v>
                </c:pt>
                <c:pt idx="5">
                  <c:v>45201</c:v>
                </c:pt>
                <c:pt idx="6">
                  <c:v>45208</c:v>
                </c:pt>
                <c:pt idx="7">
                  <c:v>45215</c:v>
                </c:pt>
                <c:pt idx="8">
                  <c:v>45222</c:v>
                </c:pt>
                <c:pt idx="9">
                  <c:v>45229</c:v>
                </c:pt>
                <c:pt idx="10">
                  <c:v>45236</c:v>
                </c:pt>
                <c:pt idx="11">
                  <c:v>45243</c:v>
                </c:pt>
                <c:pt idx="12">
                  <c:v>45250</c:v>
                </c:pt>
                <c:pt idx="13">
                  <c:v>45257</c:v>
                </c:pt>
                <c:pt idx="14">
                  <c:v>45264</c:v>
                </c:pt>
                <c:pt idx="15">
                  <c:v>45271</c:v>
                </c:pt>
                <c:pt idx="16">
                  <c:v>45278</c:v>
                </c:pt>
                <c:pt idx="17">
                  <c:v>45285</c:v>
                </c:pt>
                <c:pt idx="18">
                  <c:v>45292</c:v>
                </c:pt>
                <c:pt idx="19">
                  <c:v>45299</c:v>
                </c:pt>
                <c:pt idx="20">
                  <c:v>45306</c:v>
                </c:pt>
                <c:pt idx="21">
                  <c:v>45313</c:v>
                </c:pt>
                <c:pt idx="22">
                  <c:v>45320</c:v>
                </c:pt>
                <c:pt idx="23">
                  <c:v>45327</c:v>
                </c:pt>
                <c:pt idx="24">
                  <c:v>45334</c:v>
                </c:pt>
                <c:pt idx="25">
                  <c:v>45341</c:v>
                </c:pt>
                <c:pt idx="26">
                  <c:v>45348</c:v>
                </c:pt>
                <c:pt idx="27">
                  <c:v>45355</c:v>
                </c:pt>
                <c:pt idx="28">
                  <c:v>45362</c:v>
                </c:pt>
                <c:pt idx="29">
                  <c:v>45369</c:v>
                </c:pt>
                <c:pt idx="30">
                  <c:v>45376</c:v>
                </c:pt>
                <c:pt idx="31">
                  <c:v>45383</c:v>
                </c:pt>
                <c:pt idx="32">
                  <c:v>45390</c:v>
                </c:pt>
                <c:pt idx="33">
                  <c:v>45397</c:v>
                </c:pt>
                <c:pt idx="34">
                  <c:v>45404</c:v>
                </c:pt>
                <c:pt idx="35">
                  <c:v>45411</c:v>
                </c:pt>
                <c:pt idx="36">
                  <c:v>45418</c:v>
                </c:pt>
                <c:pt idx="37">
                  <c:v>45425</c:v>
                </c:pt>
                <c:pt idx="38">
                  <c:v>45432</c:v>
                </c:pt>
                <c:pt idx="39">
                  <c:v>45439</c:v>
                </c:pt>
                <c:pt idx="40">
                  <c:v>45446</c:v>
                </c:pt>
                <c:pt idx="41">
                  <c:v>45453</c:v>
                </c:pt>
                <c:pt idx="42">
                  <c:v>45460</c:v>
                </c:pt>
                <c:pt idx="43">
                  <c:v>45467</c:v>
                </c:pt>
                <c:pt idx="44">
                  <c:v>45474</c:v>
                </c:pt>
                <c:pt idx="45">
                  <c:v>45481</c:v>
                </c:pt>
                <c:pt idx="46">
                  <c:v>45488</c:v>
                </c:pt>
                <c:pt idx="47">
                  <c:v>45495</c:v>
                </c:pt>
                <c:pt idx="48">
                  <c:v>45502</c:v>
                </c:pt>
                <c:pt idx="49">
                  <c:v>45509</c:v>
                </c:pt>
                <c:pt idx="50">
                  <c:v>45516</c:v>
                </c:pt>
                <c:pt idx="51">
                  <c:v>45523</c:v>
                </c:pt>
                <c:pt idx="52">
                  <c:v>45530</c:v>
                </c:pt>
                <c:pt idx="53">
                  <c:v>45537</c:v>
                </c:pt>
                <c:pt idx="54">
                  <c:v>45544</c:v>
                </c:pt>
                <c:pt idx="55">
                  <c:v>45551</c:v>
                </c:pt>
                <c:pt idx="56">
                  <c:v>45558</c:v>
                </c:pt>
                <c:pt idx="57">
                  <c:v>45565</c:v>
                </c:pt>
                <c:pt idx="58">
                  <c:v>45572</c:v>
                </c:pt>
                <c:pt idx="59">
                  <c:v>45579</c:v>
                </c:pt>
                <c:pt idx="60">
                  <c:v>45586</c:v>
                </c:pt>
                <c:pt idx="61">
                  <c:v>45593</c:v>
                </c:pt>
                <c:pt idx="62">
                  <c:v>45600</c:v>
                </c:pt>
                <c:pt idx="63">
                  <c:v>45607</c:v>
                </c:pt>
                <c:pt idx="64">
                  <c:v>45614</c:v>
                </c:pt>
                <c:pt idx="65">
                  <c:v>45621</c:v>
                </c:pt>
                <c:pt idx="66">
                  <c:v>45628</c:v>
                </c:pt>
                <c:pt idx="67">
                  <c:v>45635</c:v>
                </c:pt>
                <c:pt idx="68">
                  <c:v>45642</c:v>
                </c:pt>
                <c:pt idx="69">
                  <c:v>45649</c:v>
                </c:pt>
                <c:pt idx="70">
                  <c:v>45656</c:v>
                </c:pt>
                <c:pt idx="71">
                  <c:v>45663</c:v>
                </c:pt>
                <c:pt idx="72">
                  <c:v>45670</c:v>
                </c:pt>
                <c:pt idx="73">
                  <c:v>45677</c:v>
                </c:pt>
                <c:pt idx="74">
                  <c:v>45684</c:v>
                </c:pt>
              </c:numCache>
            </c:numRef>
          </c:cat>
          <c:val>
            <c:numRef>
              <c:f>'postcards attendance'!$E$2:$E$76</c:f>
              <c:numCache>
                <c:formatCode>General</c:formatCode>
                <c:ptCount val="75"/>
                <c:pt idx="17">
                  <c:v>78.24441293063947</c:v>
                </c:pt>
                <c:pt idx="18">
                  <c:v>93.85696793287012</c:v>
                </c:pt>
                <c:pt idx="19">
                  <c:v>91.68491807868439</c:v>
                </c:pt>
                <c:pt idx="20">
                  <c:v>91.990166805131437</c:v>
                </c:pt>
                <c:pt idx="21">
                  <c:v>91.064389422391983</c:v>
                </c:pt>
                <c:pt idx="22">
                  <c:v>92.519359390289637</c:v>
                </c:pt>
                <c:pt idx="23">
                  <c:v>95.758565594603283</c:v>
                </c:pt>
                <c:pt idx="24">
                  <c:v>93.061451927376922</c:v>
                </c:pt>
                <c:pt idx="25">
                  <c:v>93.595040165244924</c:v>
                </c:pt>
                <c:pt idx="26">
                  <c:v>94.55978755877068</c:v>
                </c:pt>
                <c:pt idx="27">
                  <c:v>92.667328456548404</c:v>
                </c:pt>
                <c:pt idx="28">
                  <c:v>95.842733761016333</c:v>
                </c:pt>
                <c:pt idx="29">
                  <c:v>94.373717985352485</c:v>
                </c:pt>
                <c:pt idx="30">
                  <c:v>95.830547573016901</c:v>
                </c:pt>
                <c:pt idx="31">
                  <c:v>93.831688862324228</c:v>
                </c:pt>
                <c:pt idx="32">
                  <c:v>94.276800030835304</c:v>
                </c:pt>
                <c:pt idx="33">
                  <c:v>90.620530523337038</c:v>
                </c:pt>
                <c:pt idx="34">
                  <c:v>95.42907388963684</c:v>
                </c:pt>
                <c:pt idx="35">
                  <c:v>93.966065874832722</c:v>
                </c:pt>
                <c:pt idx="36">
                  <c:v>92.714175211471186</c:v>
                </c:pt>
                <c:pt idx="37">
                  <c:v>95.555715231706955</c:v>
                </c:pt>
                <c:pt idx="38">
                  <c:v>95.658678484736214</c:v>
                </c:pt>
                <c:pt idx="39">
                  <c:v>90.757064029837309</c:v>
                </c:pt>
                <c:pt idx="40">
                  <c:v>92.433292030748177</c:v>
                </c:pt>
                <c:pt idx="41">
                  <c:v>91.818179708804351</c:v>
                </c:pt>
                <c:pt idx="42">
                  <c:v>93.129980667805697</c:v>
                </c:pt>
                <c:pt idx="43">
                  <c:v>93.24758084245812</c:v>
                </c:pt>
                <c:pt idx="44">
                  <c:v>94.217085482702103</c:v>
                </c:pt>
                <c:pt idx="45">
                  <c:v>93.378672556650187</c:v>
                </c:pt>
                <c:pt idx="46">
                  <c:v>93.737176010189273</c:v>
                </c:pt>
                <c:pt idx="47">
                  <c:v>93.141782256041935</c:v>
                </c:pt>
                <c:pt idx="48">
                  <c:v>93.569324183003189</c:v>
                </c:pt>
                <c:pt idx="49">
                  <c:v>92.964771276238935</c:v>
                </c:pt>
                <c:pt idx="50">
                  <c:v>93.639562326468123</c:v>
                </c:pt>
                <c:pt idx="51">
                  <c:v>93.761848402983091</c:v>
                </c:pt>
                <c:pt idx="52">
                  <c:v>93.623488056965485</c:v>
                </c:pt>
                <c:pt idx="53">
                  <c:v>94.805093915873684</c:v>
                </c:pt>
                <c:pt idx="54">
                  <c:v>92.591376520269833</c:v>
                </c:pt>
                <c:pt idx="55">
                  <c:v>92.421650064256838</c:v>
                </c:pt>
                <c:pt idx="56">
                  <c:v>91.856438702429017</c:v>
                </c:pt>
                <c:pt idx="57">
                  <c:v>95.484930615270528</c:v>
                </c:pt>
                <c:pt idx="58">
                  <c:v>91.944015282694664</c:v>
                </c:pt>
                <c:pt idx="59">
                  <c:v>91.391117196045869</c:v>
                </c:pt>
                <c:pt idx="60">
                  <c:v>90.390513054523481</c:v>
                </c:pt>
                <c:pt idx="61">
                  <c:v>92.915219114594166</c:v>
                </c:pt>
                <c:pt idx="62">
                  <c:v>94.629451278272285</c:v>
                </c:pt>
                <c:pt idx="63">
                  <c:v>91.341509858745283</c:v>
                </c:pt>
                <c:pt idx="64">
                  <c:v>93.920505871335536</c:v>
                </c:pt>
                <c:pt idx="65">
                  <c:v>93.658954211138052</c:v>
                </c:pt>
                <c:pt idx="66">
                  <c:v>90.808868196423447</c:v>
                </c:pt>
                <c:pt idx="67">
                  <c:v>94.551661355649884</c:v>
                </c:pt>
                <c:pt idx="68">
                  <c:v>96.179805004364979</c:v>
                </c:pt>
                <c:pt idx="69">
                  <c:v>93.673926134117295</c:v>
                </c:pt>
                <c:pt idx="70">
                  <c:v>94.468662093408525</c:v>
                </c:pt>
                <c:pt idx="71">
                  <c:v>93.532498153792957</c:v>
                </c:pt>
                <c:pt idx="72">
                  <c:v>96.186243923631125</c:v>
                </c:pt>
                <c:pt idx="73">
                  <c:v>94.532406065510813</c:v>
                </c:pt>
                <c:pt idx="74">
                  <c:v>88.481135316776459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D-7548-A4CE-37422BEA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30335"/>
        <c:axId val="278240927"/>
      </c:lineChart>
      <c:dateAx>
        <c:axId val="278530335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278240927"/>
        <c:crosses val="autoZero"/>
        <c:auto val="1"/>
        <c:lblOffset val="100"/>
        <c:baseTimeUnit val="days"/>
      </c:dateAx>
      <c:valAx>
        <c:axId val="27824092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853033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177800</xdr:rowOff>
    </xdr:from>
    <xdr:to>
      <xdr:col>16</xdr:col>
      <xdr:colOff>152400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A0CBA-36C8-E0CE-1F8D-9381CA350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9</xdr:row>
      <xdr:rowOff>152400</xdr:rowOff>
    </xdr:from>
    <xdr:to>
      <xdr:col>14</xdr:col>
      <xdr:colOff>723900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35CE4-15D0-3DAE-B723-46940F67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723034</xdr:colOff>
      <xdr:row>13</xdr:row>
      <xdr:rowOff>150956</xdr:rowOff>
    </xdr:from>
    <xdr:to>
      <xdr:col>19</xdr:col>
      <xdr:colOff>158750</xdr:colOff>
      <xdr:row>51</xdr:row>
      <xdr:rowOff>14431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B791C-D7BF-84BE-2792-82C9E3B09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B22-105E-E543-A6A5-F36D48148802}">
  <dimension ref="A1:D6"/>
  <sheetViews>
    <sheetView workbookViewId="0">
      <selection activeCell="E21" sqref="E21"/>
    </sheetView>
  </sheetViews>
  <sheetFormatPr baseColWidth="10" defaultRowHeight="15" x14ac:dyDescent="0.2"/>
  <cols>
    <col min="1" max="1" width="14.33203125" bestFit="1" customWidth="1"/>
    <col min="4" max="4" width="12.33203125" bestFit="1" customWidth="1"/>
  </cols>
  <sheetData>
    <row r="1" spans="1:4" x14ac:dyDescent="0.2">
      <c r="B1" t="s">
        <v>14</v>
      </c>
      <c r="C1" t="s">
        <v>4</v>
      </c>
      <c r="D1" t="s">
        <v>15</v>
      </c>
    </row>
    <row r="2" spans="1:4" x14ac:dyDescent="0.2">
      <c r="A2" t="s">
        <v>11</v>
      </c>
      <c r="B2" s="5">
        <v>50</v>
      </c>
      <c r="C2" s="5">
        <v>75</v>
      </c>
      <c r="D2" s="5">
        <v>72</v>
      </c>
    </row>
    <row r="3" spans="1:4" x14ac:dyDescent="0.2">
      <c r="A3" t="s">
        <v>12</v>
      </c>
      <c r="B3" s="8">
        <v>80</v>
      </c>
      <c r="C3" s="8">
        <v>105</v>
      </c>
      <c r="D3" s="9">
        <v>100</v>
      </c>
    </row>
    <row r="4" spans="1:4" x14ac:dyDescent="0.2">
      <c r="A4" t="s">
        <v>17</v>
      </c>
      <c r="B4" s="8">
        <v>10</v>
      </c>
      <c r="C4" s="9">
        <v>21</v>
      </c>
      <c r="D4" s="9">
        <v>20</v>
      </c>
    </row>
    <row r="5" spans="1:4" x14ac:dyDescent="0.2">
      <c r="B5" s="8"/>
      <c r="C5" s="9"/>
      <c r="D5" s="8"/>
    </row>
    <row r="6" spans="1:4" x14ac:dyDescent="0.2">
      <c r="A6" t="s">
        <v>16</v>
      </c>
      <c r="B6" s="8">
        <v>71</v>
      </c>
      <c r="C6" s="9">
        <v>92</v>
      </c>
      <c r="D6" s="8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9CC2-ADDD-A54B-93B9-5F46DF3A56D6}">
  <dimension ref="A1:E16"/>
  <sheetViews>
    <sheetView workbookViewId="0">
      <selection activeCell="D8" sqref="D8"/>
    </sheetView>
  </sheetViews>
  <sheetFormatPr baseColWidth="10" defaultRowHeight="15" x14ac:dyDescent="0.2"/>
  <sheetData>
    <row r="1" spans="1:5" x14ac:dyDescent="0.2">
      <c r="B1" s="12" t="s">
        <v>20</v>
      </c>
      <c r="C1" s="12" t="s">
        <v>13</v>
      </c>
      <c r="D1" s="12" t="s">
        <v>22</v>
      </c>
    </row>
    <row r="2" spans="1:5" x14ac:dyDescent="0.2">
      <c r="A2" s="12" t="s">
        <v>14</v>
      </c>
      <c r="E2" t="s">
        <v>19</v>
      </c>
    </row>
    <row r="3" spans="1:5" x14ac:dyDescent="0.2">
      <c r="A3" s="13" t="s">
        <v>18</v>
      </c>
      <c r="D3">
        <v>4.0999999999999996</v>
      </c>
    </row>
    <row r="4" spans="1:5" x14ac:dyDescent="0.2">
      <c r="A4" s="14"/>
    </row>
    <row r="5" spans="1:5" x14ac:dyDescent="0.2">
      <c r="A5" s="12" t="s">
        <v>14</v>
      </c>
      <c r="D5">
        <f>56.7-10-(0.5*23)</f>
        <v>35.200000000000003</v>
      </c>
      <c r="E5" t="s">
        <v>21</v>
      </c>
    </row>
    <row r="6" spans="1:5" x14ac:dyDescent="0.2">
      <c r="A6" s="13" t="s">
        <v>18</v>
      </c>
      <c r="D6">
        <v>41.2</v>
      </c>
    </row>
    <row r="7" spans="1:5" x14ac:dyDescent="0.2">
      <c r="A7" s="14"/>
    </row>
    <row r="8" spans="1:5" x14ac:dyDescent="0.2">
      <c r="A8" s="12" t="s">
        <v>14</v>
      </c>
      <c r="B8">
        <v>100</v>
      </c>
      <c r="C8">
        <v>200</v>
      </c>
      <c r="D8">
        <f t="shared" ref="D3:D12" si="0">SUM(B8:C8)</f>
        <v>300</v>
      </c>
      <c r="E8" t="s">
        <v>23</v>
      </c>
    </row>
    <row r="9" spans="1:5" x14ac:dyDescent="0.2">
      <c r="A9" s="13" t="s">
        <v>25</v>
      </c>
      <c r="B9">
        <v>200</v>
      </c>
      <c r="C9">
        <v>300</v>
      </c>
      <c r="D9">
        <f t="shared" si="0"/>
        <v>500</v>
      </c>
    </row>
    <row r="10" spans="1:5" x14ac:dyDescent="0.2">
      <c r="A10" s="14"/>
    </row>
    <row r="11" spans="1:5" x14ac:dyDescent="0.2">
      <c r="A11" s="12" t="s">
        <v>14</v>
      </c>
      <c r="B11">
        <v>100</v>
      </c>
      <c r="C11">
        <v>200</v>
      </c>
      <c r="D11">
        <f t="shared" si="0"/>
        <v>300</v>
      </c>
      <c r="E11" t="s">
        <v>24</v>
      </c>
    </row>
    <row r="12" spans="1:5" x14ac:dyDescent="0.2">
      <c r="A12" s="13" t="s">
        <v>25</v>
      </c>
      <c r="B12">
        <v>200</v>
      </c>
      <c r="C12">
        <v>300</v>
      </c>
      <c r="D12">
        <f t="shared" si="0"/>
        <v>500</v>
      </c>
    </row>
    <row r="13" spans="1:5" x14ac:dyDescent="0.2">
      <c r="A13" s="10"/>
    </row>
    <row r="14" spans="1:5" x14ac:dyDescent="0.2">
      <c r="A14" s="12" t="s">
        <v>14</v>
      </c>
      <c r="B14">
        <v>100</v>
      </c>
      <c r="C14">
        <v>200</v>
      </c>
      <c r="D14">
        <f t="shared" ref="D14:D15" si="1">SUM(B14:C14)</f>
        <v>300</v>
      </c>
      <c r="E14" t="s">
        <v>19</v>
      </c>
    </row>
    <row r="15" spans="1:5" x14ac:dyDescent="0.2">
      <c r="A15" s="13" t="s">
        <v>25</v>
      </c>
      <c r="B15">
        <v>200</v>
      </c>
      <c r="C15">
        <v>300</v>
      </c>
      <c r="D15">
        <f t="shared" si="1"/>
        <v>500</v>
      </c>
    </row>
    <row r="16" spans="1:5" x14ac:dyDescent="0.2">
      <c r="A16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2B6E-9E1F-354A-98CA-8C5EF9BEDF56}">
  <dimension ref="C2:K10"/>
  <sheetViews>
    <sheetView showGridLines="0" tabSelected="1" zoomScale="150" workbookViewId="0">
      <selection activeCell="G18" sqref="G18"/>
    </sheetView>
  </sheetViews>
  <sheetFormatPr baseColWidth="10" defaultRowHeight="15" x14ac:dyDescent="0.2"/>
  <cols>
    <col min="1" max="3" width="10.83203125" style="15"/>
    <col min="4" max="4" width="9" style="15" customWidth="1"/>
    <col min="5" max="5" width="8" style="15" customWidth="1"/>
    <col min="6" max="6" width="7.83203125" style="15" customWidth="1"/>
    <col min="7" max="7" width="8.5" style="15" customWidth="1"/>
    <col min="8" max="16384" width="10.83203125" style="15"/>
  </cols>
  <sheetData>
    <row r="2" spans="3:11" x14ac:dyDescent="0.2">
      <c r="D2" s="27" t="s">
        <v>29</v>
      </c>
      <c r="E2" s="28"/>
      <c r="F2" s="28"/>
      <c r="G2" s="29"/>
    </row>
    <row r="3" spans="3:11" ht="4" customHeight="1" x14ac:dyDescent="0.2">
      <c r="D3" s="30"/>
      <c r="E3" s="30"/>
      <c r="F3" s="30"/>
      <c r="G3" s="30"/>
    </row>
    <row r="4" spans="3:11" ht="16" thickBot="1" x14ac:dyDescent="0.25">
      <c r="C4" s="17"/>
      <c r="D4" s="18">
        <v>23</v>
      </c>
      <c r="E4" s="18">
        <v>25</v>
      </c>
      <c r="F4" s="18">
        <v>30</v>
      </c>
      <c r="G4" s="18">
        <v>35</v>
      </c>
      <c r="I4" s="15" t="s">
        <v>26</v>
      </c>
      <c r="J4" s="15" t="s">
        <v>27</v>
      </c>
      <c r="K4" s="15" t="s">
        <v>28</v>
      </c>
    </row>
    <row r="5" spans="3:11" ht="24" customHeight="1" x14ac:dyDescent="0.2">
      <c r="C5" s="19">
        <v>0.1</v>
      </c>
      <c r="D5" s="25">
        <f>I5+J5</f>
        <v>45</v>
      </c>
      <c r="E5" s="24">
        <f>($I$5*E4/D4) + $J$5</f>
        <v>47.478260869565219</v>
      </c>
      <c r="F5" s="24">
        <f t="shared" ref="F5:G5" si="0">($I$5*F4/E4) + $J$5</f>
        <v>50.7</v>
      </c>
      <c r="G5" s="20">
        <f t="shared" si="0"/>
        <v>49.75</v>
      </c>
      <c r="H5" s="16"/>
      <c r="I5" s="15">
        <f>K5-J5</f>
        <v>28.5</v>
      </c>
      <c r="J5" s="15">
        <v>16.5</v>
      </c>
      <c r="K5" s="15">
        <v>45</v>
      </c>
    </row>
    <row r="6" spans="3:11" ht="24" customHeight="1" x14ac:dyDescent="0.2">
      <c r="C6" s="19">
        <v>0.125</v>
      </c>
      <c r="D6" s="26">
        <f>(D5-$J$5)*(12.5/10) + $J$5</f>
        <v>52.125</v>
      </c>
      <c r="E6" s="31">
        <f t="shared" ref="E6:G6" si="1">(E5-$J$5)*(12.5/10) + $J$5</f>
        <v>55.222826086956523</v>
      </c>
      <c r="F6" s="31">
        <f t="shared" si="1"/>
        <v>59.25</v>
      </c>
      <c r="G6" s="22">
        <f t="shared" si="1"/>
        <v>58.0625</v>
      </c>
      <c r="H6" s="16"/>
    </row>
    <row r="7" spans="3:11" ht="24" customHeight="1" x14ac:dyDescent="0.2">
      <c r="C7" s="19">
        <v>0.15</v>
      </c>
      <c r="D7" s="23">
        <f>(D6-$J$5)*(15/10) + $J$5</f>
        <v>69.9375</v>
      </c>
      <c r="E7" s="31">
        <f t="shared" ref="E7:G7" si="2">(E6-$J$5)*(15/10) + $J$5</f>
        <v>74.584239130434781</v>
      </c>
      <c r="F7" s="31">
        <f t="shared" si="2"/>
        <v>80.625</v>
      </c>
      <c r="G7" s="22">
        <f t="shared" si="2"/>
        <v>78.84375</v>
      </c>
      <c r="H7" s="16"/>
    </row>
    <row r="8" spans="3:11" ht="24" customHeight="1" x14ac:dyDescent="0.2">
      <c r="C8" s="19">
        <v>0.2</v>
      </c>
      <c r="D8" s="21">
        <f>(D7-$J$5)*(20/10) + $J$5</f>
        <v>123.375</v>
      </c>
      <c r="E8" s="32">
        <f t="shared" ref="E8:G9" si="3">(E7-$J$5)*(20/10) + $J$5</f>
        <v>132.66847826086956</v>
      </c>
      <c r="F8" s="32">
        <f t="shared" si="3"/>
        <v>144.75</v>
      </c>
      <c r="G8" s="22">
        <f t="shared" si="3"/>
        <v>141.1875</v>
      </c>
      <c r="H8" s="16"/>
    </row>
    <row r="9" spans="3:11" ht="23" customHeight="1" x14ac:dyDescent="0.2">
      <c r="C9" s="19">
        <v>0.3</v>
      </c>
      <c r="D9" s="21">
        <f>(D8-$J$5)*(20/10) + $J$5</f>
        <v>230.25</v>
      </c>
      <c r="E9" s="22">
        <f t="shared" si="3"/>
        <v>248.83695652173913</v>
      </c>
      <c r="F9" s="22">
        <f t="shared" si="3"/>
        <v>273</v>
      </c>
      <c r="G9" s="22">
        <f t="shared" si="3"/>
        <v>265.875</v>
      </c>
      <c r="H9" s="16"/>
    </row>
    <row r="10" spans="3:11" x14ac:dyDescent="0.2">
      <c r="D10" s="16"/>
      <c r="E10" s="16"/>
      <c r="F10" s="16"/>
      <c r="G10" s="16"/>
    </row>
  </sheetData>
  <mergeCells count="1">
    <mergeCell ref="D2:G2"/>
  </mergeCells>
  <conditionalFormatting sqref="D5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zoomScale="83" workbookViewId="0">
      <selection activeCell="E27" sqref="E27"/>
    </sheetView>
  </sheetViews>
  <sheetFormatPr baseColWidth="10" defaultColWidth="8.83203125" defaultRowHeight="15" x14ac:dyDescent="0.2"/>
  <cols>
    <col min="1" max="1" width="17.6640625" bestFit="1" customWidth="1"/>
    <col min="2" max="3" width="26.1640625" bestFit="1" customWidth="1"/>
    <col min="4" max="5" width="25.6640625" bestFit="1" customWidth="1"/>
    <col min="6" max="6" width="13.6640625" bestFit="1" customWidth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6" x14ac:dyDescent="0.2">
      <c r="A2" s="2">
        <v>45108</v>
      </c>
      <c r="B2" s="3"/>
      <c r="C2" s="4">
        <v>22099940</v>
      </c>
      <c r="D2" s="3"/>
      <c r="E2" t="b">
        <v>1</v>
      </c>
    </row>
    <row r="3" spans="1:6" x14ac:dyDescent="0.2">
      <c r="A3" s="2">
        <v>45139</v>
      </c>
      <c r="B3" s="3"/>
      <c r="C3" s="4">
        <v>23499940</v>
      </c>
      <c r="D3" s="3"/>
      <c r="E3" t="b">
        <v>1</v>
      </c>
    </row>
    <row r="4" spans="1:6" x14ac:dyDescent="0.2">
      <c r="A4" s="2">
        <v>45170</v>
      </c>
      <c r="B4" s="3"/>
      <c r="C4" s="4">
        <v>24000000</v>
      </c>
      <c r="D4" s="3"/>
      <c r="E4" t="b">
        <v>1</v>
      </c>
    </row>
    <row r="5" spans="1:6" x14ac:dyDescent="0.2">
      <c r="A5" s="2">
        <v>45200</v>
      </c>
      <c r="B5" s="4"/>
      <c r="C5" s="4">
        <v>24499940</v>
      </c>
      <c r="D5" s="4"/>
      <c r="E5" t="b">
        <v>1</v>
      </c>
    </row>
    <row r="6" spans="1:6" x14ac:dyDescent="0.2">
      <c r="A6" s="2">
        <v>45231</v>
      </c>
      <c r="B6" s="4"/>
      <c r="C6" s="4">
        <f xml:space="preserve"> 790012 * 30</f>
        <v>23700360</v>
      </c>
      <c r="D6" s="4"/>
      <c r="E6" t="b">
        <v>1</v>
      </c>
    </row>
    <row r="7" spans="1:6" x14ac:dyDescent="0.2">
      <c r="A7" s="2">
        <v>45261</v>
      </c>
      <c r="B7" s="4">
        <f xml:space="preserve"> 1000490 * 30</f>
        <v>30014700</v>
      </c>
      <c r="C7" s="4">
        <f xml:space="preserve"> 1000490 * 30</f>
        <v>30014700</v>
      </c>
      <c r="D7" s="4">
        <f xml:space="preserve"> 1000490 * 30</f>
        <v>30014700</v>
      </c>
      <c r="E7" t="b">
        <v>1</v>
      </c>
      <c r="F7" s="6"/>
    </row>
    <row r="8" spans="1:6" x14ac:dyDescent="0.2">
      <c r="A8" s="2">
        <v>45292</v>
      </c>
      <c r="B8" s="5">
        <v>16398484.613846971</v>
      </c>
      <c r="C8" s="5">
        <v>29105294.22395286</v>
      </c>
      <c r="D8" s="5">
        <v>44926864.005512059</v>
      </c>
      <c r="E8" t="b">
        <v>0</v>
      </c>
    </row>
    <row r="9" spans="1:6" x14ac:dyDescent="0.2">
      <c r="A9" s="2">
        <v>45323</v>
      </c>
      <c r="B9" s="5">
        <v>13433263.93262727</v>
      </c>
      <c r="C9" s="5">
        <v>23490314.051971439</v>
      </c>
      <c r="D9" s="5">
        <v>36009941.246002927</v>
      </c>
      <c r="E9" t="b">
        <v>0</v>
      </c>
    </row>
    <row r="10" spans="1:6" x14ac:dyDescent="0.2">
      <c r="A10" s="2">
        <v>45352</v>
      </c>
      <c r="B10" s="5">
        <v>22787253.285317291</v>
      </c>
      <c r="C10" s="5">
        <v>39450477.928504542</v>
      </c>
      <c r="D10" s="5">
        <v>59856402.65131066</v>
      </c>
      <c r="E10" t="b">
        <v>0</v>
      </c>
    </row>
    <row r="11" spans="1:6" x14ac:dyDescent="0.2">
      <c r="A11" s="2">
        <v>45383</v>
      </c>
      <c r="B11" s="5">
        <v>16202487.13705506</v>
      </c>
      <c r="C11" s="5">
        <v>28303601.94282474</v>
      </c>
      <c r="D11" s="5">
        <v>43384819.359393694</v>
      </c>
      <c r="E11" t="b">
        <v>0</v>
      </c>
    </row>
    <row r="12" spans="1:6" x14ac:dyDescent="0.2">
      <c r="A12" s="2">
        <v>45413</v>
      </c>
      <c r="B12" s="5">
        <v>18164819.343180809</v>
      </c>
      <c r="C12" s="5">
        <v>31771218.069735918</v>
      </c>
      <c r="D12" s="5">
        <v>48690779.971359253</v>
      </c>
      <c r="E12" t="b">
        <v>0</v>
      </c>
    </row>
    <row r="13" spans="1:6" x14ac:dyDescent="0.2">
      <c r="A13" s="2">
        <v>45444</v>
      </c>
      <c r="B13" s="5">
        <v>20908148.669618651</v>
      </c>
      <c r="C13" s="5">
        <v>36816490.731395587</v>
      </c>
      <c r="D13" s="5">
        <v>56691477.733022213</v>
      </c>
      <c r="E13" t="b">
        <v>0</v>
      </c>
    </row>
    <row r="14" spans="1:6" x14ac:dyDescent="0.2">
      <c r="A14" s="2">
        <v>45474</v>
      </c>
      <c r="B14" s="5">
        <v>17312296.547511529</v>
      </c>
      <c r="C14" s="5">
        <v>30291588.360187579</v>
      </c>
      <c r="D14" s="5">
        <v>46484826.21207919</v>
      </c>
      <c r="E14" t="b">
        <v>0</v>
      </c>
    </row>
    <row r="15" spans="1:6" x14ac:dyDescent="0.2">
      <c r="A15" s="2">
        <v>45505</v>
      </c>
      <c r="B15" s="5">
        <v>23039095.048061371</v>
      </c>
      <c r="C15" s="5">
        <v>40431687.429060057</v>
      </c>
      <c r="D15" s="5">
        <v>62310568.343125328</v>
      </c>
      <c r="E15" t="b">
        <v>0</v>
      </c>
    </row>
    <row r="16" spans="1:6" x14ac:dyDescent="0.2">
      <c r="A16" s="2">
        <v>45536</v>
      </c>
      <c r="B16" s="5">
        <v>13672238.10489862</v>
      </c>
      <c r="C16" s="5">
        <v>24070865.145200979</v>
      </c>
      <c r="D16" s="5">
        <v>37223055.700048</v>
      </c>
      <c r="E16" t="b">
        <v>0</v>
      </c>
    </row>
    <row r="17" spans="1:5" x14ac:dyDescent="0.2">
      <c r="A17" s="2">
        <v>45566</v>
      </c>
      <c r="B17" s="5">
        <v>12422656.232399831</v>
      </c>
      <c r="C17" s="5">
        <v>21978736.914615441</v>
      </c>
      <c r="D17" s="5">
        <v>34105570.709334157</v>
      </c>
      <c r="E17" t="b">
        <v>0</v>
      </c>
    </row>
    <row r="18" spans="1:5" x14ac:dyDescent="0.2">
      <c r="A18" s="2">
        <v>45597</v>
      </c>
      <c r="B18" s="5">
        <v>10969586.266118931</v>
      </c>
      <c r="C18" s="5">
        <v>19260480.70115339</v>
      </c>
      <c r="D18" s="5">
        <v>29749459.23130079</v>
      </c>
      <c r="E18" t="b">
        <v>0</v>
      </c>
    </row>
    <row r="19" spans="1:5" x14ac:dyDescent="0.2">
      <c r="A19" s="2">
        <v>45627</v>
      </c>
      <c r="B19" s="5">
        <v>15300301.447476801</v>
      </c>
      <c r="C19" s="5">
        <v>26664331.301566958</v>
      </c>
      <c r="D19" s="5">
        <v>40777472.106576428</v>
      </c>
      <c r="E19" t="b">
        <v>0</v>
      </c>
    </row>
    <row r="20" spans="1:5" x14ac:dyDescent="0.2">
      <c r="A20" s="2">
        <v>45658</v>
      </c>
      <c r="B20" s="5">
        <v>11565140.1451154</v>
      </c>
      <c r="C20" s="5">
        <v>20140318.325794261</v>
      </c>
      <c r="D20" s="5">
        <v>30791981.890715871</v>
      </c>
      <c r="E20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F672-9A3D-F74A-BD3A-362C81E33C1F}">
  <dimension ref="A1:F76"/>
  <sheetViews>
    <sheetView topLeftCell="A5" zoomScale="65" workbookViewId="0">
      <selection activeCell="P9" sqref="P9"/>
    </sheetView>
  </sheetViews>
  <sheetFormatPr baseColWidth="10" defaultRowHeight="15" x14ac:dyDescent="0.2"/>
  <cols>
    <col min="1" max="1" width="17.6640625" bestFit="1" customWidth="1"/>
  </cols>
  <sheetData>
    <row r="1" spans="1:6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">
      <c r="A2" s="7">
        <v>45166</v>
      </c>
      <c r="B2">
        <v>74.137741601540782</v>
      </c>
      <c r="F2">
        <v>3</v>
      </c>
    </row>
    <row r="3" spans="1:6" x14ac:dyDescent="0.2">
      <c r="A3" s="7">
        <v>45173</v>
      </c>
      <c r="B3">
        <v>75.012472656779423</v>
      </c>
      <c r="F3">
        <v>6</v>
      </c>
    </row>
    <row r="4" spans="1:6" x14ac:dyDescent="0.2">
      <c r="A4" s="7">
        <v>45180</v>
      </c>
      <c r="B4">
        <v>68.326650341032703</v>
      </c>
      <c r="F4">
        <v>6</v>
      </c>
    </row>
    <row r="5" spans="1:6" x14ac:dyDescent="0.2">
      <c r="A5" s="7">
        <v>45187</v>
      </c>
      <c r="B5">
        <v>69.240522159236434</v>
      </c>
      <c r="F5">
        <v>6</v>
      </c>
    </row>
    <row r="6" spans="1:6" x14ac:dyDescent="0.2">
      <c r="A6" s="7">
        <v>45194</v>
      </c>
      <c r="B6">
        <v>72.34671320264755</v>
      </c>
      <c r="F6">
        <v>6</v>
      </c>
    </row>
    <row r="7" spans="1:6" x14ac:dyDescent="0.2">
      <c r="A7" s="7">
        <v>45201</v>
      </c>
      <c r="B7">
        <v>70.319334376374414</v>
      </c>
      <c r="F7">
        <v>6</v>
      </c>
    </row>
    <row r="8" spans="1:6" x14ac:dyDescent="0.2">
      <c r="A8" s="7">
        <v>45208</v>
      </c>
      <c r="B8">
        <v>71.957188913726227</v>
      </c>
      <c r="F8">
        <v>6</v>
      </c>
    </row>
    <row r="9" spans="1:6" x14ac:dyDescent="0.2">
      <c r="A9" s="7">
        <v>45215</v>
      </c>
      <c r="B9">
        <v>69.799968980425405</v>
      </c>
      <c r="F9">
        <v>6</v>
      </c>
    </row>
    <row r="10" spans="1:6" x14ac:dyDescent="0.2">
      <c r="A10" s="7">
        <v>45222</v>
      </c>
      <c r="B10">
        <v>73.938052657900798</v>
      </c>
      <c r="F10">
        <v>6</v>
      </c>
    </row>
    <row r="11" spans="1:6" x14ac:dyDescent="0.2">
      <c r="A11" s="7">
        <v>45229</v>
      </c>
      <c r="B11">
        <v>70.015788792045541</v>
      </c>
      <c r="F11">
        <v>6</v>
      </c>
    </row>
    <row r="12" spans="1:6" x14ac:dyDescent="0.2">
      <c r="A12" s="7">
        <v>45236</v>
      </c>
      <c r="B12">
        <v>71.066961808744622</v>
      </c>
      <c r="F12">
        <v>6</v>
      </c>
    </row>
    <row r="13" spans="1:6" x14ac:dyDescent="0.2">
      <c r="A13" s="7">
        <v>45243</v>
      </c>
      <c r="B13">
        <v>73.864330146671833</v>
      </c>
      <c r="F13">
        <v>6</v>
      </c>
    </row>
    <row r="14" spans="1:6" x14ac:dyDescent="0.2">
      <c r="A14" s="7">
        <v>45250</v>
      </c>
      <c r="B14">
        <v>73.519882064348678</v>
      </c>
      <c r="F14">
        <v>6</v>
      </c>
    </row>
    <row r="15" spans="1:6" x14ac:dyDescent="0.2">
      <c r="A15" s="7">
        <v>45257</v>
      </c>
      <c r="B15">
        <v>75.34683948364443</v>
      </c>
      <c r="F15">
        <v>6</v>
      </c>
    </row>
    <row r="16" spans="1:6" x14ac:dyDescent="0.2">
      <c r="A16" s="7">
        <v>45264</v>
      </c>
      <c r="B16">
        <v>77.804415689643832</v>
      </c>
      <c r="F16">
        <v>6</v>
      </c>
    </row>
    <row r="17" spans="1:6" x14ac:dyDescent="0.2">
      <c r="A17" s="7">
        <v>45271</v>
      </c>
      <c r="B17">
        <v>74.565399901154066</v>
      </c>
      <c r="F17">
        <v>6</v>
      </c>
    </row>
    <row r="18" spans="1:6" x14ac:dyDescent="0.2">
      <c r="A18" s="7">
        <v>45278</v>
      </c>
      <c r="B18">
        <v>79.367944564299151</v>
      </c>
      <c r="F18">
        <v>6</v>
      </c>
    </row>
    <row r="19" spans="1:6" x14ac:dyDescent="0.2">
      <c r="A19" s="7">
        <v>45285</v>
      </c>
      <c r="B19">
        <v>78.24441293063947</v>
      </c>
      <c r="C19">
        <v>78.24441293063947</v>
      </c>
      <c r="D19">
        <v>78.24441293063947</v>
      </c>
      <c r="E19">
        <v>78.24441293063947</v>
      </c>
      <c r="F19">
        <v>6</v>
      </c>
    </row>
    <row r="20" spans="1:6" x14ac:dyDescent="0.2">
      <c r="A20" s="7">
        <v>45292</v>
      </c>
      <c r="C20">
        <v>52.261005921575283</v>
      </c>
      <c r="D20">
        <v>73.337738285730794</v>
      </c>
      <c r="E20">
        <v>93.85696793287012</v>
      </c>
      <c r="F20">
        <v>3</v>
      </c>
    </row>
    <row r="21" spans="1:6" x14ac:dyDescent="0.2">
      <c r="A21" s="7">
        <v>45299</v>
      </c>
      <c r="C21">
        <v>49.843796027191352</v>
      </c>
      <c r="D21">
        <v>70.912566022073662</v>
      </c>
      <c r="E21">
        <v>91.68491807868439</v>
      </c>
      <c r="F21">
        <v>7</v>
      </c>
    </row>
    <row r="22" spans="1:6" x14ac:dyDescent="0.2">
      <c r="A22" s="7">
        <v>45306</v>
      </c>
      <c r="C22">
        <v>50.356138742295798</v>
      </c>
      <c r="D22">
        <v>71.428149038755322</v>
      </c>
      <c r="E22">
        <v>91.990166805131437</v>
      </c>
      <c r="F22">
        <v>7</v>
      </c>
    </row>
    <row r="23" spans="1:6" x14ac:dyDescent="0.2">
      <c r="A23" s="7">
        <v>45313</v>
      </c>
      <c r="C23">
        <v>49.060553636756516</v>
      </c>
      <c r="D23">
        <v>70.142875757290099</v>
      </c>
      <c r="E23">
        <v>91.064389422391983</v>
      </c>
      <c r="F23">
        <v>6</v>
      </c>
    </row>
    <row r="24" spans="1:6" x14ac:dyDescent="0.2">
      <c r="A24" s="7">
        <v>45320</v>
      </c>
      <c r="C24">
        <v>50.838660607656138</v>
      </c>
      <c r="D24">
        <v>71.920222682120439</v>
      </c>
      <c r="E24">
        <v>92.519359390289637</v>
      </c>
      <c r="F24">
        <v>4</v>
      </c>
    </row>
    <row r="25" spans="1:6" x14ac:dyDescent="0.2">
      <c r="A25" s="7">
        <v>45327</v>
      </c>
      <c r="C25">
        <v>54.093479007324142</v>
      </c>
      <c r="D25">
        <v>75.123136782075576</v>
      </c>
      <c r="E25">
        <v>95.758565594603283</v>
      </c>
      <c r="F25">
        <v>6</v>
      </c>
    </row>
    <row r="26" spans="1:6" x14ac:dyDescent="0.2">
      <c r="A26" s="7">
        <v>45334</v>
      </c>
      <c r="C26">
        <v>51.736423687782008</v>
      </c>
      <c r="D26">
        <v>72.807215392052129</v>
      </c>
      <c r="E26">
        <v>93.061451927376922</v>
      </c>
      <c r="F26">
        <v>6</v>
      </c>
    </row>
    <row r="27" spans="1:6" x14ac:dyDescent="0.2">
      <c r="A27" s="7">
        <v>45341</v>
      </c>
      <c r="C27">
        <v>51.551865816581277</v>
      </c>
      <c r="D27">
        <v>72.590247333893217</v>
      </c>
      <c r="E27">
        <v>93.595040165244924</v>
      </c>
      <c r="F27">
        <v>6</v>
      </c>
    </row>
    <row r="28" spans="1:6" x14ac:dyDescent="0.2">
      <c r="A28" s="7">
        <v>45348</v>
      </c>
      <c r="C28">
        <v>52.926332955876852</v>
      </c>
      <c r="D28">
        <v>73.979429065660398</v>
      </c>
      <c r="E28">
        <v>94.55978755877068</v>
      </c>
      <c r="F28">
        <v>6</v>
      </c>
    </row>
    <row r="29" spans="1:6" x14ac:dyDescent="0.2">
      <c r="A29" s="7">
        <v>45355</v>
      </c>
      <c r="C29">
        <v>50.734785748608502</v>
      </c>
      <c r="D29">
        <v>71.780524255054999</v>
      </c>
      <c r="E29">
        <v>92.667328456548404</v>
      </c>
      <c r="F29">
        <v>7</v>
      </c>
    </row>
    <row r="30" spans="1:6" x14ac:dyDescent="0.2">
      <c r="A30" s="7">
        <v>45362</v>
      </c>
      <c r="C30">
        <v>54.454192650222993</v>
      </c>
      <c r="D30">
        <v>75.497519225323131</v>
      </c>
      <c r="E30">
        <v>95.842733761016333</v>
      </c>
      <c r="F30">
        <v>7</v>
      </c>
    </row>
    <row r="31" spans="1:6" x14ac:dyDescent="0.2">
      <c r="A31" s="7">
        <v>45369</v>
      </c>
      <c r="C31">
        <v>52.660875474454137</v>
      </c>
      <c r="D31">
        <v>73.709028851798578</v>
      </c>
      <c r="E31">
        <v>94.373717985352485</v>
      </c>
      <c r="F31">
        <v>7</v>
      </c>
    </row>
    <row r="32" spans="1:6" x14ac:dyDescent="0.2">
      <c r="A32" s="7">
        <v>45376</v>
      </c>
      <c r="C32">
        <v>54.578510391222892</v>
      </c>
      <c r="D32">
        <v>75.641816258910225</v>
      </c>
      <c r="E32">
        <v>95.830547573016901</v>
      </c>
      <c r="F32">
        <v>7</v>
      </c>
    </row>
    <row r="33" spans="1:6" x14ac:dyDescent="0.2">
      <c r="A33" s="7">
        <v>45383</v>
      </c>
      <c r="C33">
        <v>52.014212926622562</v>
      </c>
      <c r="D33">
        <v>73.067746063657751</v>
      </c>
      <c r="E33">
        <v>93.831688862324228</v>
      </c>
      <c r="F33">
        <v>7</v>
      </c>
    </row>
    <row r="34" spans="1:6" x14ac:dyDescent="0.2">
      <c r="A34" s="7">
        <v>45390</v>
      </c>
      <c r="C34">
        <v>52.379863317207487</v>
      </c>
      <c r="D34">
        <v>73.434984322555209</v>
      </c>
      <c r="E34">
        <v>94.276800030835304</v>
      </c>
      <c r="F34">
        <v>7</v>
      </c>
    </row>
    <row r="35" spans="1:6" x14ac:dyDescent="0.2">
      <c r="A35" s="7">
        <v>45397</v>
      </c>
      <c r="C35">
        <v>48.421070123658787</v>
      </c>
      <c r="D35">
        <v>69.520800323497923</v>
      </c>
      <c r="E35">
        <v>90.620530523337038</v>
      </c>
      <c r="F35">
        <v>1</v>
      </c>
    </row>
    <row r="36" spans="1:6" x14ac:dyDescent="0.2">
      <c r="A36" s="7">
        <v>45404</v>
      </c>
      <c r="C36">
        <v>53.799912425034002</v>
      </c>
      <c r="D36">
        <v>74.854599830614958</v>
      </c>
      <c r="E36">
        <v>95.42907388963684</v>
      </c>
      <c r="F36">
        <v>7</v>
      </c>
    </row>
    <row r="37" spans="1:6" x14ac:dyDescent="0.2">
      <c r="A37" s="7">
        <v>45411</v>
      </c>
      <c r="C37">
        <v>52.133502592675121</v>
      </c>
      <c r="D37">
        <v>73.18088324152329</v>
      </c>
      <c r="E37">
        <v>93.966065874832722</v>
      </c>
      <c r="F37">
        <v>7</v>
      </c>
    </row>
    <row r="38" spans="1:6" x14ac:dyDescent="0.2">
      <c r="A38" s="7">
        <v>45418</v>
      </c>
      <c r="C38">
        <v>50.876097991196161</v>
      </c>
      <c r="D38">
        <v>71.918007526072159</v>
      </c>
      <c r="E38">
        <v>92.714175211471186</v>
      </c>
      <c r="F38">
        <v>7</v>
      </c>
    </row>
    <row r="39" spans="1:6" x14ac:dyDescent="0.2">
      <c r="A39" s="7">
        <v>45425</v>
      </c>
      <c r="C39">
        <v>54.299696788934689</v>
      </c>
      <c r="D39">
        <v>75.34925746900818</v>
      </c>
      <c r="E39">
        <v>95.555715231706955</v>
      </c>
      <c r="F39">
        <v>7</v>
      </c>
    </row>
    <row r="40" spans="1:6" x14ac:dyDescent="0.2">
      <c r="A40" s="7">
        <v>45432</v>
      </c>
      <c r="C40">
        <v>54.150338165790799</v>
      </c>
      <c r="D40">
        <v>75.197344494632304</v>
      </c>
      <c r="E40">
        <v>95.658678484736214</v>
      </c>
      <c r="F40">
        <v>7</v>
      </c>
    </row>
    <row r="41" spans="1:6" x14ac:dyDescent="0.2">
      <c r="A41" s="7">
        <v>45439</v>
      </c>
      <c r="C41">
        <v>48.621887370895202</v>
      </c>
      <c r="D41">
        <v>69.689475700366259</v>
      </c>
      <c r="E41">
        <v>90.757064029837309</v>
      </c>
      <c r="F41">
        <v>7</v>
      </c>
    </row>
    <row r="42" spans="1:6" x14ac:dyDescent="0.2">
      <c r="A42" s="7">
        <v>45446</v>
      </c>
      <c r="C42">
        <v>50.571597721243123</v>
      </c>
      <c r="D42">
        <v>71.649020318259289</v>
      </c>
      <c r="E42">
        <v>92.433292030748177</v>
      </c>
      <c r="F42">
        <v>7</v>
      </c>
    </row>
    <row r="43" spans="1:6" x14ac:dyDescent="0.2">
      <c r="A43" s="7">
        <v>45453</v>
      </c>
      <c r="C43">
        <v>50.062064495541101</v>
      </c>
      <c r="D43">
        <v>71.115098209803875</v>
      </c>
      <c r="E43">
        <v>91.818179708804351</v>
      </c>
      <c r="F43">
        <v>7</v>
      </c>
    </row>
    <row r="44" spans="1:6" x14ac:dyDescent="0.2">
      <c r="A44" s="7">
        <v>45460</v>
      </c>
      <c r="C44">
        <v>51.316209832414152</v>
      </c>
      <c r="D44">
        <v>72.364769215610536</v>
      </c>
      <c r="E44">
        <v>93.129980667805697</v>
      </c>
      <c r="F44">
        <v>7</v>
      </c>
    </row>
    <row r="45" spans="1:6" x14ac:dyDescent="0.2">
      <c r="A45" s="7">
        <v>45467</v>
      </c>
      <c r="C45">
        <v>51.292657472265738</v>
      </c>
      <c r="D45">
        <v>72.342577371092744</v>
      </c>
      <c r="E45">
        <v>93.24758084245812</v>
      </c>
      <c r="F45">
        <v>7</v>
      </c>
    </row>
    <row r="46" spans="1:6" x14ac:dyDescent="0.2">
      <c r="A46" s="7">
        <v>45474</v>
      </c>
      <c r="C46">
        <v>52.744149339238199</v>
      </c>
      <c r="D46">
        <v>73.790748003588433</v>
      </c>
      <c r="E46">
        <v>94.217085482702103</v>
      </c>
      <c r="F46">
        <v>7</v>
      </c>
    </row>
    <row r="47" spans="1:6" x14ac:dyDescent="0.2">
      <c r="A47" s="7">
        <v>45481</v>
      </c>
      <c r="C47">
        <v>51.546123430788569</v>
      </c>
      <c r="D47">
        <v>72.580197232825796</v>
      </c>
      <c r="E47">
        <v>93.378672556650187</v>
      </c>
      <c r="F47">
        <v>7</v>
      </c>
    </row>
    <row r="48" spans="1:6" x14ac:dyDescent="0.2">
      <c r="A48" s="7">
        <v>45488</v>
      </c>
      <c r="C48">
        <v>51.87119324742811</v>
      </c>
      <c r="D48">
        <v>72.90670384408358</v>
      </c>
      <c r="E48">
        <v>93.737176010189273</v>
      </c>
      <c r="F48">
        <v>7</v>
      </c>
    </row>
    <row r="49" spans="1:6" x14ac:dyDescent="0.2">
      <c r="A49" s="7">
        <v>45495</v>
      </c>
      <c r="C49">
        <v>51.184319762012699</v>
      </c>
      <c r="D49">
        <v>72.22224364045158</v>
      </c>
      <c r="E49">
        <v>93.141782256041935</v>
      </c>
      <c r="F49">
        <v>7</v>
      </c>
    </row>
    <row r="50" spans="1:6" x14ac:dyDescent="0.2">
      <c r="A50" s="7">
        <v>45502</v>
      </c>
      <c r="C50">
        <v>51.854861105001817</v>
      </c>
      <c r="D50">
        <v>72.892037811383659</v>
      </c>
      <c r="E50">
        <v>93.569324183003189</v>
      </c>
      <c r="F50">
        <v>7</v>
      </c>
    </row>
    <row r="51" spans="1:6" x14ac:dyDescent="0.2">
      <c r="A51" s="7">
        <v>45509</v>
      </c>
      <c r="C51">
        <v>50.981039079032612</v>
      </c>
      <c r="D51">
        <v>72.02674535408643</v>
      </c>
      <c r="E51">
        <v>92.964771276238935</v>
      </c>
      <c r="F51">
        <v>7</v>
      </c>
    </row>
    <row r="52" spans="1:6" x14ac:dyDescent="0.2">
      <c r="A52" s="7">
        <v>45516</v>
      </c>
      <c r="C52">
        <v>51.691046790930493</v>
      </c>
      <c r="D52">
        <v>72.721186358342408</v>
      </c>
      <c r="E52">
        <v>93.639562326468123</v>
      </c>
      <c r="F52">
        <v>7</v>
      </c>
    </row>
    <row r="53" spans="1:6" x14ac:dyDescent="0.2">
      <c r="A53" s="7">
        <v>45523</v>
      </c>
      <c r="C53">
        <v>51.838783128342932</v>
      </c>
      <c r="D53">
        <v>72.871960607183595</v>
      </c>
      <c r="E53">
        <v>93.761848402983091</v>
      </c>
      <c r="F53">
        <v>7</v>
      </c>
    </row>
    <row r="54" spans="1:6" x14ac:dyDescent="0.2">
      <c r="A54" s="7">
        <v>45530</v>
      </c>
      <c r="C54">
        <v>51.695140009251617</v>
      </c>
      <c r="D54">
        <v>72.710341017407359</v>
      </c>
      <c r="E54">
        <v>93.623488056965485</v>
      </c>
      <c r="F54">
        <v>7</v>
      </c>
    </row>
    <row r="55" spans="1:6" x14ac:dyDescent="0.2">
      <c r="A55" s="7">
        <v>45537</v>
      </c>
      <c r="C55">
        <v>52.856940163286971</v>
      </c>
      <c r="D55">
        <v>73.882328166144276</v>
      </c>
      <c r="E55">
        <v>94.805093915873684</v>
      </c>
      <c r="F55">
        <v>7</v>
      </c>
    </row>
    <row r="56" spans="1:6" x14ac:dyDescent="0.2">
      <c r="A56" s="7">
        <v>45544</v>
      </c>
      <c r="C56">
        <v>50.557206456345298</v>
      </c>
      <c r="D56">
        <v>71.59037949203352</v>
      </c>
      <c r="E56">
        <v>92.591376520269833</v>
      </c>
      <c r="F56">
        <v>7</v>
      </c>
    </row>
    <row r="57" spans="1:6" x14ac:dyDescent="0.2">
      <c r="A57" s="7">
        <v>45551</v>
      </c>
      <c r="C57">
        <v>50.41687945923195</v>
      </c>
      <c r="D57">
        <v>71.432021507819087</v>
      </c>
      <c r="E57">
        <v>92.421650064256838</v>
      </c>
      <c r="F57">
        <v>7</v>
      </c>
    </row>
    <row r="58" spans="1:6" x14ac:dyDescent="0.2">
      <c r="A58" s="7">
        <v>45558</v>
      </c>
      <c r="C58">
        <v>49.828217663773337</v>
      </c>
      <c r="D58">
        <v>70.867983746383146</v>
      </c>
      <c r="E58">
        <v>91.856438702429017</v>
      </c>
      <c r="F58">
        <v>7</v>
      </c>
    </row>
    <row r="59" spans="1:6" x14ac:dyDescent="0.2">
      <c r="A59" s="7">
        <v>45565</v>
      </c>
      <c r="C59">
        <v>53.511372001802847</v>
      </c>
      <c r="D59">
        <v>74.522283314125616</v>
      </c>
      <c r="E59">
        <v>95.484930615270528</v>
      </c>
      <c r="F59">
        <v>7</v>
      </c>
    </row>
    <row r="60" spans="1:6" x14ac:dyDescent="0.2">
      <c r="A60" s="7">
        <v>45572</v>
      </c>
      <c r="C60">
        <v>49.899774762615287</v>
      </c>
      <c r="D60">
        <v>70.936317397555314</v>
      </c>
      <c r="E60">
        <v>91.944015282694664</v>
      </c>
      <c r="F60">
        <v>7</v>
      </c>
    </row>
    <row r="61" spans="1:6" x14ac:dyDescent="0.2">
      <c r="A61" s="7">
        <v>45579</v>
      </c>
      <c r="C61">
        <v>49.342956750611087</v>
      </c>
      <c r="D61">
        <v>70.383124977054422</v>
      </c>
      <c r="E61">
        <v>91.391117196045869</v>
      </c>
      <c r="F61">
        <v>7</v>
      </c>
    </row>
    <row r="62" spans="1:6" x14ac:dyDescent="0.2">
      <c r="A62" s="7">
        <v>45586</v>
      </c>
      <c r="C62">
        <v>48.306157731049773</v>
      </c>
      <c r="D62">
        <v>69.348335392786623</v>
      </c>
      <c r="E62">
        <v>90.390513054523481</v>
      </c>
      <c r="F62">
        <v>7</v>
      </c>
    </row>
    <row r="63" spans="1:6" x14ac:dyDescent="0.2">
      <c r="A63" s="7">
        <v>45593</v>
      </c>
      <c r="C63">
        <v>50.907135581140217</v>
      </c>
      <c r="D63">
        <v>71.93530935345612</v>
      </c>
      <c r="E63">
        <v>92.915219114594166</v>
      </c>
      <c r="F63">
        <v>7</v>
      </c>
    </row>
    <row r="64" spans="1:6" x14ac:dyDescent="0.2">
      <c r="A64" s="7">
        <v>45600</v>
      </c>
      <c r="C64">
        <v>52.6422020316881</v>
      </c>
      <c r="D64">
        <v>73.659958660569117</v>
      </c>
      <c r="E64">
        <v>94.629451278272285</v>
      </c>
      <c r="F64">
        <v>7</v>
      </c>
    </row>
    <row r="65" spans="1:6" x14ac:dyDescent="0.2">
      <c r="A65" s="7">
        <v>45607</v>
      </c>
      <c r="C65">
        <v>49.309763474889358</v>
      </c>
      <c r="D65">
        <v>70.325636666817317</v>
      </c>
      <c r="E65">
        <v>91.341509858745283</v>
      </c>
      <c r="F65">
        <v>3</v>
      </c>
    </row>
    <row r="66" spans="1:6" x14ac:dyDescent="0.2">
      <c r="A66" s="7">
        <v>45614</v>
      </c>
      <c r="C66">
        <v>51.924665018514652</v>
      </c>
      <c r="D66">
        <v>72.941354782605359</v>
      </c>
      <c r="E66">
        <v>93.920505871335536</v>
      </c>
      <c r="F66">
        <v>6</v>
      </c>
    </row>
    <row r="67" spans="1:6" x14ac:dyDescent="0.2">
      <c r="A67" s="7">
        <v>45621</v>
      </c>
      <c r="C67">
        <v>51.698657090753208</v>
      </c>
      <c r="D67">
        <v>72.754146643868381</v>
      </c>
      <c r="E67">
        <v>93.658954211138052</v>
      </c>
      <c r="F67">
        <v>7</v>
      </c>
    </row>
    <row r="68" spans="1:6" x14ac:dyDescent="0.2">
      <c r="A68" s="7">
        <v>45628</v>
      </c>
      <c r="C68">
        <v>48.724264377559408</v>
      </c>
      <c r="D68">
        <v>69.766566286991434</v>
      </c>
      <c r="E68">
        <v>90.808868196423447</v>
      </c>
      <c r="F68">
        <v>7</v>
      </c>
    </row>
    <row r="69" spans="1:6" x14ac:dyDescent="0.2">
      <c r="A69" s="7">
        <v>45635</v>
      </c>
      <c r="C69">
        <v>52.719537674557408</v>
      </c>
      <c r="D69">
        <v>73.762580106464227</v>
      </c>
      <c r="E69">
        <v>94.551661355649884</v>
      </c>
      <c r="F69">
        <v>7</v>
      </c>
    </row>
    <row r="70" spans="1:6" x14ac:dyDescent="0.2">
      <c r="A70" s="7">
        <v>45642</v>
      </c>
      <c r="C70">
        <v>54.587309458799837</v>
      </c>
      <c r="D70">
        <v>75.645034137732068</v>
      </c>
      <c r="E70">
        <v>96.179805004364979</v>
      </c>
      <c r="F70">
        <v>7</v>
      </c>
    </row>
    <row r="71" spans="1:6" x14ac:dyDescent="0.2">
      <c r="A71" s="7">
        <v>45649</v>
      </c>
      <c r="C71">
        <v>51.845170676523153</v>
      </c>
      <c r="D71">
        <v>72.895714472185503</v>
      </c>
      <c r="E71">
        <v>93.673926134117295</v>
      </c>
      <c r="F71">
        <v>7</v>
      </c>
    </row>
    <row r="72" spans="1:6" x14ac:dyDescent="0.2">
      <c r="A72" s="7">
        <v>45656</v>
      </c>
      <c r="C72">
        <v>52.572158169248738</v>
      </c>
      <c r="D72">
        <v>73.60908585983384</v>
      </c>
      <c r="E72">
        <v>94.468662093408525</v>
      </c>
      <c r="F72">
        <v>7</v>
      </c>
    </row>
    <row r="73" spans="1:6" x14ac:dyDescent="0.2">
      <c r="A73" s="7">
        <v>45663</v>
      </c>
      <c r="C73">
        <v>51.669121707878737</v>
      </c>
      <c r="D73">
        <v>72.727790522196415</v>
      </c>
      <c r="E73">
        <v>93.532498153792957</v>
      </c>
      <c r="F73">
        <v>7</v>
      </c>
    </row>
    <row r="74" spans="1:6" x14ac:dyDescent="0.2">
      <c r="A74" s="7">
        <v>45670</v>
      </c>
      <c r="C74">
        <v>54.777687498769872</v>
      </c>
      <c r="D74">
        <v>75.846819481556253</v>
      </c>
      <c r="E74">
        <v>96.186243923631125</v>
      </c>
      <c r="F74">
        <v>7</v>
      </c>
    </row>
    <row r="75" spans="1:6" x14ac:dyDescent="0.2">
      <c r="A75" s="7">
        <v>45677</v>
      </c>
      <c r="C75">
        <v>52.709472551583588</v>
      </c>
      <c r="D75">
        <v>73.747919899907771</v>
      </c>
      <c r="E75">
        <v>94.532406065510813</v>
      </c>
      <c r="F75">
        <v>7</v>
      </c>
    </row>
    <row r="76" spans="1:6" x14ac:dyDescent="0.2">
      <c r="A76" s="7">
        <v>45684</v>
      </c>
      <c r="C76">
        <v>46.141933053883378</v>
      </c>
      <c r="D76">
        <v>67.311534185329919</v>
      </c>
      <c r="E76">
        <v>88.481135316776459</v>
      </c>
      <c r="F7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postcards_against_consensus</vt:lpstr>
      <vt:lpstr>concerts_against_consensus</vt:lpstr>
      <vt:lpstr>free_upside</vt:lpstr>
      <vt:lpstr>postcards revenues</vt:lpstr>
      <vt:lpstr>postcards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Miles Child</cp:lastModifiedBy>
  <dcterms:created xsi:type="dcterms:W3CDTF">2024-02-05T19:51:59Z</dcterms:created>
  <dcterms:modified xsi:type="dcterms:W3CDTF">2024-02-06T06:16:41Z</dcterms:modified>
</cp:coreProperties>
</file>