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ython\CASES\4DATA\"/>
    </mc:Choice>
  </mc:AlternateContent>
  <xr:revisionPtr revIDLastSave="0" documentId="13_ncr:1_{2736BBFA-85A4-4FD8-B0CE-CE50306219DF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Instruções" sheetId="5" r:id="rId1"/>
    <sheet name="Base1" sheetId="1" r:id="rId2"/>
    <sheet name="Exercícios_Base1" sheetId="2" r:id="rId3"/>
    <sheet name="Base2" sheetId="3" r:id="rId4"/>
    <sheet name="Exercícios_Base2" sheetId="4" r:id="rId5"/>
  </sheets>
  <definedNames>
    <definedName name="_xlnm._FilterDatabase" localSheetId="1" hidden="1">Base1!$A$1:$F$125</definedName>
    <definedName name="_xlnm._FilterDatabase" localSheetId="3" hidden="1">Base2!$A$1:$B$1</definedName>
  </definedNames>
  <calcPr calcId="191029"/>
  <pivotCaches>
    <pivotCache cacheId="0" r:id="rId6"/>
    <pivotCache cacheId="4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4" l="1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35" i="4"/>
  <c r="D19" i="4" a="1"/>
  <c r="D19" i="4" s="1"/>
  <c r="B25" i="4"/>
  <c r="B26" i="4"/>
  <c r="B27" i="4"/>
  <c r="B28" i="4"/>
  <c r="B24" i="4"/>
  <c r="D16" i="4"/>
  <c r="D13" i="4"/>
  <c r="D5" i="4"/>
  <c r="D2" i="4"/>
  <c r="D4" i="2"/>
  <c r="D21" i="2"/>
  <c r="D32" i="2" a="1"/>
  <c r="D32" i="2" s="1"/>
  <c r="D33" i="2" a="1"/>
  <c r="D33" i="2" s="1"/>
  <c r="D31" i="2" a="1"/>
  <c r="D31" i="2" s="1"/>
  <c r="D26" i="2"/>
  <c r="D27" i="2"/>
  <c r="D28" i="2"/>
  <c r="D22" i="2"/>
  <c r="D23" i="2"/>
  <c r="D5" i="2"/>
  <c r="D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<sst xmlns="http://schemas.openxmlformats.org/spreadsheetml/2006/main" count="232" uniqueCount="60">
  <si>
    <t>setosa</t>
  </si>
  <si>
    <t>versicolor</t>
  </si>
  <si>
    <t>virginica</t>
  </si>
  <si>
    <t>Id_planta</t>
  </si>
  <si>
    <t>1 - Contar quantas plantas de cada espécie utilizando fórmula de contagem condicional.</t>
  </si>
  <si>
    <t>Espécie</t>
  </si>
  <si>
    <t>Tamanho_sépala</t>
  </si>
  <si>
    <t>largura_sépala</t>
  </si>
  <si>
    <t>tamanho_pétala</t>
  </si>
  <si>
    <t>largura_pétala</t>
  </si>
  <si>
    <t>4 - Média da largura das pétalas por espécie</t>
  </si>
  <si>
    <t>3 - Somar a largura da pétala de todas as plantas dentro de cada espécie utilizando fórmula de soma condicional.</t>
  </si>
  <si>
    <t>2 - Fazer um gráfico de pizza mostrando a distribuição percentual das espécies dentro do total de plantas.</t>
  </si>
  <si>
    <t>Aluno</t>
  </si>
  <si>
    <t>Nota</t>
  </si>
  <si>
    <t>Carlos</t>
  </si>
  <si>
    <t>Ana</t>
  </si>
  <si>
    <t>Rute</t>
  </si>
  <si>
    <t>Gustavo</t>
  </si>
  <si>
    <t>Arthur</t>
  </si>
  <si>
    <t>Carmem</t>
  </si>
  <si>
    <t>Cibele</t>
  </si>
  <si>
    <t xml:space="preserve">Simone </t>
  </si>
  <si>
    <t>Leane</t>
  </si>
  <si>
    <t>Vitor</t>
  </si>
  <si>
    <t>Abreu</t>
  </si>
  <si>
    <t>Celso</t>
  </si>
  <si>
    <t>Anderson</t>
  </si>
  <si>
    <t>Camila</t>
  </si>
  <si>
    <t>Thais</t>
  </si>
  <si>
    <t>Mayara</t>
  </si>
  <si>
    <t>Natanya</t>
  </si>
  <si>
    <t>Vilma</t>
  </si>
  <si>
    <t>Rose</t>
  </si>
  <si>
    <t>1 - Qual a média das notas? (Usar fórmula)</t>
  </si>
  <si>
    <t>Status</t>
  </si>
  <si>
    <t>5 - A mediana da largura das pétalas por espécie</t>
  </si>
  <si>
    <t>Dica - Se achar que faz sentido, utilizar eixo secundário.</t>
  </si>
  <si>
    <t>7 - Fazer uma tabela dinâmica com as linhas sendo os tipos de espécies e as colunas a soma dos tamanhos das sépalas e a média dos tamanhos das pétalas.</t>
  </si>
  <si>
    <t>2 - Qual a mediana das notas? (Usar fórmula)</t>
  </si>
  <si>
    <t>3 - Dissertativa - qual a diferença entre média e mediana?</t>
  </si>
  <si>
    <t>4- Qual a maior nota? (Usar fórmula)</t>
  </si>
  <si>
    <t>5 - Qual a menor nota? (Usar fórmula)</t>
  </si>
  <si>
    <t>6 - Quantos alunos tiraram menos que 5? (Usar fórmula)</t>
  </si>
  <si>
    <t>7 - Qual foi a nota dos seguintes alunos? (Utilizar Procv )</t>
  </si>
  <si>
    <t>8 - Completar a coluna "status" com "Passou" caso o aluno tenha tirado mais ou igual a 5 e "Não passou" caso o aluno tenha tirado menos que 5. Utilizar condicional.</t>
  </si>
  <si>
    <t>6 - Fazer um gráfico de combinação mostrando a média da largura das pétalas por espécie (linha), a mediana da largura das pétas por espécie (linha) e a quantidade de plantas por espécie (colunas) - (tudo em um único gráfico).</t>
  </si>
  <si>
    <t>9 - Contar quantos alunos passaram e quantos não passaram e na sequência fazer um gráfico de sua escolha mostrando qual o percentual de alunos que passaram e qual o percentual de alunos que não foram aprovados.</t>
  </si>
  <si>
    <t xml:space="preserve"> </t>
  </si>
  <si>
    <t>Contagem</t>
  </si>
  <si>
    <t>Soma</t>
  </si>
  <si>
    <t>Média</t>
  </si>
  <si>
    <t>Mediana</t>
  </si>
  <si>
    <t>Total Geral</t>
  </si>
  <si>
    <t>Média do Tamanho</t>
  </si>
  <si>
    <t>Soma do Tamanho</t>
  </si>
  <si>
    <t>Média é a soma de todas os números divido pelo tamanho do mesmo. Mediana é o número central de uma sequência ordenada.</t>
  </si>
  <si>
    <t>Não passou</t>
  </si>
  <si>
    <t>Passou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</si>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</sst>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2" applyNumberFormat="0" applyAlignment="0" applyProtection="0"/>
    <xf numFmtId="0" fontId="4" fillId="22" borderId="3" applyNumberFormat="0" applyAlignment="0" applyProtection="0"/>
    <xf numFmtId="0" fontId="5" fillId="0" borderId="4" applyNumberFormat="0" applyFill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2" applyNumberFormat="0" applyAlignment="0" applyProtection="0"/>
    <xf numFmtId="0" fontId="8" fillId="30" borderId="0" applyNumberFormat="0" applyBorder="0" applyAlignment="0" applyProtection="0"/>
    <xf numFmtId="0" fontId="1" fillId="31" borderId="5" applyNumberFormat="0" applyFont="0" applyAlignment="0" applyProtection="0"/>
    <xf numFmtId="0" fontId="9" fillId="32" borderId="0" applyNumberFormat="0" applyBorder="0" applyAlignment="0" applyProtection="0"/>
    <xf numFmtId="0" fontId="10" fillId="21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0" fillId="33" borderId="0" xfId="0" applyFill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4" fillId="36" borderId="11" xfId="0" applyFont="1" applyFill="1" applyBorder="1"/>
    <xf numFmtId="0" fontId="4" fillId="36" borderId="12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7" fillId="34" borderId="0" xfId="0" applyFont="1" applyFill="1" applyAlignment="1">
      <alignment horizontal="center"/>
    </xf>
    <xf numFmtId="0" fontId="17" fillId="34" borderId="0" xfId="0" applyFont="1" applyFill="1" applyAlignment="1">
      <alignment horizontal="center" wrapText="1"/>
    </xf>
    <xf numFmtId="0" fontId="17" fillId="34" borderId="0" xfId="0" applyFont="1" applyFill="1" applyAlignment="1">
      <alignment horizontal="center" vertical="center" wrapText="1"/>
    </xf>
    <xf numFmtId="0" fontId="17" fillId="35" borderId="0" xfId="0" applyFont="1" applyFill="1" applyAlignment="1">
      <alignment horizontal="center"/>
    </xf>
    <xf numFmtId="0" fontId="0" fillId="0" borderId="0" xfId="0" applyNumberFormat="1"/>
    <xf numFmtId="10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1">
    <dxf>
      <font>
        <strike val="0"/>
        <color theme="4"/>
      </font>
      <fill>
        <patternFill patternType="none">
          <fgColor auto="1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de</a:t>
            </a:r>
            <a:r>
              <a:rPr lang="en-US" baseline="0"/>
              <a:t> Espécies </a:t>
            </a:r>
            <a:endParaRPr lang="pt-BR"/>
          </a:p>
        </c:rich>
      </c:tx>
      <c:layout>
        <c:manualLayout>
          <c:xMode val="edge"/>
          <c:yMode val="edge"/>
          <c:x val="0.22624552710009774"/>
          <c:y val="6.148902924800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DD-4165-8C4C-E4B04990EEC4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DD-4165-8C4C-E4B04990EEC4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DD-4165-8C4C-E4B04990EE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Exercícios_Base1!$C$3:$C$5</c:f>
              <c:strCache>
                <c:ptCount val="3"/>
                <c:pt idx="0">
                  <c:v>setosa</c:v>
                </c:pt>
                <c:pt idx="1">
                  <c:v>versicolor</c:v>
                </c:pt>
                <c:pt idx="2">
                  <c:v>virginica</c:v>
                </c:pt>
              </c:strCache>
            </c:strRef>
          </c:cat>
          <c:val>
            <c:numRef>
              <c:f>Exercícios_Base1!$D$3:$D$5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D-4165-8C4C-E4B04990EE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</a:t>
            </a:r>
            <a:r>
              <a:rPr lang="en-US"/>
              <a:t>Combinatório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Exercícios_Base1!$D$2</c:f>
              <c:strCache>
                <c:ptCount val="1"/>
                <c:pt idx="0">
                  <c:v>Contagem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Exercícios_Base1!$C$3:$C$5</c:f>
              <c:strCache>
                <c:ptCount val="3"/>
                <c:pt idx="0">
                  <c:v>setosa</c:v>
                </c:pt>
                <c:pt idx="1">
                  <c:v>versicolor</c:v>
                </c:pt>
                <c:pt idx="2">
                  <c:v>virginica</c:v>
                </c:pt>
              </c:strCache>
            </c:strRef>
          </c:cat>
          <c:val>
            <c:numRef>
              <c:f>Exercícios_Base1!$D$3:$D$5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D-4496-B56E-67703423E983}"/>
            </c:ext>
          </c:extLst>
        </c:ser>
        <c:ser>
          <c:idx val="1"/>
          <c:order val="1"/>
          <c:tx>
            <c:strRef>
              <c:f>Exercícios_Base1!$D$20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Exercícios_Base1!$C$3:$C$5</c:f>
              <c:strCache>
                <c:ptCount val="3"/>
                <c:pt idx="0">
                  <c:v>setosa</c:v>
                </c:pt>
                <c:pt idx="1">
                  <c:v>versicolor</c:v>
                </c:pt>
                <c:pt idx="2">
                  <c:v>virginica</c:v>
                </c:pt>
              </c:strCache>
            </c:strRef>
          </c:cat>
          <c:val>
            <c:numRef>
              <c:f>Exercícios_Base1!$D$21:$D$23</c:f>
              <c:numCache>
                <c:formatCode>General</c:formatCode>
                <c:ptCount val="3"/>
                <c:pt idx="0">
                  <c:v>11</c:v>
                </c:pt>
                <c:pt idx="1">
                  <c:v>59.699999999999996</c:v>
                </c:pt>
                <c:pt idx="2">
                  <c:v>69.299999999999969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D-4496-B56E-67703423E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329311"/>
        <c:axId val="1551325951"/>
      </c:barChart>
      <c:lineChart>
        <c:grouping val="standard"/>
        <c:varyColors val="0"/>
        <c:ser>
          <c:idx val="2"/>
          <c:order val="2"/>
          <c:tx>
            <c:strRef>
              <c:f>Exercícios_Base1!$D$25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Exercícios_Base1!$C$3:$C$5</c:f>
              <c:strCache>
                <c:ptCount val="3"/>
                <c:pt idx="0">
                  <c:v>setosa</c:v>
                </c:pt>
                <c:pt idx="1">
                  <c:v>versicolor</c:v>
                </c:pt>
                <c:pt idx="2">
                  <c:v>virginica</c:v>
                </c:pt>
              </c:strCache>
            </c:strRef>
          </c:cat>
          <c:val>
            <c:numRef>
              <c:f>Exercícios_Base1!$D$26:$D$28</c:f>
              <c:numCache>
                <c:formatCode>General</c:formatCode>
                <c:ptCount val="3"/>
                <c:pt idx="0">
                  <c:v>0.2525</c:v>
                </c:pt>
                <c:pt idx="1">
                  <c:v>1.3266666666666667</c:v>
                </c:pt>
                <c:pt idx="2">
                  <c:v>2.038235294117646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4D-4496-B56E-67703423E983}"/>
            </c:ext>
          </c:extLst>
        </c:ser>
        <c:ser>
          <c:idx val="3"/>
          <c:order val="3"/>
          <c:tx>
            <c:strRef>
              <c:f>Exercícios_Base1!$D$30</c:f>
              <c:strCache>
                <c:ptCount val="1"/>
                <c:pt idx="0">
                  <c:v>Mediana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Exercícios_Base1!$C$3:$C$5</c:f>
              <c:strCache>
                <c:ptCount val="3"/>
                <c:pt idx="0">
                  <c:v>setosa</c:v>
                </c:pt>
                <c:pt idx="1">
                  <c:v>versicolor</c:v>
                </c:pt>
                <c:pt idx="2">
                  <c:v>virginica</c:v>
                </c:pt>
              </c:strCache>
            </c:strRef>
          </c:cat>
          <c:val>
            <c:numRef>
              <c:f>Exercícios_Base1!$D$31:$D$33</c:f>
              <c:numCache>
                <c:formatCode>General</c:formatCode>
                <c:ptCount val="3"/>
                <c:pt idx="0">
                  <c:v>0.2</c:v>
                </c:pt>
                <c:pt idx="1">
                  <c:v>1.3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4D-4496-B56E-67703423E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361407"/>
        <c:axId val="1548939919"/>
      </c:lineChart>
      <c:catAx>
        <c:axId val="155132931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1325951"/>
        <c:crosses val="autoZero"/>
        <c:auto val="1"/>
        <c:lblAlgn val="ctr"/>
        <c:lblOffset val="100"/>
        <c:noMultiLvlLbl val="0"/>
      </c:catAx>
      <c:valAx>
        <c:axId val="1551325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Contagem e Soma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1329311"/>
        <c:crosses val="autoZero"/>
        <c:crossBetween val="between"/>
      </c:valAx>
      <c:valAx>
        <c:axId val="154893991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e Mediana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1361407"/>
        <c:crosses val="max"/>
        <c:crossBetween val="between"/>
      </c:valAx>
      <c:catAx>
        <c:axId val="1551361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8939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[4dd_Teste_Excel_CMI_xlsx.xlsx]Exercícios_Base2!Tabela dinâmica28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6D8E758-D3A8-4CF3-92FA-1BBE53794D66}" type="CATEGORYNAME">
                  <a:rPr lang="en-US"/>
                  <a:pPr>
                    <a:defRPr/>
                  </a:pPr>
                  <a:t>[NOME DA CATEGORIA]</a:t>
                </a:fld>
                <a:r>
                  <a:rPr lang="en-US"/>
                  <a:t> </a:t>
                </a:r>
                <a:r>
                  <a:rPr lang="en-US" baseline="0"/>
                  <a:t>  </a:t>
                </a:r>
                <a:fld id="{878561A3-ED9C-451C-ACB4-AA15FBF60756}" type="PERCENTAGE">
                  <a:rPr lang="en-US" baseline="0"/>
                  <a:pPr>
                    <a:defRPr/>
                  </a:pPr>
                  <a:t>[PORCENTAGEM]</a:t>
                </a:fld>
                <a:endParaRPr lang="en-US" baseline="0"/>
              </a:p>
            </c:rich>
          </c:tx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5554874-2F49-4048-8774-5B77AA531042}" type="CATEGORYNAME">
                  <a:rPr lang="en-US"/>
                  <a:pPr>
                    <a:defRPr/>
                  </a:pPr>
                  <a:t>[NOME DA CATEGORIA]</a:t>
                </a:fld>
                <a:r>
                  <a:rPr lang="en-US" baseline="0"/>
                  <a:t> </a:t>
                </a:r>
              </a:p>
              <a:p>
                <a:pPr>
                  <a:defRPr/>
                </a:pPr>
                <a:fld id="{31525A85-C366-43DC-8D68-764E4F73D243}" type="PERCENTAGE">
                  <a:rPr lang="en-US" baseline="0"/>
                  <a:pPr>
                    <a:defRPr/>
                  </a:pPr>
                  <a:t>[PORCENTAGEM]</a:t>
                </a:fld>
                <a:endParaRPr lang="pt-BR"/>
              </a:p>
            </c:rich>
          </c:tx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Exercícios_Base2!$B$62</c:f>
              <c:strCache>
                <c:ptCount val="1"/>
                <c:pt idx="0">
                  <c:v>Contagem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20-4005-8BF6-D9F1EC90BE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C20-4005-8BF6-D9F1EC90BE7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6D8E758-D3A8-4CF3-92FA-1BBE53794D66}" type="CATEGORYNAME">
                      <a:rPr lang="en-US"/>
                      <a:pPr/>
                      <a:t>[NOME DA CATEGORIA]</a:t>
                    </a:fld>
                    <a:r>
                      <a:rPr lang="en-US"/>
                      <a:t> </a:t>
                    </a:r>
                    <a:r>
                      <a:rPr lang="en-US" baseline="0"/>
                      <a:t>  </a:t>
                    </a:r>
                    <a:fld id="{878561A3-ED9C-451C-ACB4-AA15FBF60756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C20-4005-8BF6-D9F1EC90BE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554874-2F49-4048-8774-5B77AA531042}" type="CATEGORYNAME">
                      <a:rPr lang="en-US"/>
                      <a:pPr/>
                      <a:t>[NOME DA CATEGORIA]</a:t>
                    </a:fld>
                    <a:r>
                      <a:rPr lang="en-US" baseline="0"/>
                      <a:t> </a:t>
                    </a:r>
                  </a:p>
                  <a:p>
                    <a:fld id="{31525A85-C366-43DC-8D68-764E4F73D243}" type="PERCENTAGE">
                      <a:rPr lang="en-US" baseline="0"/>
                      <a:pPr/>
                      <a:t>[PORCENTAGEM]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C20-4005-8BF6-D9F1EC90BE7B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Exercícios_Base2!$A$63:$A$65</c:f>
              <c:strCache>
                <c:ptCount val="2"/>
                <c:pt idx="0">
                  <c:v>Não passou</c:v>
                </c:pt>
                <c:pt idx="1">
                  <c:v>Passou</c:v>
                </c:pt>
              </c:strCache>
            </c:strRef>
          </c:cat>
          <c:val>
            <c:numRef>
              <c:f>Exercícios_Base2!$B$63:$B$65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0-4005-8BF6-D9F1EC90BE7B}"/>
            </c:ext>
          </c:extLst>
        </c:ser>
        <c:ser>
          <c:idx val="1"/>
          <c:order val="1"/>
          <c:tx>
            <c:strRef>
              <c:f>Exercícios_Base2!$C$62</c:f>
              <c:strCache>
                <c:ptCount val="1"/>
                <c:pt idx="0">
                  <c:v>Percentual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Exercícios_Base2!$A$63:$A$65</c:f>
              <c:strCache>
                <c:ptCount val="2"/>
                <c:pt idx="0">
                  <c:v>Não passou</c:v>
                </c:pt>
                <c:pt idx="1">
                  <c:v>Passou</c:v>
                </c:pt>
              </c:strCache>
            </c:strRef>
          </c:cat>
          <c:val>
            <c:numRef>
              <c:f>Exercícios_Base2!$C$63:$C$65</c:f>
              <c:numCache>
                <c:formatCode>0.00%</c:formatCode>
                <c:ptCount val="2"/>
                <c:pt idx="0">
                  <c:v>0.52631578947368418</c:v>
                </c:pt>
                <c:pt idx="1">
                  <c:v>0.47368421052631576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0-4005-8BF6-D9F1EC90BE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180975</xdr:rowOff>
    </xdr:from>
    <xdr:to>
      <xdr:col>14</xdr:col>
      <xdr:colOff>295275</xdr:colOff>
      <xdr:row>14</xdr:row>
      <xdr:rowOff>95250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A14267D-795C-43F8-A57B-3E75809EA55C}"/>
            </a:ext>
          </a:extLst>
        </xdr:cNvPr>
        <xdr:cNvSpPr txBox="1"/>
      </xdr:nvSpPr>
      <xdr:spPr>
        <a:xfrm>
          <a:off x="342900" y="371475"/>
          <a:ext cx="8486775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Olá!</a:t>
          </a:r>
        </a:p>
        <a:p>
          <a:endParaRPr lang="pt-BR" sz="1100"/>
        </a:p>
        <a:p>
          <a:r>
            <a:rPr lang="pt-BR" sz="1100"/>
            <a:t>Fique</a:t>
          </a:r>
          <a:r>
            <a:rPr lang="pt-BR" sz="1100" baseline="0"/>
            <a:t> tranquilo para a realização do teste. Por favor deixe expostos todos os cálculos e linhas de raciocínio utilizados, muitas vezes o caminho seguido é mais importante até que a resposta. Os exercícios da aba "Exercícios_Base1" usam como base a aba "Base1", os exercícios da aba "Exercícios_Base2" usam como base a aba "Base2".</a:t>
          </a:r>
        </a:p>
        <a:p>
          <a:endParaRPr lang="pt-BR" sz="1100" baseline="0"/>
        </a:p>
        <a:p>
          <a:r>
            <a:rPr lang="pt-BR" sz="1100" baseline="0"/>
            <a:t>Use fórmulas, aqui as bases são pequenas e outros caminhos podem ser possíveis, mas no dia a dia é inviável não fazer o uso de fórmulas.</a:t>
          </a:r>
        </a:p>
        <a:p>
          <a:endParaRPr lang="pt-BR" sz="1100" baseline="0"/>
        </a:p>
        <a:p>
          <a:r>
            <a:rPr lang="pt-BR" sz="1100" baseline="0"/>
            <a:t>Tome o seu tempo e lembre-se que o capricho é super importante :). </a:t>
          </a:r>
        </a:p>
        <a:p>
          <a:endParaRPr lang="pt-BR" sz="1100" baseline="0"/>
        </a:p>
        <a:p>
          <a:r>
            <a:rPr lang="pt-BR" sz="1100" baseline="0"/>
            <a:t>Obrigada pelo seu tempo :)! Desejamos sucesso!</a:t>
          </a:r>
        </a:p>
        <a:p>
          <a:r>
            <a:rPr lang="pt-BR" sz="1100" baseline="0"/>
            <a:t>Equipe 4Data Driven</a:t>
          </a:r>
        </a:p>
        <a:p>
          <a:endParaRPr lang="pt-BR" sz="1100"/>
        </a:p>
      </xdr:txBody>
    </xdr:sp>
    <xdr:clientData/>
  </xdr:twoCellAnchor>
  <xdr:twoCellAnchor editAs="oneCell">
    <xdr:from>
      <xdr:col>7</xdr:col>
      <xdr:colOff>133350</xdr:colOff>
      <xdr:row>11</xdr:row>
      <xdr:rowOff>104775</xdr:rowOff>
    </xdr:from>
    <xdr:to>
      <xdr:col>8</xdr:col>
      <xdr:colOff>571500</xdr:colOff>
      <xdr:row>13</xdr:row>
      <xdr:rowOff>104775</xdr:rowOff>
    </xdr:to>
    <xdr:pic>
      <xdr:nvPicPr>
        <xdr:cNvPr id="10256" name="Imagem 3">
          <a:extLst>
            <a:ext uri="{FF2B5EF4-FFF2-40B4-BE49-F238E27FC236}">
              <a16:creationId xmlns:a16="http://schemas.microsoft.com/office/drawing/2014/main" id="{2B6BBF29-32D9-4118-905E-75932E498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200275"/>
          <a:ext cx="10477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638736</xdr:colOff>
      <xdr:row>6</xdr:row>
      <xdr:rowOff>21309</xdr:rowOff>
    </xdr:from>
    <xdr:to>
      <xdr:col>5</xdr:col>
      <xdr:colOff>324972</xdr:colOff>
      <xdr:row>17</xdr:row>
      <xdr:rowOff>173131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C941D1F-4132-E3C6-9257-0F6F80012C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683558</xdr:colOff>
      <xdr:row>36</xdr:row>
      <xdr:rowOff>0</xdr:rowOff>
    </xdr:from>
    <xdr:to>
      <xdr:col>7</xdr:col>
      <xdr:colOff>156882</xdr:colOff>
      <xdr:row>53</xdr:row>
      <xdr:rowOff>168087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50A5DBD-2640-A14F-7DEF-5FBB2D99A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57</xdr:row>
      <xdr:rowOff>171450</xdr:rowOff>
    </xdr:from>
    <xdr:to>
      <xdr:col>7</xdr:col>
      <xdr:colOff>438150</xdr:colOff>
      <xdr:row>72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7A662B-9BF3-836F-1B4C-9D263E88E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ia Caroline" refreshedDate="45404.479098495372" createdVersion="8" refreshedVersion="8" minRefreshableVersion="3" recordCount="124" xr:uid="{4FC2AA70-2D19-44B0-9328-7AC1CAA5D111}">
  <cacheSource type="worksheet">
    <worksheetSource ref="D1:F125" sheet="Base1"/>
  </cacheSource>
  <cacheFields count="3">
    <cacheField name="tamanho_pétala" numFmtId="0">
      <sharedItems containsSemiMixedTypes="0" containsString="0" containsNumber="1" minValue="1" maxValue="6.9"/>
    </cacheField>
    <cacheField name="largura_pétala" numFmtId="0">
      <sharedItems containsSemiMixedTypes="0" containsString="0" containsNumber="1" minValue="0.1" maxValue="2.5"/>
    </cacheField>
    <cacheField name="Espécie" numFmtId="0">
      <sharedItems count="3">
        <s v="setosa"/>
        <s v="versicolor"/>
        <s v="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ia Caroline" refreshedDate="45404.552390277779" createdVersion="8" refreshedVersion="8" minRefreshableVersion="3" recordCount="19" xr:uid="{C30031FB-46FC-4237-A926-1BFF56BEC89B}">
  <cacheSource type="worksheet">
    <worksheetSource ref="A34:C53" sheet="Exercícios_Base2"/>
  </cacheSource>
  <cacheFields count="3">
    <cacheField name="Aluno" numFmtId="0">
      <sharedItems/>
    </cacheField>
    <cacheField name="Nota" numFmtId="2">
      <sharedItems containsSemiMixedTypes="0" containsString="0" containsNumber="1" minValue="0.4764907651321848" maxValue="9.9538294615212006"/>
    </cacheField>
    <cacheField name="Status" numFmtId="0">
      <sharedItems count="2">
        <s v="Passou"/>
        <s v="Não passo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n v="1.4"/>
    <n v="0.2"/>
    <x v="0"/>
  </r>
  <r>
    <n v="1.4"/>
    <n v="0.2"/>
    <x v="0"/>
  </r>
  <r>
    <n v="1.3"/>
    <n v="0.2"/>
    <x v="0"/>
  </r>
  <r>
    <n v="1.5"/>
    <n v="0.2"/>
    <x v="0"/>
  </r>
  <r>
    <n v="1.5"/>
    <n v="0.1"/>
    <x v="0"/>
  </r>
  <r>
    <n v="1.5"/>
    <n v="0.2"/>
    <x v="0"/>
  </r>
  <r>
    <n v="1.6"/>
    <n v="0.2"/>
    <x v="0"/>
  </r>
  <r>
    <n v="1.4"/>
    <n v="0.1"/>
    <x v="0"/>
  </r>
  <r>
    <n v="1.1000000000000001"/>
    <n v="0.1"/>
    <x v="0"/>
  </r>
  <r>
    <n v="1.2"/>
    <n v="0.2"/>
    <x v="0"/>
  </r>
  <r>
    <n v="1.5"/>
    <n v="0.4"/>
    <x v="0"/>
  </r>
  <r>
    <n v="1.3"/>
    <n v="0.4"/>
    <x v="0"/>
  </r>
  <r>
    <n v="1.4"/>
    <n v="0.3"/>
    <x v="0"/>
  </r>
  <r>
    <n v="1.7"/>
    <n v="0.3"/>
    <x v="0"/>
  </r>
  <r>
    <n v="1.5"/>
    <n v="0.3"/>
    <x v="0"/>
  </r>
  <r>
    <n v="1.7"/>
    <n v="0.2"/>
    <x v="0"/>
  </r>
  <r>
    <n v="1.5"/>
    <n v="0.4"/>
    <x v="0"/>
  </r>
  <r>
    <n v="1"/>
    <n v="0.2"/>
    <x v="0"/>
  </r>
  <r>
    <n v="1.7"/>
    <n v="0.5"/>
    <x v="0"/>
  </r>
  <r>
    <n v="1.9"/>
    <n v="0.2"/>
    <x v="0"/>
  </r>
  <r>
    <n v="1.6"/>
    <n v="0.2"/>
    <x v="0"/>
  </r>
  <r>
    <n v="1.6"/>
    <n v="0.4"/>
    <x v="0"/>
  </r>
  <r>
    <n v="1.5"/>
    <n v="0.2"/>
    <x v="0"/>
  </r>
  <r>
    <n v="1.4"/>
    <n v="0.2"/>
    <x v="0"/>
  </r>
  <r>
    <n v="1.6"/>
    <n v="0.2"/>
    <x v="0"/>
  </r>
  <r>
    <n v="1.6"/>
    <n v="0.2"/>
    <x v="0"/>
  </r>
  <r>
    <n v="1.5"/>
    <n v="0.4"/>
    <x v="0"/>
  </r>
  <r>
    <n v="1.5"/>
    <n v="0.1"/>
    <x v="0"/>
  </r>
  <r>
    <n v="1.4"/>
    <n v="0.2"/>
    <x v="0"/>
  </r>
  <r>
    <n v="1.5"/>
    <n v="0.2"/>
    <x v="0"/>
  </r>
  <r>
    <n v="1.2"/>
    <n v="0.2"/>
    <x v="0"/>
  </r>
  <r>
    <n v="1.3"/>
    <n v="0.2"/>
    <x v="0"/>
  </r>
  <r>
    <n v="1.4"/>
    <n v="0.1"/>
    <x v="0"/>
  </r>
  <r>
    <n v="1.3"/>
    <n v="0.2"/>
    <x v="0"/>
  </r>
  <r>
    <n v="1.5"/>
    <n v="0.2"/>
    <x v="0"/>
  </r>
  <r>
    <n v="1.3"/>
    <n v="0.3"/>
    <x v="0"/>
  </r>
  <r>
    <n v="1.3"/>
    <n v="0.3"/>
    <x v="0"/>
  </r>
  <r>
    <n v="1.3"/>
    <n v="0.2"/>
    <x v="0"/>
  </r>
  <r>
    <n v="1.6"/>
    <n v="0.6"/>
    <x v="0"/>
  </r>
  <r>
    <n v="1.9"/>
    <n v="0.4"/>
    <x v="0"/>
  </r>
  <r>
    <n v="1.4"/>
    <n v="0.3"/>
    <x v="0"/>
  </r>
  <r>
    <n v="1.6"/>
    <n v="0.2"/>
    <x v="0"/>
  </r>
  <r>
    <n v="1.4"/>
    <n v="0.2"/>
    <x v="0"/>
  </r>
  <r>
    <n v="1.5"/>
    <n v="0.2"/>
    <x v="0"/>
  </r>
  <r>
    <n v="1.4"/>
    <n v="0.2"/>
    <x v="0"/>
  </r>
  <r>
    <n v="4.7"/>
    <n v="1.4"/>
    <x v="1"/>
  </r>
  <r>
    <n v="4.5"/>
    <n v="1.5"/>
    <x v="1"/>
  </r>
  <r>
    <n v="4.9000000000000004"/>
    <n v="1.5"/>
    <x v="1"/>
  </r>
  <r>
    <n v="4"/>
    <n v="1.3"/>
    <x v="1"/>
  </r>
  <r>
    <n v="4.5999999999999996"/>
    <n v="1.5"/>
    <x v="1"/>
  </r>
  <r>
    <n v="4.5"/>
    <n v="1.3"/>
    <x v="1"/>
  </r>
  <r>
    <n v="4.7"/>
    <n v="1.6"/>
    <x v="1"/>
  </r>
  <r>
    <n v="3.3"/>
    <n v="1"/>
    <x v="1"/>
  </r>
  <r>
    <n v="4.5999999999999996"/>
    <n v="1.3"/>
    <x v="1"/>
  </r>
  <r>
    <n v="3.9"/>
    <n v="1.4"/>
    <x v="1"/>
  </r>
  <r>
    <n v="3.5"/>
    <n v="1"/>
    <x v="1"/>
  </r>
  <r>
    <n v="4.2"/>
    <n v="1.5"/>
    <x v="1"/>
  </r>
  <r>
    <n v="4"/>
    <n v="1"/>
    <x v="1"/>
  </r>
  <r>
    <n v="4.5"/>
    <n v="1.5"/>
    <x v="1"/>
  </r>
  <r>
    <n v="3.9"/>
    <n v="1.1000000000000001"/>
    <x v="1"/>
  </r>
  <r>
    <n v="4.8"/>
    <n v="1.8"/>
    <x v="1"/>
  </r>
  <r>
    <n v="4"/>
    <n v="1.3"/>
    <x v="1"/>
  </r>
  <r>
    <n v="4.9000000000000004"/>
    <n v="1.5"/>
    <x v="1"/>
  </r>
  <r>
    <n v="4.7"/>
    <n v="1.2"/>
    <x v="1"/>
  </r>
  <r>
    <n v="4.3"/>
    <n v="1.3"/>
    <x v="1"/>
  </r>
  <r>
    <n v="4.4000000000000004"/>
    <n v="1.4"/>
    <x v="1"/>
  </r>
  <r>
    <n v="4.8"/>
    <n v="1.4"/>
    <x v="1"/>
  </r>
  <r>
    <n v="5"/>
    <n v="1.7"/>
    <x v="1"/>
  </r>
  <r>
    <n v="4.5"/>
    <n v="1.5"/>
    <x v="1"/>
  </r>
  <r>
    <n v="3.5"/>
    <n v="1"/>
    <x v="1"/>
  </r>
  <r>
    <n v="3.8"/>
    <n v="1.1000000000000001"/>
    <x v="1"/>
  </r>
  <r>
    <n v="3.7"/>
    <n v="1"/>
    <x v="1"/>
  </r>
  <r>
    <n v="3.9"/>
    <n v="1.2"/>
    <x v="1"/>
  </r>
  <r>
    <n v="5.0999999999999996"/>
    <n v="1.6"/>
    <x v="1"/>
  </r>
  <r>
    <n v="4.5"/>
    <n v="1.5"/>
    <x v="1"/>
  </r>
  <r>
    <n v="4.5"/>
    <n v="1.6"/>
    <x v="1"/>
  </r>
  <r>
    <n v="4.7"/>
    <n v="1.5"/>
    <x v="1"/>
  </r>
  <r>
    <n v="4.4000000000000004"/>
    <n v="1.3"/>
    <x v="1"/>
  </r>
  <r>
    <n v="4.0999999999999996"/>
    <n v="1.3"/>
    <x v="1"/>
  </r>
  <r>
    <n v="4"/>
    <n v="1.3"/>
    <x v="1"/>
  </r>
  <r>
    <n v="4.4000000000000004"/>
    <n v="1.2"/>
    <x v="1"/>
  </r>
  <r>
    <n v="4.5999999999999996"/>
    <n v="1.4"/>
    <x v="1"/>
  </r>
  <r>
    <n v="4"/>
    <n v="1.2"/>
    <x v="1"/>
  </r>
  <r>
    <n v="3.3"/>
    <n v="1"/>
    <x v="1"/>
  </r>
  <r>
    <n v="4.2"/>
    <n v="1.3"/>
    <x v="1"/>
  </r>
  <r>
    <n v="4.2"/>
    <n v="1.2"/>
    <x v="1"/>
  </r>
  <r>
    <n v="4.2"/>
    <n v="1.3"/>
    <x v="1"/>
  </r>
  <r>
    <n v="4.3"/>
    <n v="1.3"/>
    <x v="1"/>
  </r>
  <r>
    <n v="3"/>
    <n v="1.1000000000000001"/>
    <x v="1"/>
  </r>
  <r>
    <n v="4.0999999999999996"/>
    <n v="1.3"/>
    <x v="1"/>
  </r>
  <r>
    <n v="6"/>
    <n v="2.5"/>
    <x v="2"/>
  </r>
  <r>
    <n v="5.0999999999999996"/>
    <n v="1.9"/>
    <x v="2"/>
  </r>
  <r>
    <n v="5.9"/>
    <n v="2.1"/>
    <x v="2"/>
  </r>
  <r>
    <n v="5.6"/>
    <n v="1.8"/>
    <x v="2"/>
  </r>
  <r>
    <n v="5.8"/>
    <n v="2.2000000000000002"/>
    <x v="2"/>
  </r>
  <r>
    <n v="6.6"/>
    <n v="2.1"/>
    <x v="2"/>
  </r>
  <r>
    <n v="4.5"/>
    <n v="1.7"/>
    <x v="2"/>
  </r>
  <r>
    <n v="6.3"/>
    <n v="1.8"/>
    <x v="2"/>
  </r>
  <r>
    <n v="5.8"/>
    <n v="1.8"/>
    <x v="2"/>
  </r>
  <r>
    <n v="6.1"/>
    <n v="2.5"/>
    <x v="2"/>
  </r>
  <r>
    <n v="5.0999999999999996"/>
    <n v="2"/>
    <x v="2"/>
  </r>
  <r>
    <n v="5.3"/>
    <n v="1.9"/>
    <x v="2"/>
  </r>
  <r>
    <n v="5.5"/>
    <n v="2.1"/>
    <x v="2"/>
  </r>
  <r>
    <n v="5"/>
    <n v="2"/>
    <x v="2"/>
  </r>
  <r>
    <n v="5.0999999999999996"/>
    <n v="2.4"/>
    <x v="2"/>
  </r>
  <r>
    <n v="5.3"/>
    <n v="2.2999999999999998"/>
    <x v="2"/>
  </r>
  <r>
    <n v="5.5"/>
    <n v="1.8"/>
    <x v="2"/>
  </r>
  <r>
    <n v="6.7"/>
    <n v="2.2000000000000002"/>
    <x v="2"/>
  </r>
  <r>
    <n v="6.9"/>
    <n v="2.2999999999999998"/>
    <x v="2"/>
  </r>
  <r>
    <n v="5"/>
    <n v="1.5"/>
    <x v="2"/>
  </r>
  <r>
    <n v="5.7"/>
    <n v="2.2999999999999998"/>
    <x v="2"/>
  </r>
  <r>
    <n v="4.9000000000000004"/>
    <n v="2"/>
    <x v="2"/>
  </r>
  <r>
    <n v="6.7"/>
    <n v="2"/>
    <x v="2"/>
  </r>
  <r>
    <n v="4.9000000000000004"/>
    <n v="1.8"/>
    <x v="2"/>
  </r>
  <r>
    <n v="5.7"/>
    <n v="2.1"/>
    <x v="2"/>
  </r>
  <r>
    <n v="6"/>
    <n v="1.8"/>
    <x v="2"/>
  </r>
  <r>
    <n v="4.8"/>
    <n v="1.8"/>
    <x v="2"/>
  </r>
  <r>
    <n v="4.9000000000000004"/>
    <n v="1.8"/>
    <x v="2"/>
  </r>
  <r>
    <n v="5.7"/>
    <n v="2.5"/>
    <x v="2"/>
  </r>
  <r>
    <n v="5.2"/>
    <n v="2.2999999999999998"/>
    <x v="2"/>
  </r>
  <r>
    <n v="5"/>
    <n v="1.9"/>
    <x v="2"/>
  </r>
  <r>
    <n v="5.2"/>
    <n v="2"/>
    <x v="2"/>
  </r>
  <r>
    <n v="5.4"/>
    <n v="2.2999999999999998"/>
    <x v="2"/>
  </r>
  <r>
    <n v="5.0999999999999996"/>
    <n v="1.8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Carlos"/>
    <n v="7.5874745344438992"/>
    <x v="0"/>
  </r>
  <r>
    <s v="Ana"/>
    <n v="7.8129049785702174"/>
    <x v="0"/>
  </r>
  <r>
    <s v="Rute"/>
    <n v="7.5405520345310268"/>
    <x v="0"/>
  </r>
  <r>
    <s v="Gustavo"/>
    <n v="1.2866132779100636"/>
    <x v="1"/>
  </r>
  <r>
    <s v="Arthur"/>
    <n v="6.518749285504704"/>
    <x v="0"/>
  </r>
  <r>
    <s v="Carmem"/>
    <n v="0.92314026931054505"/>
    <x v="1"/>
  </r>
  <r>
    <s v="Cibele"/>
    <n v="0.57697775469540358"/>
    <x v="1"/>
  </r>
  <r>
    <s v="Simone "/>
    <n v="2.5186800938221277"/>
    <x v="1"/>
  </r>
  <r>
    <s v="Leane"/>
    <n v="0.4764907651321848"/>
    <x v="1"/>
  </r>
  <r>
    <s v="Vitor"/>
    <n v="7.5760132673030753"/>
    <x v="0"/>
  </r>
  <r>
    <s v="Abreu"/>
    <n v="6.8803798396795983"/>
    <x v="0"/>
  </r>
  <r>
    <s v="Celso"/>
    <n v="9.9538294615212006"/>
    <x v="0"/>
  </r>
  <r>
    <s v="Anderson"/>
    <n v="2.3698238981092281"/>
    <x v="1"/>
  </r>
  <r>
    <s v="Camila"/>
    <n v="9.6678189162944896"/>
    <x v="0"/>
  </r>
  <r>
    <s v="Thais"/>
    <n v="3.3234621701755254"/>
    <x v="1"/>
  </r>
  <r>
    <s v="Mayara"/>
    <n v="4.4770972735474874"/>
    <x v="1"/>
  </r>
  <r>
    <s v="Natanya"/>
    <n v="1.174446109471099"/>
    <x v="1"/>
  </r>
  <r>
    <s v="Vilma"/>
    <n v="1.7884362171745449"/>
    <x v="1"/>
  </r>
  <r>
    <s v="Rose"/>
    <n v="5.063846883219777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FF8D9E-9004-40D4-93F9-AD1EFF465531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spécie">
  <location ref="C58:E62" firstHeaderRow="0" firstDataRow="1" firstDataCol="1"/>
  <pivotFields count="3">
    <pivotField dataField="1"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o Tamanho" fld="0" baseField="2" baseItem="0"/>
    <dataField name="Média do Tamanho" fld="0" subtotal="average" baseField="2" baseItem="0" numFmtId="164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B5BA5-A890-4609-B4A4-81E75EAFD110}" name="Tabela dinâmica28" cacheId="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Status">
  <location ref="A62:C65" firstHeaderRow="0" firstDataRow="1" firstDataCol="1"/>
  <pivotFields count="3">
    <pivotField showAll="0"/>
    <pivotField numFmtId="2" showAll="0"/>
    <pivotField axis="axisRow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" fld="2" subtotal="count" baseField="2" baseItem="0"/>
    <dataField name="Percentual" fld="2" subtotal="count" showDataAs="percentOfTotal" baseField="2" baseItem="0" numFmtId="1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4D62FE-6938-4B43-806F-F245F7192450}" name="Tabela2" displayName="Tabela2" ref="C2:D5" totalsRowShown="0">
  <autoFilter ref="C2:D5" xr:uid="{A94D62FE-6938-4B43-806F-F245F7192450}"/>
  <tableColumns count="2">
    <tableColumn id="1" xr3:uid="{809C3A0C-0CC3-4D05-A772-FF71B5369B70}" name="Espécie"/>
    <tableColumn id="2" xr3:uid="{3BCEE2BD-8C4C-476C-A7FE-59513658B8B5}" name="Contagem">
      <calculatedColumnFormula>COUNTIF(Base1!F:F,Exercícios_Base1!C3)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D15121-0ADF-4E48-AA92-026D0A36DAF4}" name="Tabela3" displayName="Tabela3" ref="C20:D23" totalsRowShown="0">
  <autoFilter ref="C20:D23" xr:uid="{59D15121-0ADF-4E48-AA92-026D0A36DAF4}"/>
  <tableColumns count="2">
    <tableColumn id="1" xr3:uid="{99BA050F-D2B1-4AF4-971C-B0F8EE3734D2}" name="Espécie"/>
    <tableColumn id="2" xr3:uid="{2B1D1B7D-958E-464A-B292-EC3C5F9F8924}" name="Soma">
      <calculatedColumnFormula>SUMIF(Base1!F2:F125,Exercícios_Base1!C21,Base1!E2:E125)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workbookViewId="0">
      <selection activeCell="S16" sqref="S16"/>
    </sheetView>
  </sheetViews>
  <sheetFormatPr defaultRowHeight="15" x14ac:dyDescent="0.25"/>
  <cols>
    <col min="1" max="16384" width="9.140625" style="7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showGridLines="0" topLeftCell="A89" workbookViewId="0">
      <selection activeCell="F1" activeCellId="1" sqref="D1:D1048576 F1:F1048576"/>
    </sheetView>
  </sheetViews>
  <sheetFormatPr defaultRowHeight="15" x14ac:dyDescent="0.25"/>
  <cols>
    <col min="1" max="1" width="10.28515625" customWidth="1"/>
    <col min="2" max="2" width="18.28515625" customWidth="1"/>
    <col min="3" max="3" width="16" customWidth="1"/>
    <col min="4" max="4" width="19" customWidth="1"/>
    <col min="5" max="5" width="20.85546875" customWidth="1"/>
  </cols>
  <sheetData>
    <row r="1" spans="1:6" x14ac:dyDescent="0.25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x14ac:dyDescent="0.25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0</v>
      </c>
    </row>
    <row r="3" spans="1:6" x14ac:dyDescent="0.25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2" t="s">
        <v>0</v>
      </c>
    </row>
    <row r="4" spans="1:6" x14ac:dyDescent="0.25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0</v>
      </c>
    </row>
    <row r="5" spans="1:6" x14ac:dyDescent="0.25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2" t="s">
        <v>0</v>
      </c>
    </row>
    <row r="6" spans="1:6" x14ac:dyDescent="0.25">
      <c r="A6" s="2">
        <v>5</v>
      </c>
      <c r="B6" s="2">
        <v>4.9000000000000004</v>
      </c>
      <c r="C6" s="2">
        <v>3.1</v>
      </c>
      <c r="D6" s="2">
        <v>1.5</v>
      </c>
      <c r="E6" s="2">
        <v>0.1</v>
      </c>
      <c r="F6" s="2" t="s">
        <v>0</v>
      </c>
    </row>
    <row r="7" spans="1:6" x14ac:dyDescent="0.25">
      <c r="A7" s="2">
        <v>6</v>
      </c>
      <c r="B7" s="2">
        <v>5.4</v>
      </c>
      <c r="C7" s="2">
        <v>3.7</v>
      </c>
      <c r="D7" s="2">
        <v>1.5</v>
      </c>
      <c r="E7" s="2">
        <v>0.2</v>
      </c>
      <c r="F7" s="2" t="s">
        <v>0</v>
      </c>
    </row>
    <row r="8" spans="1:6" x14ac:dyDescent="0.25">
      <c r="A8" s="2">
        <v>7</v>
      </c>
      <c r="B8" s="2">
        <v>4.8</v>
      </c>
      <c r="C8" s="2">
        <v>3.4</v>
      </c>
      <c r="D8" s="2">
        <v>1.6</v>
      </c>
      <c r="E8" s="2">
        <v>0.2</v>
      </c>
      <c r="F8" s="2" t="s">
        <v>0</v>
      </c>
    </row>
    <row r="9" spans="1:6" x14ac:dyDescent="0.25">
      <c r="A9" s="2">
        <v>8</v>
      </c>
      <c r="B9" s="2">
        <v>4.8</v>
      </c>
      <c r="C9" s="2">
        <v>3</v>
      </c>
      <c r="D9" s="2">
        <v>1.4</v>
      </c>
      <c r="E9" s="2">
        <v>0.1</v>
      </c>
      <c r="F9" s="2" t="s">
        <v>0</v>
      </c>
    </row>
    <row r="10" spans="1:6" x14ac:dyDescent="0.25">
      <c r="A10" s="2">
        <v>9</v>
      </c>
      <c r="B10" s="2">
        <v>4.3</v>
      </c>
      <c r="C10" s="2">
        <v>3</v>
      </c>
      <c r="D10" s="2">
        <v>1.1000000000000001</v>
      </c>
      <c r="E10" s="2">
        <v>0.1</v>
      </c>
      <c r="F10" s="2" t="s">
        <v>0</v>
      </c>
    </row>
    <row r="11" spans="1:6" x14ac:dyDescent="0.25">
      <c r="A11" s="2">
        <v>10</v>
      </c>
      <c r="B11" s="2">
        <v>5.8</v>
      </c>
      <c r="C11" s="2">
        <v>4</v>
      </c>
      <c r="D11" s="2">
        <v>1.2</v>
      </c>
      <c r="E11" s="2">
        <v>0.2</v>
      </c>
      <c r="F11" s="2" t="s">
        <v>0</v>
      </c>
    </row>
    <row r="12" spans="1:6" x14ac:dyDescent="0.25">
      <c r="A12" s="2">
        <v>11</v>
      </c>
      <c r="B12" s="2">
        <v>5.7</v>
      </c>
      <c r="C12" s="2">
        <v>4.4000000000000004</v>
      </c>
      <c r="D12" s="2">
        <v>1.5</v>
      </c>
      <c r="E12" s="2">
        <v>0.4</v>
      </c>
      <c r="F12" s="2" t="s">
        <v>0</v>
      </c>
    </row>
    <row r="13" spans="1:6" x14ac:dyDescent="0.25">
      <c r="A13" s="2">
        <v>12</v>
      </c>
      <c r="B13" s="2">
        <v>5.4</v>
      </c>
      <c r="C13" s="2">
        <v>3.9</v>
      </c>
      <c r="D13" s="2">
        <v>1.3</v>
      </c>
      <c r="E13" s="2">
        <v>0.4</v>
      </c>
      <c r="F13" s="2" t="s">
        <v>0</v>
      </c>
    </row>
    <row r="14" spans="1:6" x14ac:dyDescent="0.25">
      <c r="A14" s="2">
        <v>13</v>
      </c>
      <c r="B14" s="2">
        <v>5.0999999999999996</v>
      </c>
      <c r="C14" s="2">
        <v>3.5</v>
      </c>
      <c r="D14" s="2">
        <v>1.4</v>
      </c>
      <c r="E14" s="2">
        <v>0.3</v>
      </c>
      <c r="F14" s="2" t="s">
        <v>0</v>
      </c>
    </row>
    <row r="15" spans="1:6" x14ac:dyDescent="0.25">
      <c r="A15" s="2">
        <v>14</v>
      </c>
      <c r="B15" s="2">
        <v>5.7</v>
      </c>
      <c r="C15" s="2">
        <v>3.8</v>
      </c>
      <c r="D15" s="2">
        <v>1.7</v>
      </c>
      <c r="E15" s="2">
        <v>0.3</v>
      </c>
      <c r="F15" s="2" t="s">
        <v>0</v>
      </c>
    </row>
    <row r="16" spans="1:6" x14ac:dyDescent="0.25">
      <c r="A16" s="2">
        <v>15</v>
      </c>
      <c r="B16" s="2">
        <v>5.0999999999999996</v>
      </c>
      <c r="C16" s="2">
        <v>3.8</v>
      </c>
      <c r="D16" s="2">
        <v>1.5</v>
      </c>
      <c r="E16" s="2">
        <v>0.3</v>
      </c>
      <c r="F16" s="2" t="s">
        <v>0</v>
      </c>
    </row>
    <row r="17" spans="1:6" x14ac:dyDescent="0.25">
      <c r="A17" s="2">
        <v>16</v>
      </c>
      <c r="B17" s="2">
        <v>5.4</v>
      </c>
      <c r="C17" s="2">
        <v>3.4</v>
      </c>
      <c r="D17" s="2">
        <v>1.7</v>
      </c>
      <c r="E17" s="2">
        <v>0.2</v>
      </c>
      <c r="F17" s="2" t="s">
        <v>0</v>
      </c>
    </row>
    <row r="18" spans="1:6" x14ac:dyDescent="0.25">
      <c r="A18" s="2">
        <v>17</v>
      </c>
      <c r="B18" s="2">
        <v>5.0999999999999996</v>
      </c>
      <c r="C18" s="2">
        <v>3.7</v>
      </c>
      <c r="D18" s="2">
        <v>1.5</v>
      </c>
      <c r="E18" s="2">
        <v>0.4</v>
      </c>
      <c r="F18" s="2" t="s">
        <v>0</v>
      </c>
    </row>
    <row r="19" spans="1:6" x14ac:dyDescent="0.25">
      <c r="A19" s="2">
        <v>18</v>
      </c>
      <c r="B19" s="2">
        <v>4.5999999999999996</v>
      </c>
      <c r="C19" s="2">
        <v>3.6</v>
      </c>
      <c r="D19" s="2">
        <v>1</v>
      </c>
      <c r="E19" s="2">
        <v>0.2</v>
      </c>
      <c r="F19" s="2" t="s">
        <v>0</v>
      </c>
    </row>
    <row r="20" spans="1:6" x14ac:dyDescent="0.25">
      <c r="A20" s="2">
        <v>19</v>
      </c>
      <c r="B20" s="2">
        <v>5.0999999999999996</v>
      </c>
      <c r="C20" s="2">
        <v>3.3</v>
      </c>
      <c r="D20" s="2">
        <v>1.7</v>
      </c>
      <c r="E20" s="2">
        <v>0.5</v>
      </c>
      <c r="F20" s="2" t="s">
        <v>0</v>
      </c>
    </row>
    <row r="21" spans="1:6" x14ac:dyDescent="0.25">
      <c r="A21" s="2">
        <v>20</v>
      </c>
      <c r="B21" s="2">
        <v>4.8</v>
      </c>
      <c r="C21" s="2">
        <v>3.4</v>
      </c>
      <c r="D21" s="2">
        <v>1.9</v>
      </c>
      <c r="E21" s="2">
        <v>0.2</v>
      </c>
      <c r="F21" s="2" t="s">
        <v>0</v>
      </c>
    </row>
    <row r="22" spans="1:6" x14ac:dyDescent="0.25">
      <c r="A22" s="2">
        <v>21</v>
      </c>
      <c r="B22" s="2">
        <v>5</v>
      </c>
      <c r="C22" s="2">
        <v>3</v>
      </c>
      <c r="D22" s="2">
        <v>1.6</v>
      </c>
      <c r="E22" s="2">
        <v>0.2</v>
      </c>
      <c r="F22" s="2" t="s">
        <v>0</v>
      </c>
    </row>
    <row r="23" spans="1:6" x14ac:dyDescent="0.25">
      <c r="A23" s="2">
        <v>22</v>
      </c>
      <c r="B23" s="2">
        <v>5</v>
      </c>
      <c r="C23" s="2">
        <v>3.4</v>
      </c>
      <c r="D23" s="2">
        <v>1.6</v>
      </c>
      <c r="E23" s="2">
        <v>0.4</v>
      </c>
      <c r="F23" s="2" t="s">
        <v>0</v>
      </c>
    </row>
    <row r="24" spans="1:6" x14ac:dyDescent="0.25">
      <c r="A24" s="2">
        <v>23</v>
      </c>
      <c r="B24" s="2">
        <v>5.2</v>
      </c>
      <c r="C24" s="2">
        <v>3.5</v>
      </c>
      <c r="D24" s="2">
        <v>1.5</v>
      </c>
      <c r="E24" s="2">
        <v>0.2</v>
      </c>
      <c r="F24" s="2" t="s">
        <v>0</v>
      </c>
    </row>
    <row r="25" spans="1:6" x14ac:dyDescent="0.25">
      <c r="A25" s="2">
        <v>24</v>
      </c>
      <c r="B25" s="2">
        <v>5.2</v>
      </c>
      <c r="C25" s="2">
        <v>3.4</v>
      </c>
      <c r="D25" s="2">
        <v>1.4</v>
      </c>
      <c r="E25" s="2">
        <v>0.2</v>
      </c>
      <c r="F25" s="2" t="s">
        <v>0</v>
      </c>
    </row>
    <row r="26" spans="1:6" x14ac:dyDescent="0.25">
      <c r="A26" s="2">
        <v>25</v>
      </c>
      <c r="B26" s="2">
        <v>4.7</v>
      </c>
      <c r="C26" s="2">
        <v>3.2</v>
      </c>
      <c r="D26" s="2">
        <v>1.6</v>
      </c>
      <c r="E26" s="2">
        <v>0.2</v>
      </c>
      <c r="F26" s="2" t="s">
        <v>0</v>
      </c>
    </row>
    <row r="27" spans="1:6" x14ac:dyDescent="0.25">
      <c r="A27" s="2">
        <v>26</v>
      </c>
      <c r="B27" s="2">
        <v>4.8</v>
      </c>
      <c r="C27" s="2">
        <v>3.1</v>
      </c>
      <c r="D27" s="2">
        <v>1.6</v>
      </c>
      <c r="E27" s="2">
        <v>0.2</v>
      </c>
      <c r="F27" s="2" t="s">
        <v>0</v>
      </c>
    </row>
    <row r="28" spans="1:6" x14ac:dyDescent="0.25">
      <c r="A28" s="2">
        <v>27</v>
      </c>
      <c r="B28" s="2">
        <v>5.4</v>
      </c>
      <c r="C28" s="2">
        <v>3.4</v>
      </c>
      <c r="D28" s="2">
        <v>1.5</v>
      </c>
      <c r="E28" s="2">
        <v>0.4</v>
      </c>
      <c r="F28" s="2" t="s">
        <v>0</v>
      </c>
    </row>
    <row r="29" spans="1:6" x14ac:dyDescent="0.25">
      <c r="A29" s="2">
        <v>28</v>
      </c>
      <c r="B29" s="2">
        <v>5.2</v>
      </c>
      <c r="C29" s="2">
        <v>4.0999999999999996</v>
      </c>
      <c r="D29" s="2">
        <v>1.5</v>
      </c>
      <c r="E29" s="2">
        <v>0.1</v>
      </c>
      <c r="F29" s="2" t="s">
        <v>0</v>
      </c>
    </row>
    <row r="30" spans="1:6" x14ac:dyDescent="0.25">
      <c r="A30" s="2">
        <v>29</v>
      </c>
      <c r="B30" s="2">
        <v>5.5</v>
      </c>
      <c r="C30" s="2">
        <v>4.2</v>
      </c>
      <c r="D30" s="2">
        <v>1.4</v>
      </c>
      <c r="E30" s="2">
        <v>0.2</v>
      </c>
      <c r="F30" s="2" t="s">
        <v>0</v>
      </c>
    </row>
    <row r="31" spans="1:6" x14ac:dyDescent="0.25">
      <c r="A31" s="2">
        <v>30</v>
      </c>
      <c r="B31" s="2">
        <v>4.9000000000000004</v>
      </c>
      <c r="C31" s="2">
        <v>3.1</v>
      </c>
      <c r="D31" s="2">
        <v>1.5</v>
      </c>
      <c r="E31" s="2">
        <v>0.2</v>
      </c>
      <c r="F31" s="2" t="s">
        <v>0</v>
      </c>
    </row>
    <row r="32" spans="1:6" x14ac:dyDescent="0.25">
      <c r="A32" s="2">
        <v>31</v>
      </c>
      <c r="B32" s="2">
        <v>5</v>
      </c>
      <c r="C32" s="2">
        <v>3.2</v>
      </c>
      <c r="D32" s="2">
        <v>1.2</v>
      </c>
      <c r="E32" s="2">
        <v>0.2</v>
      </c>
      <c r="F32" s="2" t="s">
        <v>0</v>
      </c>
    </row>
    <row r="33" spans="1:6" x14ac:dyDescent="0.25">
      <c r="A33" s="2">
        <v>32</v>
      </c>
      <c r="B33" s="2">
        <v>5.5</v>
      </c>
      <c r="C33" s="2">
        <v>3.5</v>
      </c>
      <c r="D33" s="2">
        <v>1.3</v>
      </c>
      <c r="E33" s="2">
        <v>0.2</v>
      </c>
      <c r="F33" s="2" t="s">
        <v>0</v>
      </c>
    </row>
    <row r="34" spans="1:6" x14ac:dyDescent="0.25">
      <c r="A34" s="2">
        <v>33</v>
      </c>
      <c r="B34" s="2">
        <v>4.9000000000000004</v>
      </c>
      <c r="C34" s="2">
        <v>3.6</v>
      </c>
      <c r="D34" s="2">
        <v>1.4</v>
      </c>
      <c r="E34" s="2">
        <v>0.1</v>
      </c>
      <c r="F34" s="2" t="s">
        <v>0</v>
      </c>
    </row>
    <row r="35" spans="1:6" x14ac:dyDescent="0.25">
      <c r="A35" s="2">
        <v>34</v>
      </c>
      <c r="B35" s="2">
        <v>4.4000000000000004</v>
      </c>
      <c r="C35" s="2">
        <v>3</v>
      </c>
      <c r="D35" s="2">
        <v>1.3</v>
      </c>
      <c r="E35" s="2">
        <v>0.2</v>
      </c>
      <c r="F35" s="2" t="s">
        <v>0</v>
      </c>
    </row>
    <row r="36" spans="1:6" x14ac:dyDescent="0.25">
      <c r="A36" s="2">
        <v>35</v>
      </c>
      <c r="B36" s="2">
        <v>5.0999999999999996</v>
      </c>
      <c r="C36" s="2">
        <v>3.4</v>
      </c>
      <c r="D36" s="2">
        <v>1.5</v>
      </c>
      <c r="E36" s="2">
        <v>0.2</v>
      </c>
      <c r="F36" s="2" t="s">
        <v>0</v>
      </c>
    </row>
    <row r="37" spans="1:6" x14ac:dyDescent="0.25">
      <c r="A37" s="2">
        <v>36</v>
      </c>
      <c r="B37" s="2">
        <v>5</v>
      </c>
      <c r="C37" s="2">
        <v>3.5</v>
      </c>
      <c r="D37" s="2">
        <v>1.3</v>
      </c>
      <c r="E37" s="2">
        <v>0.3</v>
      </c>
      <c r="F37" s="2" t="s">
        <v>0</v>
      </c>
    </row>
    <row r="38" spans="1:6" x14ac:dyDescent="0.25">
      <c r="A38" s="2">
        <v>37</v>
      </c>
      <c r="B38" s="2">
        <v>4.5</v>
      </c>
      <c r="C38" s="2">
        <v>2.2999999999999998</v>
      </c>
      <c r="D38" s="2">
        <v>1.3</v>
      </c>
      <c r="E38" s="2">
        <v>0.3</v>
      </c>
      <c r="F38" s="2" t="s">
        <v>0</v>
      </c>
    </row>
    <row r="39" spans="1:6" x14ac:dyDescent="0.25">
      <c r="A39" s="2">
        <v>38</v>
      </c>
      <c r="B39" s="2">
        <v>4.4000000000000004</v>
      </c>
      <c r="C39" s="2">
        <v>3.2</v>
      </c>
      <c r="D39" s="2">
        <v>1.3</v>
      </c>
      <c r="E39" s="2">
        <v>0.2</v>
      </c>
      <c r="F39" s="2" t="s">
        <v>0</v>
      </c>
    </row>
    <row r="40" spans="1:6" x14ac:dyDescent="0.25">
      <c r="A40" s="2">
        <v>39</v>
      </c>
      <c r="B40" s="2">
        <v>5</v>
      </c>
      <c r="C40" s="2">
        <v>3.5</v>
      </c>
      <c r="D40" s="2">
        <v>1.6</v>
      </c>
      <c r="E40" s="2">
        <v>0.6</v>
      </c>
      <c r="F40" s="2" t="s">
        <v>0</v>
      </c>
    </row>
    <row r="41" spans="1:6" x14ac:dyDescent="0.25">
      <c r="A41" s="2">
        <v>40</v>
      </c>
      <c r="B41" s="2">
        <v>5.0999999999999996</v>
      </c>
      <c r="C41" s="2">
        <v>3.8</v>
      </c>
      <c r="D41" s="2">
        <v>1.9</v>
      </c>
      <c r="E41" s="2">
        <v>0.4</v>
      </c>
      <c r="F41" s="2" t="s">
        <v>0</v>
      </c>
    </row>
    <row r="42" spans="1:6" x14ac:dyDescent="0.25">
      <c r="A42" s="2">
        <v>41</v>
      </c>
      <c r="B42" s="2">
        <v>4.8</v>
      </c>
      <c r="C42" s="2">
        <v>3</v>
      </c>
      <c r="D42" s="2">
        <v>1.4</v>
      </c>
      <c r="E42" s="2">
        <v>0.3</v>
      </c>
      <c r="F42" s="2" t="s">
        <v>0</v>
      </c>
    </row>
    <row r="43" spans="1:6" x14ac:dyDescent="0.25">
      <c r="A43" s="2">
        <v>42</v>
      </c>
      <c r="B43" s="2">
        <v>5.0999999999999996</v>
      </c>
      <c r="C43" s="2">
        <v>3.8</v>
      </c>
      <c r="D43" s="2">
        <v>1.6</v>
      </c>
      <c r="E43" s="2">
        <v>0.2</v>
      </c>
      <c r="F43" s="2" t="s">
        <v>0</v>
      </c>
    </row>
    <row r="44" spans="1:6" x14ac:dyDescent="0.25">
      <c r="A44" s="2">
        <v>43</v>
      </c>
      <c r="B44" s="2">
        <v>4.5999999999999996</v>
      </c>
      <c r="C44" s="2">
        <v>3.2</v>
      </c>
      <c r="D44" s="2">
        <v>1.4</v>
      </c>
      <c r="E44" s="2">
        <v>0.2</v>
      </c>
      <c r="F44" s="2" t="s">
        <v>0</v>
      </c>
    </row>
    <row r="45" spans="1:6" x14ac:dyDescent="0.25">
      <c r="A45" s="2">
        <v>44</v>
      </c>
      <c r="B45" s="2">
        <v>5.3</v>
      </c>
      <c r="C45" s="2">
        <v>3.7</v>
      </c>
      <c r="D45" s="2">
        <v>1.5</v>
      </c>
      <c r="E45" s="2">
        <v>0.2</v>
      </c>
      <c r="F45" s="2" t="s">
        <v>0</v>
      </c>
    </row>
    <row r="46" spans="1:6" x14ac:dyDescent="0.25">
      <c r="A46" s="2">
        <v>45</v>
      </c>
      <c r="B46" s="2">
        <v>5</v>
      </c>
      <c r="C46" s="2">
        <v>3.3</v>
      </c>
      <c r="D46" s="2">
        <v>1.4</v>
      </c>
      <c r="E46" s="2">
        <v>0.2</v>
      </c>
      <c r="F46" s="2" t="s">
        <v>0</v>
      </c>
    </row>
    <row r="47" spans="1:6" x14ac:dyDescent="0.25">
      <c r="A47" s="2">
        <v>46</v>
      </c>
      <c r="B47" s="2">
        <v>7</v>
      </c>
      <c r="C47" s="2">
        <v>3.2</v>
      </c>
      <c r="D47" s="2">
        <v>4.7</v>
      </c>
      <c r="E47" s="2">
        <v>1.4</v>
      </c>
      <c r="F47" s="2" t="s">
        <v>1</v>
      </c>
    </row>
    <row r="48" spans="1:6" x14ac:dyDescent="0.25">
      <c r="A48" s="2">
        <v>47</v>
      </c>
      <c r="B48" s="2">
        <v>6.4</v>
      </c>
      <c r="C48" s="2">
        <v>3.2</v>
      </c>
      <c r="D48" s="2">
        <v>4.5</v>
      </c>
      <c r="E48" s="2">
        <v>1.5</v>
      </c>
      <c r="F48" s="2" t="s">
        <v>1</v>
      </c>
    </row>
    <row r="49" spans="1:6" x14ac:dyDescent="0.25">
      <c r="A49" s="2">
        <v>48</v>
      </c>
      <c r="B49" s="2">
        <v>6.9</v>
      </c>
      <c r="C49" s="2">
        <v>3.1</v>
      </c>
      <c r="D49" s="2">
        <v>4.9000000000000004</v>
      </c>
      <c r="E49" s="2">
        <v>1.5</v>
      </c>
      <c r="F49" s="2" t="s">
        <v>1</v>
      </c>
    </row>
    <row r="50" spans="1:6" x14ac:dyDescent="0.25">
      <c r="A50" s="2">
        <v>49</v>
      </c>
      <c r="B50" s="2">
        <v>5.5</v>
      </c>
      <c r="C50" s="2">
        <v>2.2999999999999998</v>
      </c>
      <c r="D50" s="2">
        <v>4</v>
      </c>
      <c r="E50" s="2">
        <v>1.3</v>
      </c>
      <c r="F50" s="2" t="s">
        <v>1</v>
      </c>
    </row>
    <row r="51" spans="1:6" x14ac:dyDescent="0.25">
      <c r="A51" s="2">
        <v>50</v>
      </c>
      <c r="B51" s="2">
        <v>6.5</v>
      </c>
      <c r="C51" s="2">
        <v>2.8</v>
      </c>
      <c r="D51" s="2">
        <v>4.5999999999999996</v>
      </c>
      <c r="E51" s="2">
        <v>1.5</v>
      </c>
      <c r="F51" s="2" t="s">
        <v>1</v>
      </c>
    </row>
    <row r="52" spans="1:6" x14ac:dyDescent="0.25">
      <c r="A52" s="2">
        <v>51</v>
      </c>
      <c r="B52" s="2">
        <v>5.7</v>
      </c>
      <c r="C52" s="2">
        <v>2.8</v>
      </c>
      <c r="D52" s="2">
        <v>4.5</v>
      </c>
      <c r="E52" s="2">
        <v>1.3</v>
      </c>
      <c r="F52" s="2" t="s">
        <v>1</v>
      </c>
    </row>
    <row r="53" spans="1:6" x14ac:dyDescent="0.25">
      <c r="A53" s="2">
        <v>52</v>
      </c>
      <c r="B53" s="2">
        <v>6.3</v>
      </c>
      <c r="C53" s="2">
        <v>3.3</v>
      </c>
      <c r="D53" s="2">
        <v>4.7</v>
      </c>
      <c r="E53" s="2">
        <v>1.6</v>
      </c>
      <c r="F53" s="2" t="s">
        <v>1</v>
      </c>
    </row>
    <row r="54" spans="1:6" x14ac:dyDescent="0.25">
      <c r="A54" s="2">
        <v>53</v>
      </c>
      <c r="B54" s="2">
        <v>4.9000000000000004</v>
      </c>
      <c r="C54" s="2">
        <v>2.4</v>
      </c>
      <c r="D54" s="2">
        <v>3.3</v>
      </c>
      <c r="E54" s="2">
        <v>1</v>
      </c>
      <c r="F54" s="2" t="s">
        <v>1</v>
      </c>
    </row>
    <row r="55" spans="1:6" x14ac:dyDescent="0.25">
      <c r="A55" s="2">
        <v>54</v>
      </c>
      <c r="B55" s="2">
        <v>6.6</v>
      </c>
      <c r="C55" s="2">
        <v>2.9</v>
      </c>
      <c r="D55" s="2">
        <v>4.5999999999999996</v>
      </c>
      <c r="E55" s="2">
        <v>1.3</v>
      </c>
      <c r="F55" s="2" t="s">
        <v>1</v>
      </c>
    </row>
    <row r="56" spans="1:6" x14ac:dyDescent="0.25">
      <c r="A56" s="2">
        <v>55</v>
      </c>
      <c r="B56" s="2">
        <v>5.2</v>
      </c>
      <c r="C56" s="2">
        <v>2.7</v>
      </c>
      <c r="D56" s="2">
        <v>3.9</v>
      </c>
      <c r="E56" s="2">
        <v>1.4</v>
      </c>
      <c r="F56" s="2" t="s">
        <v>1</v>
      </c>
    </row>
    <row r="57" spans="1:6" x14ac:dyDescent="0.25">
      <c r="A57" s="2">
        <v>56</v>
      </c>
      <c r="B57" s="2">
        <v>5</v>
      </c>
      <c r="C57" s="2">
        <v>2</v>
      </c>
      <c r="D57" s="2">
        <v>3.5</v>
      </c>
      <c r="E57" s="2">
        <v>1</v>
      </c>
      <c r="F57" s="2" t="s">
        <v>1</v>
      </c>
    </row>
    <row r="58" spans="1:6" x14ac:dyDescent="0.25">
      <c r="A58" s="2">
        <v>57</v>
      </c>
      <c r="B58" s="2">
        <v>5.9</v>
      </c>
      <c r="C58" s="2">
        <v>3</v>
      </c>
      <c r="D58" s="2">
        <v>4.2</v>
      </c>
      <c r="E58" s="2">
        <v>1.5</v>
      </c>
      <c r="F58" s="2" t="s">
        <v>1</v>
      </c>
    </row>
    <row r="59" spans="1:6" x14ac:dyDescent="0.25">
      <c r="A59" s="2">
        <v>58</v>
      </c>
      <c r="B59" s="2">
        <v>6</v>
      </c>
      <c r="C59" s="2">
        <v>2.2000000000000002</v>
      </c>
      <c r="D59" s="2">
        <v>4</v>
      </c>
      <c r="E59" s="2">
        <v>1</v>
      </c>
      <c r="F59" s="2" t="s">
        <v>1</v>
      </c>
    </row>
    <row r="60" spans="1:6" x14ac:dyDescent="0.25">
      <c r="A60" s="2">
        <v>59</v>
      </c>
      <c r="B60" s="2">
        <v>6.2</v>
      </c>
      <c r="C60" s="2">
        <v>2.2000000000000002</v>
      </c>
      <c r="D60" s="2">
        <v>4.5</v>
      </c>
      <c r="E60" s="2">
        <v>1.5</v>
      </c>
      <c r="F60" s="2" t="s">
        <v>1</v>
      </c>
    </row>
    <row r="61" spans="1:6" x14ac:dyDescent="0.25">
      <c r="A61" s="2">
        <v>60</v>
      </c>
      <c r="B61" s="2">
        <v>5.6</v>
      </c>
      <c r="C61" s="2">
        <v>2.5</v>
      </c>
      <c r="D61" s="2">
        <v>3.9</v>
      </c>
      <c r="E61" s="2">
        <v>1.1000000000000001</v>
      </c>
      <c r="F61" s="2" t="s">
        <v>1</v>
      </c>
    </row>
    <row r="62" spans="1:6" x14ac:dyDescent="0.25">
      <c r="A62" s="2">
        <v>61</v>
      </c>
      <c r="B62" s="2">
        <v>5.9</v>
      </c>
      <c r="C62" s="2">
        <v>3.2</v>
      </c>
      <c r="D62" s="2">
        <v>4.8</v>
      </c>
      <c r="E62" s="2">
        <v>1.8</v>
      </c>
      <c r="F62" s="2" t="s">
        <v>1</v>
      </c>
    </row>
    <row r="63" spans="1:6" x14ac:dyDescent="0.25">
      <c r="A63" s="2">
        <v>62</v>
      </c>
      <c r="B63" s="2">
        <v>6.1</v>
      </c>
      <c r="C63" s="2">
        <v>2.8</v>
      </c>
      <c r="D63" s="2">
        <v>4</v>
      </c>
      <c r="E63" s="2">
        <v>1.3</v>
      </c>
      <c r="F63" s="2" t="s">
        <v>1</v>
      </c>
    </row>
    <row r="64" spans="1:6" x14ac:dyDescent="0.25">
      <c r="A64" s="2">
        <v>63</v>
      </c>
      <c r="B64" s="2">
        <v>6.3</v>
      </c>
      <c r="C64" s="2">
        <v>2.5</v>
      </c>
      <c r="D64" s="2">
        <v>4.9000000000000004</v>
      </c>
      <c r="E64" s="2">
        <v>1.5</v>
      </c>
      <c r="F64" s="2" t="s">
        <v>1</v>
      </c>
    </row>
    <row r="65" spans="1:6" x14ac:dyDescent="0.25">
      <c r="A65" s="2">
        <v>64</v>
      </c>
      <c r="B65" s="2">
        <v>6.1</v>
      </c>
      <c r="C65" s="2">
        <v>2.8</v>
      </c>
      <c r="D65" s="2">
        <v>4.7</v>
      </c>
      <c r="E65" s="2">
        <v>1.2</v>
      </c>
      <c r="F65" s="2" t="s">
        <v>1</v>
      </c>
    </row>
    <row r="66" spans="1:6" x14ac:dyDescent="0.25">
      <c r="A66" s="2">
        <v>65</v>
      </c>
      <c r="B66" s="2">
        <v>6.4</v>
      </c>
      <c r="C66" s="2">
        <v>2.9</v>
      </c>
      <c r="D66" s="2">
        <v>4.3</v>
      </c>
      <c r="E66" s="2">
        <v>1.3</v>
      </c>
      <c r="F66" s="2" t="s">
        <v>1</v>
      </c>
    </row>
    <row r="67" spans="1:6" x14ac:dyDescent="0.25">
      <c r="A67" s="2">
        <v>66</v>
      </c>
      <c r="B67" s="2">
        <v>6.6</v>
      </c>
      <c r="C67" s="2">
        <v>3</v>
      </c>
      <c r="D67" s="2">
        <v>4.4000000000000004</v>
      </c>
      <c r="E67" s="2">
        <v>1.4</v>
      </c>
      <c r="F67" s="2" t="s">
        <v>1</v>
      </c>
    </row>
    <row r="68" spans="1:6" x14ac:dyDescent="0.25">
      <c r="A68" s="2">
        <v>67</v>
      </c>
      <c r="B68" s="2">
        <v>6.8</v>
      </c>
      <c r="C68" s="2">
        <v>2.8</v>
      </c>
      <c r="D68" s="2">
        <v>4.8</v>
      </c>
      <c r="E68" s="2">
        <v>1.4</v>
      </c>
      <c r="F68" s="2" t="s">
        <v>1</v>
      </c>
    </row>
    <row r="69" spans="1:6" x14ac:dyDescent="0.25">
      <c r="A69" s="2">
        <v>68</v>
      </c>
      <c r="B69" s="2">
        <v>6.7</v>
      </c>
      <c r="C69" s="2">
        <v>3</v>
      </c>
      <c r="D69" s="2">
        <v>5</v>
      </c>
      <c r="E69" s="2">
        <v>1.7</v>
      </c>
      <c r="F69" s="2" t="s">
        <v>1</v>
      </c>
    </row>
    <row r="70" spans="1:6" x14ac:dyDescent="0.25">
      <c r="A70" s="2">
        <v>69</v>
      </c>
      <c r="B70" s="2">
        <v>6</v>
      </c>
      <c r="C70" s="2">
        <v>2.9</v>
      </c>
      <c r="D70" s="2">
        <v>4.5</v>
      </c>
      <c r="E70" s="2">
        <v>1.5</v>
      </c>
      <c r="F70" s="2" t="s">
        <v>1</v>
      </c>
    </row>
    <row r="71" spans="1:6" x14ac:dyDescent="0.25">
      <c r="A71" s="2">
        <v>70</v>
      </c>
      <c r="B71" s="2">
        <v>5.7</v>
      </c>
      <c r="C71" s="2">
        <v>2.6</v>
      </c>
      <c r="D71" s="2">
        <v>3.5</v>
      </c>
      <c r="E71" s="2">
        <v>1</v>
      </c>
      <c r="F71" s="2" t="s">
        <v>1</v>
      </c>
    </row>
    <row r="72" spans="1:6" x14ac:dyDescent="0.25">
      <c r="A72" s="2">
        <v>71</v>
      </c>
      <c r="B72" s="2">
        <v>5.5</v>
      </c>
      <c r="C72" s="2">
        <v>2.4</v>
      </c>
      <c r="D72" s="2">
        <v>3.8</v>
      </c>
      <c r="E72" s="2">
        <v>1.1000000000000001</v>
      </c>
      <c r="F72" s="2" t="s">
        <v>1</v>
      </c>
    </row>
    <row r="73" spans="1:6" x14ac:dyDescent="0.25">
      <c r="A73" s="2">
        <v>72</v>
      </c>
      <c r="B73" s="2">
        <v>5.5</v>
      </c>
      <c r="C73" s="2">
        <v>2.4</v>
      </c>
      <c r="D73" s="2">
        <v>3.7</v>
      </c>
      <c r="E73" s="2">
        <v>1</v>
      </c>
      <c r="F73" s="2" t="s">
        <v>1</v>
      </c>
    </row>
    <row r="74" spans="1:6" x14ac:dyDescent="0.25">
      <c r="A74" s="2">
        <v>73</v>
      </c>
      <c r="B74" s="2">
        <v>5.8</v>
      </c>
      <c r="C74" s="2">
        <v>2.7</v>
      </c>
      <c r="D74" s="2">
        <v>3.9</v>
      </c>
      <c r="E74" s="2">
        <v>1.2</v>
      </c>
      <c r="F74" s="2" t="s">
        <v>1</v>
      </c>
    </row>
    <row r="75" spans="1:6" x14ac:dyDescent="0.25">
      <c r="A75" s="2">
        <v>74</v>
      </c>
      <c r="B75" s="2">
        <v>6</v>
      </c>
      <c r="C75" s="2">
        <v>2.7</v>
      </c>
      <c r="D75" s="2">
        <v>5.0999999999999996</v>
      </c>
      <c r="E75" s="2">
        <v>1.6</v>
      </c>
      <c r="F75" s="2" t="s">
        <v>1</v>
      </c>
    </row>
    <row r="76" spans="1:6" x14ac:dyDescent="0.25">
      <c r="A76" s="2">
        <v>75</v>
      </c>
      <c r="B76" s="2">
        <v>5.4</v>
      </c>
      <c r="C76" s="2">
        <v>3</v>
      </c>
      <c r="D76" s="2">
        <v>4.5</v>
      </c>
      <c r="E76" s="2">
        <v>1.5</v>
      </c>
      <c r="F76" s="2" t="s">
        <v>1</v>
      </c>
    </row>
    <row r="77" spans="1:6" x14ac:dyDescent="0.25">
      <c r="A77" s="2">
        <v>76</v>
      </c>
      <c r="B77" s="2">
        <v>6</v>
      </c>
      <c r="C77" s="2">
        <v>3.4</v>
      </c>
      <c r="D77" s="2">
        <v>4.5</v>
      </c>
      <c r="E77" s="2">
        <v>1.6</v>
      </c>
      <c r="F77" s="2" t="s">
        <v>1</v>
      </c>
    </row>
    <row r="78" spans="1:6" x14ac:dyDescent="0.25">
      <c r="A78" s="2">
        <v>77</v>
      </c>
      <c r="B78" s="2">
        <v>6.7</v>
      </c>
      <c r="C78" s="2">
        <v>3.1</v>
      </c>
      <c r="D78" s="2">
        <v>4.7</v>
      </c>
      <c r="E78" s="2">
        <v>1.5</v>
      </c>
      <c r="F78" s="2" t="s">
        <v>1</v>
      </c>
    </row>
    <row r="79" spans="1:6" x14ac:dyDescent="0.25">
      <c r="A79" s="2">
        <v>78</v>
      </c>
      <c r="B79" s="2">
        <v>6.3</v>
      </c>
      <c r="C79" s="2">
        <v>2.2999999999999998</v>
      </c>
      <c r="D79" s="2">
        <v>4.4000000000000004</v>
      </c>
      <c r="E79" s="2">
        <v>1.3</v>
      </c>
      <c r="F79" s="2" t="s">
        <v>1</v>
      </c>
    </row>
    <row r="80" spans="1:6" x14ac:dyDescent="0.25">
      <c r="A80" s="2">
        <v>79</v>
      </c>
      <c r="B80" s="2">
        <v>5.6</v>
      </c>
      <c r="C80" s="2">
        <v>3</v>
      </c>
      <c r="D80" s="2">
        <v>4.0999999999999996</v>
      </c>
      <c r="E80" s="2">
        <v>1.3</v>
      </c>
      <c r="F80" s="2" t="s">
        <v>1</v>
      </c>
    </row>
    <row r="81" spans="1:6" x14ac:dyDescent="0.25">
      <c r="A81" s="2">
        <v>80</v>
      </c>
      <c r="B81" s="2">
        <v>5.5</v>
      </c>
      <c r="C81" s="2">
        <v>2.5</v>
      </c>
      <c r="D81" s="2">
        <v>4</v>
      </c>
      <c r="E81" s="2">
        <v>1.3</v>
      </c>
      <c r="F81" s="2" t="s">
        <v>1</v>
      </c>
    </row>
    <row r="82" spans="1:6" x14ac:dyDescent="0.25">
      <c r="A82" s="2">
        <v>81</v>
      </c>
      <c r="B82" s="2">
        <v>5.5</v>
      </c>
      <c r="C82" s="2">
        <v>2.6</v>
      </c>
      <c r="D82" s="2">
        <v>4.4000000000000004</v>
      </c>
      <c r="E82" s="2">
        <v>1.2</v>
      </c>
      <c r="F82" s="2" t="s">
        <v>1</v>
      </c>
    </row>
    <row r="83" spans="1:6" x14ac:dyDescent="0.25">
      <c r="A83" s="2">
        <v>82</v>
      </c>
      <c r="B83" s="2">
        <v>6.1</v>
      </c>
      <c r="C83" s="2">
        <v>3</v>
      </c>
      <c r="D83" s="2">
        <v>4.5999999999999996</v>
      </c>
      <c r="E83" s="2">
        <v>1.4</v>
      </c>
      <c r="F83" s="2" t="s">
        <v>1</v>
      </c>
    </row>
    <row r="84" spans="1:6" x14ac:dyDescent="0.25">
      <c r="A84" s="2">
        <v>83</v>
      </c>
      <c r="B84" s="2">
        <v>5.8</v>
      </c>
      <c r="C84" s="2">
        <v>2.6</v>
      </c>
      <c r="D84" s="2">
        <v>4</v>
      </c>
      <c r="E84" s="2">
        <v>1.2</v>
      </c>
      <c r="F84" s="2" t="s">
        <v>1</v>
      </c>
    </row>
    <row r="85" spans="1:6" x14ac:dyDescent="0.25">
      <c r="A85" s="2">
        <v>84</v>
      </c>
      <c r="B85" s="2">
        <v>5</v>
      </c>
      <c r="C85" s="2">
        <v>2.2999999999999998</v>
      </c>
      <c r="D85" s="2">
        <v>3.3</v>
      </c>
      <c r="E85" s="2">
        <v>1</v>
      </c>
      <c r="F85" s="2" t="s">
        <v>1</v>
      </c>
    </row>
    <row r="86" spans="1:6" x14ac:dyDescent="0.25">
      <c r="A86" s="2">
        <v>85</v>
      </c>
      <c r="B86" s="2">
        <v>5.6</v>
      </c>
      <c r="C86" s="2">
        <v>2.7</v>
      </c>
      <c r="D86" s="2">
        <v>4.2</v>
      </c>
      <c r="E86" s="2">
        <v>1.3</v>
      </c>
      <c r="F86" s="2" t="s">
        <v>1</v>
      </c>
    </row>
    <row r="87" spans="1:6" x14ac:dyDescent="0.25">
      <c r="A87" s="2">
        <v>86</v>
      </c>
      <c r="B87" s="2">
        <v>5.7</v>
      </c>
      <c r="C87" s="2">
        <v>3</v>
      </c>
      <c r="D87" s="2">
        <v>4.2</v>
      </c>
      <c r="E87" s="2">
        <v>1.2</v>
      </c>
      <c r="F87" s="2" t="s">
        <v>1</v>
      </c>
    </row>
    <row r="88" spans="1:6" x14ac:dyDescent="0.25">
      <c r="A88" s="2">
        <v>87</v>
      </c>
      <c r="B88" s="2">
        <v>5.7</v>
      </c>
      <c r="C88" s="2">
        <v>2.9</v>
      </c>
      <c r="D88" s="2">
        <v>4.2</v>
      </c>
      <c r="E88" s="2">
        <v>1.3</v>
      </c>
      <c r="F88" s="2" t="s">
        <v>1</v>
      </c>
    </row>
    <row r="89" spans="1:6" x14ac:dyDescent="0.25">
      <c r="A89" s="2">
        <v>88</v>
      </c>
      <c r="B89" s="2">
        <v>6.2</v>
      </c>
      <c r="C89" s="2">
        <v>2.9</v>
      </c>
      <c r="D89" s="2">
        <v>4.3</v>
      </c>
      <c r="E89" s="2">
        <v>1.3</v>
      </c>
      <c r="F89" s="2" t="s">
        <v>1</v>
      </c>
    </row>
    <row r="90" spans="1:6" x14ac:dyDescent="0.25">
      <c r="A90" s="2">
        <v>89</v>
      </c>
      <c r="B90" s="2">
        <v>5.0999999999999996</v>
      </c>
      <c r="C90" s="2">
        <v>2.5</v>
      </c>
      <c r="D90" s="2">
        <v>3</v>
      </c>
      <c r="E90" s="2">
        <v>1.1000000000000001</v>
      </c>
      <c r="F90" s="2" t="s">
        <v>1</v>
      </c>
    </row>
    <row r="91" spans="1:6" x14ac:dyDescent="0.25">
      <c r="A91" s="2">
        <v>90</v>
      </c>
      <c r="B91" s="2">
        <v>5.7</v>
      </c>
      <c r="C91" s="2">
        <v>2.8</v>
      </c>
      <c r="D91" s="2">
        <v>4.0999999999999996</v>
      </c>
      <c r="E91" s="2">
        <v>1.3</v>
      </c>
      <c r="F91" s="2" t="s">
        <v>1</v>
      </c>
    </row>
    <row r="92" spans="1:6" x14ac:dyDescent="0.25">
      <c r="A92" s="2">
        <v>91</v>
      </c>
      <c r="B92" s="2">
        <v>6.3</v>
      </c>
      <c r="C92" s="2">
        <v>3.3</v>
      </c>
      <c r="D92" s="2">
        <v>6</v>
      </c>
      <c r="E92" s="2">
        <v>2.5</v>
      </c>
      <c r="F92" s="2" t="s">
        <v>2</v>
      </c>
    </row>
    <row r="93" spans="1:6" x14ac:dyDescent="0.25">
      <c r="A93" s="2">
        <v>92</v>
      </c>
      <c r="B93" s="2">
        <v>5.8</v>
      </c>
      <c r="C93" s="2">
        <v>2.7</v>
      </c>
      <c r="D93" s="2">
        <v>5.0999999999999996</v>
      </c>
      <c r="E93" s="2">
        <v>1.9</v>
      </c>
      <c r="F93" s="2" t="s">
        <v>2</v>
      </c>
    </row>
    <row r="94" spans="1:6" x14ac:dyDescent="0.25">
      <c r="A94" s="2">
        <v>93</v>
      </c>
      <c r="B94" s="2">
        <v>7.1</v>
      </c>
      <c r="C94" s="2">
        <v>3</v>
      </c>
      <c r="D94" s="2">
        <v>5.9</v>
      </c>
      <c r="E94" s="2">
        <v>2.1</v>
      </c>
      <c r="F94" s="2" t="s">
        <v>2</v>
      </c>
    </row>
    <row r="95" spans="1:6" x14ac:dyDescent="0.25">
      <c r="A95" s="2">
        <v>94</v>
      </c>
      <c r="B95" s="2">
        <v>6.3</v>
      </c>
      <c r="C95" s="2">
        <v>2.9</v>
      </c>
      <c r="D95" s="2">
        <v>5.6</v>
      </c>
      <c r="E95" s="2">
        <v>1.8</v>
      </c>
      <c r="F95" s="2" t="s">
        <v>2</v>
      </c>
    </row>
    <row r="96" spans="1:6" x14ac:dyDescent="0.25">
      <c r="A96" s="2">
        <v>95</v>
      </c>
      <c r="B96" s="2">
        <v>6.5</v>
      </c>
      <c r="C96" s="2">
        <v>3</v>
      </c>
      <c r="D96" s="2">
        <v>5.8</v>
      </c>
      <c r="E96" s="2">
        <v>2.2000000000000002</v>
      </c>
      <c r="F96" s="2" t="s">
        <v>2</v>
      </c>
    </row>
    <row r="97" spans="1:6" x14ac:dyDescent="0.25">
      <c r="A97" s="2">
        <v>96</v>
      </c>
      <c r="B97" s="2">
        <v>7.6</v>
      </c>
      <c r="C97" s="2">
        <v>3</v>
      </c>
      <c r="D97" s="2">
        <v>6.6</v>
      </c>
      <c r="E97" s="2">
        <v>2.1</v>
      </c>
      <c r="F97" s="2" t="s">
        <v>2</v>
      </c>
    </row>
    <row r="98" spans="1:6" x14ac:dyDescent="0.25">
      <c r="A98" s="2">
        <v>97</v>
      </c>
      <c r="B98" s="2">
        <v>4.9000000000000004</v>
      </c>
      <c r="C98" s="2">
        <v>2.5</v>
      </c>
      <c r="D98" s="2">
        <v>4.5</v>
      </c>
      <c r="E98" s="2">
        <v>1.7</v>
      </c>
      <c r="F98" s="2" t="s">
        <v>2</v>
      </c>
    </row>
    <row r="99" spans="1:6" x14ac:dyDescent="0.25">
      <c r="A99" s="2">
        <v>98</v>
      </c>
      <c r="B99" s="2">
        <v>7.3</v>
      </c>
      <c r="C99" s="2">
        <v>2.9</v>
      </c>
      <c r="D99" s="2">
        <v>6.3</v>
      </c>
      <c r="E99" s="2">
        <v>1.8</v>
      </c>
      <c r="F99" s="2" t="s">
        <v>2</v>
      </c>
    </row>
    <row r="100" spans="1:6" x14ac:dyDescent="0.25">
      <c r="A100" s="2">
        <v>99</v>
      </c>
      <c r="B100" s="2">
        <v>6.7</v>
      </c>
      <c r="C100" s="2">
        <v>2.5</v>
      </c>
      <c r="D100" s="2">
        <v>5.8</v>
      </c>
      <c r="E100" s="2">
        <v>1.8</v>
      </c>
      <c r="F100" s="2" t="s">
        <v>2</v>
      </c>
    </row>
    <row r="101" spans="1:6" x14ac:dyDescent="0.25">
      <c r="A101" s="2">
        <v>100</v>
      </c>
      <c r="B101" s="2">
        <v>7.2</v>
      </c>
      <c r="C101" s="2">
        <v>3.6</v>
      </c>
      <c r="D101" s="2">
        <v>6.1</v>
      </c>
      <c r="E101" s="2">
        <v>2.5</v>
      </c>
      <c r="F101" s="2" t="s">
        <v>2</v>
      </c>
    </row>
    <row r="102" spans="1:6" x14ac:dyDescent="0.25">
      <c r="A102" s="2">
        <v>101</v>
      </c>
      <c r="B102" s="2">
        <v>6.5</v>
      </c>
      <c r="C102" s="2">
        <v>3.2</v>
      </c>
      <c r="D102" s="2">
        <v>5.0999999999999996</v>
      </c>
      <c r="E102" s="2">
        <v>2</v>
      </c>
      <c r="F102" s="2" t="s">
        <v>2</v>
      </c>
    </row>
    <row r="103" spans="1:6" x14ac:dyDescent="0.25">
      <c r="A103" s="2">
        <v>102</v>
      </c>
      <c r="B103" s="2">
        <v>6.4</v>
      </c>
      <c r="C103" s="2">
        <v>2.7</v>
      </c>
      <c r="D103" s="2">
        <v>5.3</v>
      </c>
      <c r="E103" s="2">
        <v>1.9</v>
      </c>
      <c r="F103" s="2" t="s">
        <v>2</v>
      </c>
    </row>
    <row r="104" spans="1:6" x14ac:dyDescent="0.25">
      <c r="A104" s="2">
        <v>103</v>
      </c>
      <c r="B104" s="2">
        <v>6.8</v>
      </c>
      <c r="C104" s="2">
        <v>3</v>
      </c>
      <c r="D104" s="2">
        <v>5.5</v>
      </c>
      <c r="E104" s="2">
        <v>2.1</v>
      </c>
      <c r="F104" s="2" t="s">
        <v>2</v>
      </c>
    </row>
    <row r="105" spans="1:6" x14ac:dyDescent="0.25">
      <c r="A105" s="2">
        <v>104</v>
      </c>
      <c r="B105" s="2">
        <v>5.7</v>
      </c>
      <c r="C105" s="2">
        <v>2.5</v>
      </c>
      <c r="D105" s="2">
        <v>5</v>
      </c>
      <c r="E105" s="2">
        <v>2</v>
      </c>
      <c r="F105" s="2" t="s">
        <v>2</v>
      </c>
    </row>
    <row r="106" spans="1:6" x14ac:dyDescent="0.25">
      <c r="A106" s="2">
        <v>105</v>
      </c>
      <c r="B106" s="2">
        <v>5.8</v>
      </c>
      <c r="C106" s="2">
        <v>2.8</v>
      </c>
      <c r="D106" s="2">
        <v>5.0999999999999996</v>
      </c>
      <c r="E106" s="2">
        <v>2.4</v>
      </c>
      <c r="F106" s="2" t="s">
        <v>2</v>
      </c>
    </row>
    <row r="107" spans="1:6" x14ac:dyDescent="0.25">
      <c r="A107" s="2">
        <v>106</v>
      </c>
      <c r="B107" s="2">
        <v>6.4</v>
      </c>
      <c r="C107" s="2">
        <v>3.2</v>
      </c>
      <c r="D107" s="2">
        <v>5.3</v>
      </c>
      <c r="E107" s="2">
        <v>2.2999999999999998</v>
      </c>
      <c r="F107" s="2" t="s">
        <v>2</v>
      </c>
    </row>
    <row r="108" spans="1:6" x14ac:dyDescent="0.25">
      <c r="A108" s="2">
        <v>107</v>
      </c>
      <c r="B108" s="2">
        <v>6.5</v>
      </c>
      <c r="C108" s="2">
        <v>3</v>
      </c>
      <c r="D108" s="2">
        <v>5.5</v>
      </c>
      <c r="E108" s="2">
        <v>1.8</v>
      </c>
      <c r="F108" s="2" t="s">
        <v>2</v>
      </c>
    </row>
    <row r="109" spans="1:6" x14ac:dyDescent="0.25">
      <c r="A109" s="2">
        <v>108</v>
      </c>
      <c r="B109" s="2">
        <v>7.7</v>
      </c>
      <c r="C109" s="2">
        <v>3.8</v>
      </c>
      <c r="D109" s="2">
        <v>6.7</v>
      </c>
      <c r="E109" s="2">
        <v>2.2000000000000002</v>
      </c>
      <c r="F109" s="2" t="s">
        <v>2</v>
      </c>
    </row>
    <row r="110" spans="1:6" x14ac:dyDescent="0.25">
      <c r="A110" s="2">
        <v>109</v>
      </c>
      <c r="B110" s="2">
        <v>7.7</v>
      </c>
      <c r="C110" s="2">
        <v>2.6</v>
      </c>
      <c r="D110" s="2">
        <v>6.9</v>
      </c>
      <c r="E110" s="2">
        <v>2.2999999999999998</v>
      </c>
      <c r="F110" s="2" t="s">
        <v>2</v>
      </c>
    </row>
    <row r="111" spans="1:6" x14ac:dyDescent="0.25">
      <c r="A111" s="2">
        <v>110</v>
      </c>
      <c r="B111" s="2">
        <v>6</v>
      </c>
      <c r="C111" s="2">
        <v>2.2000000000000002</v>
      </c>
      <c r="D111" s="2">
        <v>5</v>
      </c>
      <c r="E111" s="2">
        <v>1.5</v>
      </c>
      <c r="F111" s="2" t="s">
        <v>2</v>
      </c>
    </row>
    <row r="112" spans="1:6" x14ac:dyDescent="0.25">
      <c r="A112" s="2">
        <v>111</v>
      </c>
      <c r="B112" s="2">
        <v>6.9</v>
      </c>
      <c r="C112" s="2">
        <v>3.2</v>
      </c>
      <c r="D112" s="2">
        <v>5.7</v>
      </c>
      <c r="E112" s="2">
        <v>2.2999999999999998</v>
      </c>
      <c r="F112" s="2" t="s">
        <v>2</v>
      </c>
    </row>
    <row r="113" spans="1:6" x14ac:dyDescent="0.25">
      <c r="A113" s="2">
        <v>112</v>
      </c>
      <c r="B113" s="2">
        <v>5.6</v>
      </c>
      <c r="C113" s="2">
        <v>2.8</v>
      </c>
      <c r="D113" s="2">
        <v>4.9000000000000004</v>
      </c>
      <c r="E113" s="2">
        <v>2</v>
      </c>
      <c r="F113" s="2" t="s">
        <v>2</v>
      </c>
    </row>
    <row r="114" spans="1:6" x14ac:dyDescent="0.25">
      <c r="A114" s="2">
        <v>113</v>
      </c>
      <c r="B114" s="2">
        <v>7.7</v>
      </c>
      <c r="C114" s="2">
        <v>2.8</v>
      </c>
      <c r="D114" s="2">
        <v>6.7</v>
      </c>
      <c r="E114" s="2">
        <v>2</v>
      </c>
      <c r="F114" s="2" t="s">
        <v>2</v>
      </c>
    </row>
    <row r="115" spans="1:6" x14ac:dyDescent="0.25">
      <c r="A115" s="2">
        <v>114</v>
      </c>
      <c r="B115" s="2">
        <v>6.3</v>
      </c>
      <c r="C115" s="2">
        <v>2.7</v>
      </c>
      <c r="D115" s="2">
        <v>4.9000000000000004</v>
      </c>
      <c r="E115" s="2">
        <v>1.8</v>
      </c>
      <c r="F115" s="2" t="s">
        <v>2</v>
      </c>
    </row>
    <row r="116" spans="1:6" x14ac:dyDescent="0.25">
      <c r="A116" s="2">
        <v>115</v>
      </c>
      <c r="B116" s="2">
        <v>6.7</v>
      </c>
      <c r="C116" s="2">
        <v>3.3</v>
      </c>
      <c r="D116" s="2">
        <v>5.7</v>
      </c>
      <c r="E116" s="2">
        <v>2.1</v>
      </c>
      <c r="F116" s="2" t="s">
        <v>2</v>
      </c>
    </row>
    <row r="117" spans="1:6" x14ac:dyDescent="0.25">
      <c r="A117" s="2">
        <v>116</v>
      </c>
      <c r="B117" s="2">
        <v>7.2</v>
      </c>
      <c r="C117" s="2">
        <v>3.2</v>
      </c>
      <c r="D117" s="2">
        <v>6</v>
      </c>
      <c r="E117" s="2">
        <v>1.8</v>
      </c>
      <c r="F117" s="2" t="s">
        <v>2</v>
      </c>
    </row>
    <row r="118" spans="1:6" x14ac:dyDescent="0.25">
      <c r="A118" s="2">
        <v>117</v>
      </c>
      <c r="B118" s="2">
        <v>6.2</v>
      </c>
      <c r="C118" s="2">
        <v>2.8</v>
      </c>
      <c r="D118" s="2">
        <v>4.8</v>
      </c>
      <c r="E118" s="2">
        <v>1.8</v>
      </c>
      <c r="F118" s="2" t="s">
        <v>2</v>
      </c>
    </row>
    <row r="119" spans="1:6" x14ac:dyDescent="0.25">
      <c r="A119" s="2">
        <v>118</v>
      </c>
      <c r="B119" s="2">
        <v>6.1</v>
      </c>
      <c r="C119" s="2">
        <v>3</v>
      </c>
      <c r="D119" s="2">
        <v>4.9000000000000004</v>
      </c>
      <c r="E119" s="2">
        <v>1.8</v>
      </c>
      <c r="F119" s="2" t="s">
        <v>2</v>
      </c>
    </row>
    <row r="120" spans="1:6" x14ac:dyDescent="0.25">
      <c r="A120" s="2">
        <v>119</v>
      </c>
      <c r="B120" s="2">
        <v>6.7</v>
      </c>
      <c r="C120" s="2">
        <v>3.3</v>
      </c>
      <c r="D120" s="2">
        <v>5.7</v>
      </c>
      <c r="E120" s="2">
        <v>2.5</v>
      </c>
      <c r="F120" s="2" t="s">
        <v>2</v>
      </c>
    </row>
    <row r="121" spans="1:6" x14ac:dyDescent="0.25">
      <c r="A121" s="2">
        <v>120</v>
      </c>
      <c r="B121" s="2">
        <v>6.7</v>
      </c>
      <c r="C121" s="2">
        <v>3</v>
      </c>
      <c r="D121" s="2">
        <v>5.2</v>
      </c>
      <c r="E121" s="2">
        <v>2.2999999999999998</v>
      </c>
      <c r="F121" s="2" t="s">
        <v>2</v>
      </c>
    </row>
    <row r="122" spans="1:6" x14ac:dyDescent="0.25">
      <c r="A122" s="2">
        <v>121</v>
      </c>
      <c r="B122" s="2">
        <v>6.3</v>
      </c>
      <c r="C122" s="2">
        <v>2.5</v>
      </c>
      <c r="D122" s="2">
        <v>5</v>
      </c>
      <c r="E122" s="2">
        <v>1.9</v>
      </c>
      <c r="F122" s="2" t="s">
        <v>2</v>
      </c>
    </row>
    <row r="123" spans="1:6" x14ac:dyDescent="0.25">
      <c r="A123" s="2">
        <v>122</v>
      </c>
      <c r="B123" s="2">
        <v>6.5</v>
      </c>
      <c r="C123" s="2">
        <v>3</v>
      </c>
      <c r="D123" s="2">
        <v>5.2</v>
      </c>
      <c r="E123" s="2">
        <v>2</v>
      </c>
      <c r="F123" s="2" t="s">
        <v>2</v>
      </c>
    </row>
    <row r="124" spans="1:6" x14ac:dyDescent="0.25">
      <c r="A124" s="2">
        <v>123</v>
      </c>
      <c r="B124" s="2">
        <v>6.2</v>
      </c>
      <c r="C124" s="2">
        <v>3.4</v>
      </c>
      <c r="D124" s="2">
        <v>5.4</v>
      </c>
      <c r="E124" s="2">
        <v>2.2999999999999998</v>
      </c>
      <c r="F124" s="2" t="s">
        <v>2</v>
      </c>
    </row>
    <row r="125" spans="1:6" x14ac:dyDescent="0.25">
      <c r="A125" s="2">
        <v>124</v>
      </c>
      <c r="B125" s="2">
        <v>5.9</v>
      </c>
      <c r="C125" s="2">
        <v>3</v>
      </c>
      <c r="D125" s="2">
        <v>5.0999999999999996</v>
      </c>
      <c r="E125" s="2">
        <v>1.8</v>
      </c>
      <c r="F125" s="2" t="s">
        <v>2</v>
      </c>
    </row>
  </sheetData>
  <autoFilter ref="A1:F125" xr:uid="{00000000-0001-0000-0100-000000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showGridLines="0" zoomScale="85" zoomScaleNormal="85" zoomScalePageLayoutView="40" workbookViewId="0">
      <selection activeCell="I10" sqref="I10"/>
    </sheetView>
  </sheetViews>
  <sheetFormatPr defaultRowHeight="15" x14ac:dyDescent="0.25"/>
  <cols>
    <col min="2" max="2" width="18" bestFit="1" customWidth="1"/>
    <col min="3" max="3" width="10.85546875" bestFit="1" customWidth="1"/>
    <col min="4" max="4" width="18.42578125" bestFit="1" customWidth="1"/>
    <col min="5" max="5" width="24.28515625" customWidth="1"/>
    <col min="13" max="13" width="9.140625" customWidth="1"/>
  </cols>
  <sheetData>
    <row r="1" spans="1:13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C2" t="s">
        <v>5</v>
      </c>
      <c r="D2" t="s">
        <v>49</v>
      </c>
    </row>
    <row r="3" spans="1:13" x14ac:dyDescent="0.25">
      <c r="C3" t="s">
        <v>0</v>
      </c>
      <c r="D3">
        <f>COUNTIF(Base1!F:F,Exercícios_Base1!C3)</f>
        <v>45</v>
      </c>
    </row>
    <row r="4" spans="1:13" x14ac:dyDescent="0.25">
      <c r="C4" t="s">
        <v>1</v>
      </c>
      <c r="D4">
        <f>COUNTIF(Base1!F:F,Exercícios_Base1!C4)</f>
        <v>45</v>
      </c>
    </row>
    <row r="5" spans="1:13" x14ac:dyDescent="0.25">
      <c r="C5" t="s">
        <v>2</v>
      </c>
      <c r="D5">
        <f>COUNTIF(Base1!F:F,Exercícios_Base1!C5)</f>
        <v>34</v>
      </c>
    </row>
    <row r="6" spans="1:13" x14ac:dyDescent="0.25">
      <c r="A6" s="18" t="s">
        <v>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C7" s="3"/>
    </row>
    <row r="8" spans="1:13" x14ac:dyDescent="0.25">
      <c r="C8" s="3"/>
      <c r="D8" t="s">
        <v>48</v>
      </c>
    </row>
    <row r="9" spans="1:13" x14ac:dyDescent="0.25">
      <c r="C9" s="3"/>
    </row>
    <row r="10" spans="1:13" x14ac:dyDescent="0.25">
      <c r="C10" s="3"/>
    </row>
    <row r="11" spans="1:13" x14ac:dyDescent="0.25">
      <c r="C11" s="3"/>
    </row>
    <row r="12" spans="1:13" x14ac:dyDescent="0.25">
      <c r="C12" s="3"/>
    </row>
    <row r="13" spans="1:13" x14ac:dyDescent="0.25">
      <c r="C13" s="3"/>
    </row>
    <row r="14" spans="1:13" x14ac:dyDescent="0.25">
      <c r="C14" s="3"/>
    </row>
    <row r="15" spans="1:13" x14ac:dyDescent="0.25">
      <c r="C15" s="3"/>
    </row>
    <row r="19" spans="1:13" x14ac:dyDescent="0.25">
      <c r="A19" s="18" t="s">
        <v>11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25">
      <c r="C20" t="s">
        <v>5</v>
      </c>
      <c r="D20" t="s">
        <v>50</v>
      </c>
    </row>
    <row r="21" spans="1:13" x14ac:dyDescent="0.25">
      <c r="C21" t="s">
        <v>0</v>
      </c>
      <c r="D21">
        <f>SUMIF(Base1!F2:F125,Exercícios_Base1!C21,Base1!E2:E125)</f>
        <v>11</v>
      </c>
    </row>
    <row r="22" spans="1:13" x14ac:dyDescent="0.25">
      <c r="C22" t="s">
        <v>1</v>
      </c>
      <c r="D22">
        <f>SUMIF(Base1!F3:F126,Exercícios_Base1!C22,Base1!E3:E126)</f>
        <v>59.699999999999996</v>
      </c>
    </row>
    <row r="23" spans="1:13" x14ac:dyDescent="0.25">
      <c r="C23" t="s">
        <v>2</v>
      </c>
      <c r="D23">
        <f>SUMIF(Base1!F4:F127,Exercícios_Base1!C23,Base1!E4:E127)</f>
        <v>69.299999999999969</v>
      </c>
    </row>
    <row r="24" spans="1:13" x14ac:dyDescent="0.25">
      <c r="A24" s="18" t="s">
        <v>10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25">
      <c r="C25" s="12" t="s">
        <v>5</v>
      </c>
      <c r="D25" s="13" t="s">
        <v>51</v>
      </c>
    </row>
    <row r="26" spans="1:13" x14ac:dyDescent="0.25">
      <c r="C26" s="14" t="s">
        <v>0</v>
      </c>
      <c r="D26" s="15">
        <f>AVERAGEIF(Base1!F7:F130,Exercícios_Base1!C26,Base1!E7:E130)</f>
        <v>0.2525</v>
      </c>
    </row>
    <row r="27" spans="1:13" x14ac:dyDescent="0.25">
      <c r="C27" s="14" t="s">
        <v>1</v>
      </c>
      <c r="D27" s="15">
        <f>AVERAGEIF(Base1!F8:F131,Exercícios_Base1!C27,Base1!E8:E131)</f>
        <v>1.3266666666666667</v>
      </c>
    </row>
    <row r="28" spans="1:13" x14ac:dyDescent="0.25">
      <c r="C28" s="16" t="s">
        <v>2</v>
      </c>
      <c r="D28" s="17">
        <f>AVERAGEIF(Base1!F9:F132,Exercícios_Base1!C28,Base1!E9:E132)</f>
        <v>2.038235294117646</v>
      </c>
    </row>
    <row r="29" spans="1:13" x14ac:dyDescent="0.25">
      <c r="A29" s="18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C30" s="12" t="s">
        <v>5</v>
      </c>
      <c r="D30" s="13" t="s">
        <v>52</v>
      </c>
    </row>
    <row r="31" spans="1:13" x14ac:dyDescent="0.25">
      <c r="C31" s="14" t="s">
        <v>0</v>
      </c>
      <c r="D31" s="15" cm="1">
        <f t="array" ref="D31">MEDIAN(IF(Base1!F2:F125=Exercícios_Base1!C31,Base1!E2:E125))</f>
        <v>0.2</v>
      </c>
    </row>
    <row r="32" spans="1:13" x14ac:dyDescent="0.25">
      <c r="C32" s="14" t="s">
        <v>1</v>
      </c>
      <c r="D32" s="15" cm="1">
        <f t="array" ref="D32">MEDIAN(IF(Base1!F3:F126=Exercícios_Base1!C32,Base1!E3:E126))</f>
        <v>1.3</v>
      </c>
    </row>
    <row r="33" spans="1:13" x14ac:dyDescent="0.25">
      <c r="C33" s="16" t="s">
        <v>2</v>
      </c>
      <c r="D33" s="17" cm="1">
        <f t="array" ref="D33">MEDIAN(IF(Base1!F4:F127=Exercícios_Base1!C33,Base1!E4:E127))</f>
        <v>2</v>
      </c>
    </row>
    <row r="34" spans="1:13" x14ac:dyDescent="0.25">
      <c r="A34" s="19" t="s">
        <v>46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2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25" customHeight="1" x14ac:dyDescent="0.25">
      <c r="A36" s="19" t="s">
        <v>37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55" spans="1:13" ht="14.25" customHeight="1" x14ac:dyDescent="0.25">
      <c r="A55" s="20" t="s">
        <v>38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ht="9" customHeight="1" x14ac:dyDescent="0.25"/>
    <row r="58" spans="1:13" x14ac:dyDescent="0.25">
      <c r="C58" s="9" t="s">
        <v>5</v>
      </c>
      <c r="D58" t="s">
        <v>55</v>
      </c>
      <c r="E58" t="s">
        <v>54</v>
      </c>
    </row>
    <row r="59" spans="1:13" x14ac:dyDescent="0.25">
      <c r="C59" s="10" t="s">
        <v>0</v>
      </c>
      <c r="D59">
        <v>65.699999999999989</v>
      </c>
      <c r="E59" s="11">
        <v>1.4599999999999997</v>
      </c>
    </row>
    <row r="60" spans="1:13" x14ac:dyDescent="0.25">
      <c r="C60" s="10" t="s">
        <v>1</v>
      </c>
      <c r="D60">
        <v>191.7</v>
      </c>
      <c r="E60" s="11">
        <v>4.26</v>
      </c>
    </row>
    <row r="61" spans="1:13" x14ac:dyDescent="0.25">
      <c r="C61" s="10" t="s">
        <v>2</v>
      </c>
      <c r="D61">
        <v>188.29999999999998</v>
      </c>
      <c r="E61" s="11">
        <v>5.5382352941176469</v>
      </c>
    </row>
    <row r="62" spans="1:13" x14ac:dyDescent="0.25">
      <c r="C62" s="10" t="s">
        <v>53</v>
      </c>
      <c r="D62">
        <v>445.70000000000005</v>
      </c>
      <c r="E62" s="11">
        <v>3.5943548387096778</v>
      </c>
    </row>
  </sheetData>
  <mergeCells count="8">
    <mergeCell ref="A29:M29"/>
    <mergeCell ref="A34:M35"/>
    <mergeCell ref="A55:M56"/>
    <mergeCell ref="A36:M36"/>
    <mergeCell ref="A1:M1"/>
    <mergeCell ref="A19:M19"/>
    <mergeCell ref="A24:M24"/>
    <mergeCell ref="A6:M6"/>
  </mergeCells>
  <pageMargins left="0.511811024" right="0.511811024" top="0.78740157499999996" bottom="0.78740157499999996" header="0.31496062000000002" footer="0.31496062000000002"/>
  <pageSetup orientation="portrait" horizontalDpi="300" r:id="rId2"/>
  <drawing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showGridLines="0" workbookViewId="0">
      <selection activeCell="A16" sqref="A16"/>
    </sheetView>
  </sheetViews>
  <sheetFormatPr defaultRowHeight="15" x14ac:dyDescent="0.25"/>
  <sheetData>
    <row r="1" spans="1:2" x14ac:dyDescent="0.25">
      <c r="A1" s="2" t="s">
        <v>13</v>
      </c>
      <c r="B1" s="2" t="s">
        <v>14</v>
      </c>
    </row>
    <row r="2" spans="1:2" x14ac:dyDescent="0.25">
      <c r="A2" s="1" t="s">
        <v>15</v>
      </c>
      <c r="B2" s="4">
        <v>7.5874745344438992</v>
      </c>
    </row>
    <row r="3" spans="1:2" x14ac:dyDescent="0.25">
      <c r="A3" s="1" t="s">
        <v>16</v>
      </c>
      <c r="B3" s="4">
        <v>7.8129049785702174</v>
      </c>
    </row>
    <row r="4" spans="1:2" x14ac:dyDescent="0.25">
      <c r="A4" s="1" t="s">
        <v>17</v>
      </c>
      <c r="B4" s="4">
        <v>7.5405520345310304</v>
      </c>
    </row>
    <row r="5" spans="1:2" x14ac:dyDescent="0.25">
      <c r="A5" s="1" t="s">
        <v>18</v>
      </c>
      <c r="B5" s="4">
        <v>1.2866132779100636</v>
      </c>
    </row>
    <row r="6" spans="1:2" x14ac:dyDescent="0.25">
      <c r="A6" s="1" t="s">
        <v>19</v>
      </c>
      <c r="B6" s="4">
        <v>6.518749285504704</v>
      </c>
    </row>
    <row r="7" spans="1:2" x14ac:dyDescent="0.25">
      <c r="A7" s="1" t="s">
        <v>20</v>
      </c>
      <c r="B7" s="4">
        <v>0.92314026931054505</v>
      </c>
    </row>
    <row r="8" spans="1:2" x14ac:dyDescent="0.25">
      <c r="A8" s="1" t="s">
        <v>21</v>
      </c>
      <c r="B8" s="4">
        <v>0.57697775469540358</v>
      </c>
    </row>
    <row r="9" spans="1:2" x14ac:dyDescent="0.25">
      <c r="A9" s="1" t="s">
        <v>22</v>
      </c>
      <c r="B9" s="4">
        <v>2.5186800938221277</v>
      </c>
    </row>
    <row r="10" spans="1:2" x14ac:dyDescent="0.25">
      <c r="A10" s="1" t="s">
        <v>23</v>
      </c>
      <c r="B10" s="4">
        <v>0.4764907651321848</v>
      </c>
    </row>
    <row r="11" spans="1:2" x14ac:dyDescent="0.25">
      <c r="A11" s="1" t="s">
        <v>24</v>
      </c>
      <c r="B11" s="4">
        <v>7.5760132673030753</v>
      </c>
    </row>
    <row r="12" spans="1:2" x14ac:dyDescent="0.25">
      <c r="A12" s="1" t="s">
        <v>25</v>
      </c>
      <c r="B12" s="4">
        <v>6.8803798396795983</v>
      </c>
    </row>
    <row r="13" spans="1:2" x14ac:dyDescent="0.25">
      <c r="A13" s="1" t="s">
        <v>26</v>
      </c>
      <c r="B13" s="4">
        <v>9.9538294615212006</v>
      </c>
    </row>
    <row r="14" spans="1:2" x14ac:dyDescent="0.25">
      <c r="A14" s="1" t="s">
        <v>27</v>
      </c>
      <c r="B14" s="4">
        <v>2.3698238981092281</v>
      </c>
    </row>
    <row r="15" spans="1:2" x14ac:dyDescent="0.25">
      <c r="A15" s="1" t="s">
        <v>28</v>
      </c>
      <c r="B15" s="4">
        <v>9.6678189162944896</v>
      </c>
    </row>
    <row r="16" spans="1:2" x14ac:dyDescent="0.25">
      <c r="A16" s="1" t="s">
        <v>29</v>
      </c>
      <c r="B16" s="4">
        <v>3.3234621701755254</v>
      </c>
    </row>
    <row r="17" spans="1:2" x14ac:dyDescent="0.25">
      <c r="A17" s="1" t="s">
        <v>30</v>
      </c>
      <c r="B17" s="4">
        <v>4.4770972735474874</v>
      </c>
    </row>
    <row r="18" spans="1:2" x14ac:dyDescent="0.25">
      <c r="A18" s="1" t="s">
        <v>31</v>
      </c>
      <c r="B18" s="4">
        <v>1.174446109471099</v>
      </c>
    </row>
    <row r="19" spans="1:2" x14ac:dyDescent="0.25">
      <c r="A19" s="1" t="s">
        <v>32</v>
      </c>
      <c r="B19" s="4">
        <v>1.7884362171745449</v>
      </c>
    </row>
    <row r="20" spans="1:2" x14ac:dyDescent="0.25">
      <c r="A20" s="1" t="s">
        <v>33</v>
      </c>
      <c r="B20" s="4">
        <v>5.0638468832197772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5"/>
  <sheetViews>
    <sheetView tabSelected="1" workbookViewId="0">
      <selection activeCell="A9" sqref="A9:H10"/>
    </sheetView>
  </sheetViews>
  <sheetFormatPr defaultRowHeight="15" x14ac:dyDescent="0.25"/>
  <cols>
    <col min="1" max="1" width="18" bestFit="1" customWidth="1"/>
    <col min="2" max="2" width="10" bestFit="1" customWidth="1"/>
    <col min="3" max="3" width="10.5703125" bestFit="1" customWidth="1"/>
    <col min="4" max="4" width="18" customWidth="1"/>
    <col min="5" max="8" width="14" customWidth="1"/>
  </cols>
  <sheetData>
    <row r="1" spans="1:8" x14ac:dyDescent="0.25">
      <c r="A1" s="18" t="s">
        <v>34</v>
      </c>
      <c r="B1" s="18"/>
      <c r="C1" s="18"/>
      <c r="D1" s="18"/>
      <c r="E1" s="18"/>
      <c r="F1" s="18"/>
      <c r="G1" s="18"/>
      <c r="H1" s="18"/>
    </row>
    <row r="2" spans="1:8" x14ac:dyDescent="0.25">
      <c r="D2" s="8">
        <f>AVERAGE(Base2!B2:B20)</f>
        <v>4.6061440542324332</v>
      </c>
    </row>
    <row r="4" spans="1:8" x14ac:dyDescent="0.25">
      <c r="A4" s="18" t="s">
        <v>39</v>
      </c>
      <c r="B4" s="18"/>
      <c r="C4" s="18"/>
      <c r="D4" s="18"/>
      <c r="E4" s="18"/>
      <c r="F4" s="18"/>
      <c r="G4" s="18"/>
      <c r="H4" s="18"/>
    </row>
    <row r="5" spans="1:8" ht="13.5" customHeight="1" x14ac:dyDescent="0.25">
      <c r="D5" s="8">
        <f>MEDIAN(Base2!B2:B20)</f>
        <v>4.4770972735474874</v>
      </c>
    </row>
    <row r="6" spans="1:8" ht="13.5" customHeight="1" x14ac:dyDescent="0.25"/>
    <row r="7" spans="1:8" x14ac:dyDescent="0.25">
      <c r="A7" s="18" t="s">
        <v>40</v>
      </c>
      <c r="B7" s="18"/>
      <c r="C7" s="18"/>
      <c r="D7" s="18"/>
      <c r="E7" s="18"/>
      <c r="F7" s="18"/>
      <c r="G7" s="18"/>
      <c r="H7" s="18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21" t="s">
        <v>56</v>
      </c>
      <c r="B9" s="21"/>
      <c r="C9" s="21"/>
      <c r="D9" s="21"/>
      <c r="E9" s="21"/>
      <c r="F9" s="21"/>
      <c r="G9" s="21"/>
      <c r="H9" s="21"/>
    </row>
    <row r="10" spans="1:8" x14ac:dyDescent="0.25">
      <c r="A10" s="21"/>
      <c r="B10" s="21"/>
      <c r="C10" s="21"/>
      <c r="D10" s="21"/>
      <c r="E10" s="21"/>
      <c r="F10" s="21"/>
      <c r="G10" s="21"/>
      <c r="H10" s="21"/>
    </row>
    <row r="11" spans="1:8" ht="13.5" customHeight="1" x14ac:dyDescent="0.25"/>
    <row r="12" spans="1:8" x14ac:dyDescent="0.25">
      <c r="A12" s="18" t="s">
        <v>41</v>
      </c>
      <c r="B12" s="18"/>
      <c r="C12" s="18"/>
      <c r="D12" s="18"/>
      <c r="E12" s="18"/>
      <c r="F12" s="18"/>
      <c r="G12" s="18"/>
      <c r="H12" s="18"/>
    </row>
    <row r="13" spans="1:8" x14ac:dyDescent="0.25">
      <c r="C13" s="8"/>
      <c r="D13" s="8">
        <f>MAX(Base2!A2:B20)</f>
        <v>9.9538294615212006</v>
      </c>
    </row>
    <row r="15" spans="1:8" x14ac:dyDescent="0.25">
      <c r="A15" s="18" t="s">
        <v>42</v>
      </c>
      <c r="B15" s="18"/>
      <c r="C15" s="18"/>
      <c r="D15" s="18"/>
      <c r="E15" s="18"/>
      <c r="F15" s="18"/>
      <c r="G15" s="18"/>
      <c r="H15" s="18"/>
    </row>
    <row r="16" spans="1:8" x14ac:dyDescent="0.25">
      <c r="D16" s="8">
        <f>MIN(Base2!A1:B20)</f>
        <v>0.4764907651321848</v>
      </c>
    </row>
    <row r="18" spans="1:8" x14ac:dyDescent="0.25">
      <c r="A18" s="18" t="s">
        <v>43</v>
      </c>
      <c r="B18" s="18"/>
      <c r="C18" s="18"/>
      <c r="D18" s="18"/>
      <c r="E18" s="18"/>
      <c r="F18" s="18"/>
      <c r="G18" s="18"/>
      <c r="H18" s="18"/>
    </row>
    <row r="19" spans="1:8" x14ac:dyDescent="0.25">
      <c r="D19" cm="1">
        <f t="array" ref="D19">COUNTA(IF(Base2!B2:B20&lt;5, 1, 0))</f>
        <v>19</v>
      </c>
    </row>
    <row r="21" spans="1:8" x14ac:dyDescent="0.25">
      <c r="A21" s="18" t="s">
        <v>44</v>
      </c>
      <c r="B21" s="18"/>
      <c r="C21" s="18"/>
      <c r="D21" s="18"/>
      <c r="E21" s="18"/>
      <c r="F21" s="18"/>
      <c r="G21" s="18"/>
      <c r="H21" s="18"/>
    </row>
    <row r="23" spans="1:8" x14ac:dyDescent="0.25">
      <c r="A23" s="2" t="s">
        <v>13</v>
      </c>
      <c r="B23" s="2" t="s">
        <v>14</v>
      </c>
    </row>
    <row r="24" spans="1:8" x14ac:dyDescent="0.25">
      <c r="A24" s="2" t="s">
        <v>18</v>
      </c>
      <c r="B24" s="4">
        <f>VLOOKUP(A24,Base2!A1:B20,2,0)</f>
        <v>1.2866132779100636</v>
      </c>
    </row>
    <row r="25" spans="1:8" x14ac:dyDescent="0.25">
      <c r="A25" s="2" t="s">
        <v>21</v>
      </c>
      <c r="B25" s="4">
        <f>VLOOKUP(A25,Base2!A2:B21,2,0)</f>
        <v>0.57697775469540358</v>
      </c>
    </row>
    <row r="26" spans="1:8" x14ac:dyDescent="0.25">
      <c r="A26" s="2" t="s">
        <v>25</v>
      </c>
      <c r="B26" s="4">
        <f>VLOOKUP(A26,Base2!A3:B22,2,0)</f>
        <v>6.8803798396795983</v>
      </c>
    </row>
    <row r="27" spans="1:8" x14ac:dyDescent="0.25">
      <c r="A27" s="2" t="s">
        <v>28</v>
      </c>
      <c r="B27" s="4">
        <f>VLOOKUP(A27,Base2!A4:B23,2,0)</f>
        <v>9.6678189162944896</v>
      </c>
    </row>
    <row r="28" spans="1:8" x14ac:dyDescent="0.25">
      <c r="A28" s="2" t="s">
        <v>31</v>
      </c>
      <c r="B28" s="4">
        <f>VLOOKUP(A28,Base2!A5:B24,2,0)</f>
        <v>1.174446109471099</v>
      </c>
    </row>
    <row r="30" spans="1:8" ht="15" customHeight="1" x14ac:dyDescent="0.25">
      <c r="A30" s="20" t="s">
        <v>45</v>
      </c>
      <c r="B30" s="20"/>
      <c r="C30" s="20"/>
      <c r="D30" s="20"/>
      <c r="E30" s="20"/>
      <c r="F30" s="20"/>
      <c r="G30" s="20"/>
      <c r="H30" s="20"/>
    </row>
    <row r="31" spans="1:8" x14ac:dyDescent="0.25">
      <c r="A31" s="20"/>
      <c r="B31" s="20"/>
      <c r="C31" s="20"/>
      <c r="D31" s="20"/>
      <c r="E31" s="20"/>
      <c r="F31" s="20"/>
      <c r="G31" s="20"/>
      <c r="H31" s="20"/>
    </row>
    <row r="32" spans="1:8" x14ac:dyDescent="0.25">
      <c r="A32" s="20"/>
      <c r="B32" s="20"/>
      <c r="C32" s="20"/>
      <c r="D32" s="20"/>
      <c r="E32" s="20"/>
      <c r="F32" s="20"/>
      <c r="G32" s="20"/>
      <c r="H32" s="20"/>
    </row>
    <row r="34" spans="1:3" x14ac:dyDescent="0.25">
      <c r="A34" s="2" t="s">
        <v>13</v>
      </c>
      <c r="B34" s="2" t="s">
        <v>14</v>
      </c>
      <c r="C34" s="2" t="s">
        <v>35</v>
      </c>
    </row>
    <row r="35" spans="1:3" x14ac:dyDescent="0.25">
      <c r="A35" s="2" t="s">
        <v>15</v>
      </c>
      <c r="B35" s="4">
        <v>7.5874745344438992</v>
      </c>
      <c r="C35" s="2" t="str">
        <f>IF(B35&lt;5,"Não passou","Passou")</f>
        <v>Passou</v>
      </c>
    </row>
    <row r="36" spans="1:3" x14ac:dyDescent="0.25">
      <c r="A36" s="2" t="s">
        <v>16</v>
      </c>
      <c r="B36" s="4">
        <v>7.8129049785702174</v>
      </c>
      <c r="C36" s="2" t="str">
        <f t="shared" ref="C36:C53" si="0">IF(B36&lt;5,"Não passou","Passou")</f>
        <v>Passou</v>
      </c>
    </row>
    <row r="37" spans="1:3" x14ac:dyDescent="0.25">
      <c r="A37" s="2" t="s">
        <v>17</v>
      </c>
      <c r="B37" s="4">
        <v>7.5405520345310268</v>
      </c>
      <c r="C37" s="2" t="str">
        <f t="shared" si="0"/>
        <v>Passou</v>
      </c>
    </row>
    <row r="38" spans="1:3" x14ac:dyDescent="0.25">
      <c r="A38" s="2" t="s">
        <v>18</v>
      </c>
      <c r="B38" s="4">
        <v>1.2866132779100636</v>
      </c>
      <c r="C38" s="2" t="str">
        <f t="shared" si="0"/>
        <v>Não passou</v>
      </c>
    </row>
    <row r="39" spans="1:3" x14ac:dyDescent="0.25">
      <c r="A39" s="2" t="s">
        <v>19</v>
      </c>
      <c r="B39" s="4">
        <v>6.518749285504704</v>
      </c>
      <c r="C39" s="2" t="str">
        <f t="shared" si="0"/>
        <v>Passou</v>
      </c>
    </row>
    <row r="40" spans="1:3" x14ac:dyDescent="0.25">
      <c r="A40" s="2" t="s">
        <v>20</v>
      </c>
      <c r="B40" s="4">
        <v>0.92314026931054505</v>
      </c>
      <c r="C40" s="2" t="str">
        <f t="shared" si="0"/>
        <v>Não passou</v>
      </c>
    </row>
    <row r="41" spans="1:3" x14ac:dyDescent="0.25">
      <c r="A41" s="2" t="s">
        <v>21</v>
      </c>
      <c r="B41" s="4">
        <v>0.57697775469540358</v>
      </c>
      <c r="C41" s="2" t="str">
        <f t="shared" si="0"/>
        <v>Não passou</v>
      </c>
    </row>
    <row r="42" spans="1:3" x14ac:dyDescent="0.25">
      <c r="A42" s="2" t="s">
        <v>22</v>
      </c>
      <c r="B42" s="4">
        <v>2.5186800938221277</v>
      </c>
      <c r="C42" s="2" t="str">
        <f t="shared" si="0"/>
        <v>Não passou</v>
      </c>
    </row>
    <row r="43" spans="1:3" x14ac:dyDescent="0.25">
      <c r="A43" s="2" t="s">
        <v>23</v>
      </c>
      <c r="B43" s="4">
        <v>0.4764907651321848</v>
      </c>
      <c r="C43" s="2" t="str">
        <f t="shared" si="0"/>
        <v>Não passou</v>
      </c>
    </row>
    <row r="44" spans="1:3" x14ac:dyDescent="0.25">
      <c r="A44" s="2" t="s">
        <v>24</v>
      </c>
      <c r="B44" s="4">
        <v>7.5760132673030753</v>
      </c>
      <c r="C44" s="2" t="str">
        <f t="shared" si="0"/>
        <v>Passou</v>
      </c>
    </row>
    <row r="45" spans="1:3" x14ac:dyDescent="0.25">
      <c r="A45" s="2" t="s">
        <v>25</v>
      </c>
      <c r="B45" s="4">
        <v>6.8803798396795983</v>
      </c>
      <c r="C45" s="2" t="str">
        <f t="shared" si="0"/>
        <v>Passou</v>
      </c>
    </row>
    <row r="46" spans="1:3" x14ac:dyDescent="0.25">
      <c r="A46" s="2" t="s">
        <v>26</v>
      </c>
      <c r="B46" s="4">
        <v>9.9538294615212006</v>
      </c>
      <c r="C46" s="2" t="str">
        <f t="shared" si="0"/>
        <v>Passou</v>
      </c>
    </row>
    <row r="47" spans="1:3" x14ac:dyDescent="0.25">
      <c r="A47" s="2" t="s">
        <v>27</v>
      </c>
      <c r="B47" s="4">
        <v>2.3698238981092281</v>
      </c>
      <c r="C47" s="2" t="str">
        <f t="shared" si="0"/>
        <v>Não passou</v>
      </c>
    </row>
    <row r="48" spans="1:3" x14ac:dyDescent="0.25">
      <c r="A48" s="2" t="s">
        <v>28</v>
      </c>
      <c r="B48" s="4">
        <v>9.6678189162944896</v>
      </c>
      <c r="C48" s="2" t="str">
        <f t="shared" si="0"/>
        <v>Passou</v>
      </c>
    </row>
    <row r="49" spans="1:8" x14ac:dyDescent="0.25">
      <c r="A49" s="2" t="s">
        <v>29</v>
      </c>
      <c r="B49" s="4">
        <v>3.3234621701755254</v>
      </c>
      <c r="C49" s="2" t="str">
        <f t="shared" si="0"/>
        <v>Não passou</v>
      </c>
    </row>
    <row r="50" spans="1:8" x14ac:dyDescent="0.25">
      <c r="A50" s="2" t="s">
        <v>30</v>
      </c>
      <c r="B50" s="4">
        <v>4.4770972735474874</v>
      </c>
      <c r="C50" s="2" t="str">
        <f t="shared" si="0"/>
        <v>Não passou</v>
      </c>
    </row>
    <row r="51" spans="1:8" x14ac:dyDescent="0.25">
      <c r="A51" s="2" t="s">
        <v>31</v>
      </c>
      <c r="B51" s="4">
        <v>1.174446109471099</v>
      </c>
      <c r="C51" s="2" t="str">
        <f t="shared" si="0"/>
        <v>Não passou</v>
      </c>
    </row>
    <row r="52" spans="1:8" x14ac:dyDescent="0.25">
      <c r="A52" s="2" t="s">
        <v>32</v>
      </c>
      <c r="B52" s="4">
        <v>1.7884362171745449</v>
      </c>
      <c r="C52" s="2" t="str">
        <f t="shared" si="0"/>
        <v>Não passou</v>
      </c>
    </row>
    <row r="53" spans="1:8" x14ac:dyDescent="0.25">
      <c r="A53" s="2" t="s">
        <v>33</v>
      </c>
      <c r="B53" s="4">
        <v>5.0638468832197772</v>
      </c>
      <c r="C53" s="2" t="str">
        <f t="shared" si="0"/>
        <v>Passou</v>
      </c>
    </row>
    <row r="55" spans="1:8" ht="15" customHeight="1" x14ac:dyDescent="0.25">
      <c r="A55" s="20" t="s">
        <v>47</v>
      </c>
      <c r="B55" s="20"/>
      <c r="C55" s="20"/>
      <c r="D55" s="20"/>
      <c r="E55" s="20"/>
      <c r="F55" s="20"/>
      <c r="G55" s="20"/>
      <c r="H55" s="20"/>
    </row>
    <row r="56" spans="1:8" x14ac:dyDescent="0.25">
      <c r="A56" s="20"/>
      <c r="B56" s="20"/>
      <c r="C56" s="20"/>
      <c r="D56" s="20"/>
      <c r="E56" s="20"/>
      <c r="F56" s="20"/>
      <c r="G56" s="20"/>
      <c r="H56" s="20"/>
    </row>
    <row r="57" spans="1:8" x14ac:dyDescent="0.25">
      <c r="A57" s="20"/>
      <c r="B57" s="20"/>
      <c r="C57" s="20"/>
      <c r="D57" s="20"/>
      <c r="E57" s="20"/>
      <c r="F57" s="20"/>
      <c r="G57" s="20"/>
      <c r="H57" s="20"/>
    </row>
    <row r="62" spans="1:8" x14ac:dyDescent="0.25">
      <c r="A62" s="9" t="s">
        <v>35</v>
      </c>
      <c r="B62" t="s">
        <v>49</v>
      </c>
      <c r="C62" t="s">
        <v>59</v>
      </c>
    </row>
    <row r="63" spans="1:8" x14ac:dyDescent="0.25">
      <c r="A63" s="10" t="s">
        <v>57</v>
      </c>
      <c r="B63" s="22">
        <v>10</v>
      </c>
      <c r="C63" s="23">
        <v>0.52631578947368418</v>
      </c>
    </row>
    <row r="64" spans="1:8" x14ac:dyDescent="0.25">
      <c r="A64" s="10" t="s">
        <v>58</v>
      </c>
      <c r="B64" s="22">
        <v>9</v>
      </c>
      <c r="C64" s="23">
        <v>0.47368421052631576</v>
      </c>
    </row>
    <row r="65" spans="1:3" x14ac:dyDescent="0.25">
      <c r="A65" s="10" t="s">
        <v>53</v>
      </c>
      <c r="B65" s="22">
        <v>19</v>
      </c>
      <c r="C65" s="23">
        <v>1</v>
      </c>
    </row>
  </sheetData>
  <mergeCells count="10">
    <mergeCell ref="A55:H57"/>
    <mergeCell ref="A4:H4"/>
    <mergeCell ref="A7:H7"/>
    <mergeCell ref="A9:H10"/>
    <mergeCell ref="A1:H1"/>
    <mergeCell ref="A12:H12"/>
    <mergeCell ref="A15:H15"/>
    <mergeCell ref="A18:H18"/>
    <mergeCell ref="A21:H21"/>
    <mergeCell ref="A30:H32"/>
  </mergeCell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Base1</vt:lpstr>
      <vt:lpstr>Exercícios_Base1</vt:lpstr>
      <vt:lpstr>Base2</vt:lpstr>
      <vt:lpstr>Exercícios_Base2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NARYAN</dc:creator>
  <cp:lastModifiedBy>Alexia Caroline</cp:lastModifiedBy>
  <dcterms:created xsi:type="dcterms:W3CDTF">2021-04-26T17:26:44Z</dcterms:created>
  <dcterms:modified xsi:type="dcterms:W3CDTF">2024-04-22T16:30:50Z</dcterms:modified>
</cp:coreProperties>
</file>