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Downloads\"/>
    </mc:Choice>
  </mc:AlternateContent>
  <xr:revisionPtr revIDLastSave="0" documentId="13_ncr:1_{F2A0E643-09EE-4512-BA00-01CE6B1ADCE4}" xr6:coauthVersionLast="47" xr6:coauthVersionMax="47" xr10:uidLastSave="{00000000-0000-0000-0000-000000000000}"/>
  <bookViews>
    <workbookView xWindow="60" yWindow="0" windowWidth="12675" windowHeight="11325" xr2:uid="{3258B1F5-E27F-4EF8-816E-8EB1F182C1BE}"/>
  </bookViews>
  <sheets>
    <sheet name="Ark1" sheetId="1" r:id="rId1"/>
    <sheet name="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  <c r="F25" i="1"/>
  <c r="E25" i="1"/>
  <c r="D25" i="1"/>
  <c r="C25" i="1"/>
  <c r="B25" i="1"/>
  <c r="L19" i="1"/>
  <c r="K19" i="1"/>
  <c r="J19" i="1"/>
  <c r="I19" i="1"/>
  <c r="H19" i="1"/>
  <c r="G19" i="1"/>
  <c r="F19" i="1"/>
  <c r="C10" i="1"/>
  <c r="L10" i="1"/>
  <c r="K10" i="1"/>
  <c r="J10" i="1"/>
  <c r="L5" i="1"/>
  <c r="L20" i="1" s="1"/>
  <c r="K5" i="1"/>
  <c r="K20" i="1" s="1"/>
  <c r="J5" i="1"/>
  <c r="J20" i="1" s="1"/>
  <c r="B5" i="2"/>
  <c r="B7" i="2" s="1"/>
  <c r="I10" i="1"/>
  <c r="H10" i="1"/>
  <c r="G10" i="1"/>
  <c r="F10" i="1"/>
  <c r="E10" i="1"/>
  <c r="D10" i="1"/>
  <c r="B10" i="1"/>
  <c r="I5" i="1"/>
  <c r="I20" i="1" s="1"/>
  <c r="H5" i="1"/>
  <c r="H20" i="1" s="1"/>
  <c r="G5" i="1"/>
  <c r="G20" i="1" s="1"/>
  <c r="F5" i="1"/>
  <c r="F20" i="1" s="1"/>
  <c r="E5" i="1"/>
  <c r="E20" i="1" s="1"/>
  <c r="D5" i="1"/>
  <c r="D20" i="1" s="1"/>
  <c r="C5" i="1"/>
  <c r="C20" i="1" s="1"/>
  <c r="B5" i="1"/>
  <c r="B20" i="1" s="1"/>
  <c r="B11" i="1" l="1"/>
  <c r="B16" i="1" s="1"/>
  <c r="L11" i="1"/>
  <c r="L16" i="1" s="1"/>
  <c r="J11" i="1"/>
  <c r="J16" i="1" s="1"/>
  <c r="G11" i="1"/>
  <c r="G16" i="1" s="1"/>
  <c r="K11" i="1"/>
  <c r="K16" i="1" s="1"/>
  <c r="C11" i="1"/>
  <c r="C16" i="1" s="1"/>
  <c r="I11" i="1"/>
  <c r="I16" i="1" s="1"/>
  <c r="H11" i="1"/>
  <c r="H16" i="1" s="1"/>
  <c r="F11" i="1"/>
  <c r="F16" i="1" s="1"/>
  <c r="E11" i="1"/>
  <c r="E16" i="1" s="1"/>
  <c r="D11" i="1"/>
  <c r="D16" i="1" s="1"/>
</calcChain>
</file>

<file path=xl/sharedStrings.xml><?xml version="1.0" encoding="utf-8"?>
<sst xmlns="http://schemas.openxmlformats.org/spreadsheetml/2006/main" count="41" uniqueCount="40">
  <si>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</si>
  <si>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</si>
  <si>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</si>
  <si>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</si>
  <si>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</si>
  <si>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</si>
  <si>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</si>
  <si>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</si>
  <si>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</si>
  <si>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</si>
  <si>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</si>
  <si>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S&amp;M</t>
  </si>
  <si>
    <t>R&amp;D</t>
  </si>
  <si>
    <t>G&amp;A</t>
  </si>
  <si>
    <t>OpEx</t>
  </si>
  <si>
    <t>Net Income</t>
  </si>
  <si>
    <t>EBIT</t>
  </si>
  <si>
    <t>Cloudflare (NASDAQ: NET)</t>
  </si>
  <si>
    <t>Revenue Growth YoY</t>
  </si>
  <si>
    <t>Gross Margin %</t>
  </si>
  <si>
    <t>Cash and Cash Equivalents</t>
  </si>
  <si>
    <t>P/S</t>
  </si>
  <si>
    <t>Shares</t>
  </si>
  <si>
    <t>Debt</t>
  </si>
  <si>
    <t>EV</t>
  </si>
  <si>
    <t>Cloudflare $NET</t>
  </si>
  <si>
    <t>Price</t>
  </si>
  <si>
    <t>MC</t>
  </si>
  <si>
    <t>Net Cash</t>
  </si>
  <si>
    <t>Q120</t>
  </si>
  <si>
    <t>Q220</t>
  </si>
  <si>
    <t>Q322</t>
  </si>
  <si>
    <t>Taxes (Benefit)</t>
  </si>
  <si>
    <t>Loss before taxes</t>
  </si>
  <si>
    <t>Other Income</t>
  </si>
  <si>
    <t>OpInc (Loss)</t>
  </si>
  <si>
    <t>CFFO</t>
  </si>
  <si>
    <t>CapEx</t>
  </si>
  <si>
    <t>FCF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</si>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</sst>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r&quot;\ * #,##0.00_-;\-&quot;kr&quot;\ * #,##0.00_-;_-&quot;kr&quot;\ * &quot;-&quot;??_-;_-@_-"/>
    <numFmt numFmtId="164" formatCode="_-[$$-409]* #,##0_ ;_-[$$-409]* \-#,##0\ ;_-[$$-409]* &quot;-&quot;_ ;_-@_ "/>
    <numFmt numFmtId="166" formatCode="_-[$$-409]* #,##0.00_ ;_-[$$-409]* \-#,##0.00\ ;_-[$$-409]* &quot;-&quot;??_ ;_-@_ "/>
    <numFmt numFmtId="167" formatCode="000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6" fontId="0" fillId="0" borderId="0" xfId="0" applyNumberFormat="1"/>
    <xf numFmtId="9" fontId="0" fillId="0" borderId="0" xfId="2" applyFont="1"/>
    <xf numFmtId="9" fontId="2" fillId="0" borderId="0" xfId="2" applyFont="1"/>
    <xf numFmtId="0" fontId="0" fillId="0" borderId="1" xfId="0" applyBorder="1"/>
  </cellXfs>
  <cellStyles count="3">
    <cellStyle name="Normal" xfId="0" builtinId="0"/>
    <cellStyle name="Pros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13</xdr:col>
      <xdr:colOff>713254</xdr:colOff>
      <xdr:row>76</xdr:row>
      <xdr:rowOff>85725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8698F87-A146-8570-7EB7-FDA8D851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0"/>
          <a:ext cx="14182725" cy="8086725"/>
        </a:xfrm>
        <a:prstGeom prst="rect">
          <a:avLst/>
        </a:prstGeom>
      </xdr:spPr>
    </xdr:pic>
    <xdr:clientData/>
  </xdr:twoCellAnchor>
  <xdr:twoCellAnchor editAs="oneCell">
    <xdr:from>
      <xdr:col>13</xdr:col>
      <xdr:colOff>201706</xdr:colOff>
      <xdr:row>2</xdr:row>
      <xdr:rowOff>100853</xdr:rowOff>
    </xdr:from>
    <xdr:to>
      <xdr:col>22</xdr:col>
      <xdr:colOff>30256</xdr:colOff>
      <xdr:row>26</xdr:row>
      <xdr:rowOff>119903</xdr:rowOff>
    </xdr:to>
    <xdr:pic>
      <xdr:nvPicPr>
        <xdr:cNvPr id="3" name="Bilde 2" descr="CloudFlare? What is it and why do I need it? | GMCVO Databases">
          <a:extLst>
            <a:ext uri="{FF2B5EF4-FFF2-40B4-BE49-F238E27FC236}">
              <a16:creationId xmlns:a16="http://schemas.microsoft.com/office/drawing/2014/main" id="{66B8BD39-EFD6-19C4-E91F-4FA4FEBBA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1177" y="481853"/>
          <a:ext cx="6686550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B8D3-383D-4F15-9102-13FD52A7E331}">
  <dimension ref="A1:M32"/>
  <sheetViews>
    <sheetView tabSelected="1" zoomScale="85" zoomScaleNormal="85" workbookViewId="0">
      <selection activeCell="U32" sqref="U32"/>
    </sheetView>
  </sheetViews>
  <sheetFormatPr baseColWidth="10" defaultRowHeight="15" x14ac:dyDescent="0.25"/>
  <cols>
    <col min="1" max="1" width="29.140625" bestFit="1" customWidth="1"/>
    <col min="2" max="2" width="13.140625" customWidth="1"/>
    <col min="3" max="3" width="16" customWidth="1"/>
    <col min="4" max="4" width="16.85546875" customWidth="1"/>
    <col min="5" max="5" width="16.28515625" customWidth="1"/>
    <col min="6" max="7" width="15.140625" customWidth="1"/>
    <col min="8" max="8" width="17.42578125" customWidth="1"/>
    <col min="9" max="9" width="17.28515625" customWidth="1"/>
  </cols>
  <sheetData>
    <row r="1" spans="1:13" x14ac:dyDescent="0.25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13" x14ac:dyDescent="0.25">
      <c r="A2" s="1"/>
      <c r="B2" s="1" t="s">
        <v>29</v>
      </c>
      <c r="C2" s="1" t="s">
        <v>30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31</v>
      </c>
      <c r="M2" s="10" t="s">
        <v>39</v>
      </c>
    </row>
    <row r="3" spans="1:13" x14ac:dyDescent="0.25">
      <c r="A3" s="1" t="s">
        <v>8</v>
      </c>
      <c r="B3" s="2">
        <v>91250</v>
      </c>
      <c r="C3" s="2">
        <v>99721</v>
      </c>
      <c r="D3" s="2">
        <v>114162</v>
      </c>
      <c r="E3" s="2">
        <v>125926</v>
      </c>
      <c r="F3" s="2">
        <v>138055</v>
      </c>
      <c r="G3" s="2">
        <v>152428</v>
      </c>
      <c r="H3" s="2">
        <v>172347</v>
      </c>
      <c r="I3" s="2">
        <v>193596</v>
      </c>
      <c r="J3" s="2">
        <v>212167</v>
      </c>
      <c r="K3" s="2">
        <v>234517</v>
      </c>
      <c r="L3" s="2">
        <v>253857</v>
      </c>
      <c r="M3" s="10"/>
    </row>
    <row r="4" spans="1:13" x14ac:dyDescent="0.25">
      <c r="A4" s="1" t="s">
        <v>9</v>
      </c>
      <c r="B4" s="2">
        <v>20821</v>
      </c>
      <c r="C4" s="2">
        <v>24164</v>
      </c>
      <c r="D4" s="2">
        <v>27005</v>
      </c>
      <c r="E4" s="2">
        <v>29065</v>
      </c>
      <c r="F4" s="2">
        <v>32084</v>
      </c>
      <c r="G4" s="2">
        <v>35029</v>
      </c>
      <c r="H4" s="2">
        <v>37525</v>
      </c>
      <c r="I4" s="2">
        <v>42496</v>
      </c>
      <c r="J4" s="2">
        <v>47051</v>
      </c>
      <c r="K4" s="2">
        <v>55804</v>
      </c>
      <c r="L4" s="2">
        <v>61967</v>
      </c>
      <c r="M4" s="10"/>
    </row>
    <row r="5" spans="1:13" x14ac:dyDescent="0.25">
      <c r="A5" s="1" t="s">
        <v>10</v>
      </c>
      <c r="B5" s="2">
        <f>B3-B4</f>
        <v>70429</v>
      </c>
      <c r="C5" s="2">
        <f t="shared" ref="C5:I5" si="0">C3-C4</f>
        <v>75557</v>
      </c>
      <c r="D5" s="2">
        <f t="shared" si="0"/>
        <v>87157</v>
      </c>
      <c r="E5" s="2">
        <f t="shared" si="0"/>
        <v>96861</v>
      </c>
      <c r="F5" s="2">
        <f t="shared" si="0"/>
        <v>105971</v>
      </c>
      <c r="G5" s="2">
        <f t="shared" si="0"/>
        <v>117399</v>
      </c>
      <c r="H5" s="2">
        <f t="shared" si="0"/>
        <v>134822</v>
      </c>
      <c r="I5" s="2">
        <f t="shared" si="0"/>
        <v>151100</v>
      </c>
      <c r="J5" s="2">
        <f t="shared" ref="J5:L5" si="1">J3-J4</f>
        <v>165116</v>
      </c>
      <c r="K5" s="2">
        <f t="shared" si="1"/>
        <v>178713</v>
      </c>
      <c r="L5" s="2">
        <f t="shared" si="1"/>
        <v>191890</v>
      </c>
      <c r="M5" s="10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0"/>
    </row>
    <row r="7" spans="1:13" x14ac:dyDescent="0.25">
      <c r="A7" s="1" t="s">
        <v>11</v>
      </c>
      <c r="B7" s="2">
        <v>46965</v>
      </c>
      <c r="C7" s="2">
        <v>51376</v>
      </c>
      <c r="D7" s="2">
        <v>55982</v>
      </c>
      <c r="E7" s="2">
        <v>63552</v>
      </c>
      <c r="F7" s="2">
        <v>69974</v>
      </c>
      <c r="G7" s="2">
        <v>75995</v>
      </c>
      <c r="H7" s="2">
        <v>85877</v>
      </c>
      <c r="I7" s="2">
        <v>96219</v>
      </c>
      <c r="J7" s="2">
        <v>100057</v>
      </c>
      <c r="K7" s="2">
        <v>117622</v>
      </c>
      <c r="L7" s="2">
        <v>116033</v>
      </c>
      <c r="M7" s="10"/>
    </row>
    <row r="8" spans="1:13" x14ac:dyDescent="0.25">
      <c r="A8" s="1" t="s">
        <v>12</v>
      </c>
      <c r="B8" s="2">
        <v>33354</v>
      </c>
      <c r="C8" s="2">
        <v>28131</v>
      </c>
      <c r="D8" s="2">
        <v>30902</v>
      </c>
      <c r="E8" s="2">
        <v>34757</v>
      </c>
      <c r="F8" s="2">
        <v>39527</v>
      </c>
      <c r="G8" s="2">
        <v>41349</v>
      </c>
      <c r="H8" s="2">
        <v>46770</v>
      </c>
      <c r="I8" s="2">
        <v>61762</v>
      </c>
      <c r="J8" s="2">
        <v>67054</v>
      </c>
      <c r="K8" s="2">
        <v>75114</v>
      </c>
      <c r="L8" s="2">
        <v>76432</v>
      </c>
      <c r="M8" s="10"/>
    </row>
    <row r="9" spans="1:13" x14ac:dyDescent="0.25">
      <c r="A9" s="1" t="s">
        <v>13</v>
      </c>
      <c r="B9" s="2">
        <v>26181</v>
      </c>
      <c r="C9" s="2">
        <v>20754</v>
      </c>
      <c r="D9" s="2">
        <v>21525</v>
      </c>
      <c r="E9" s="2">
        <v>23293</v>
      </c>
      <c r="F9" s="2">
        <v>27724</v>
      </c>
      <c r="G9" s="2">
        <v>28927</v>
      </c>
      <c r="H9" s="2">
        <v>28669</v>
      </c>
      <c r="I9" s="2">
        <v>34183</v>
      </c>
      <c r="J9" s="2">
        <v>38029</v>
      </c>
      <c r="K9" s="2">
        <v>50518</v>
      </c>
      <c r="L9" s="2">
        <v>45372</v>
      </c>
      <c r="M9" s="10"/>
    </row>
    <row r="10" spans="1:13" x14ac:dyDescent="0.25">
      <c r="A10" s="1" t="s">
        <v>14</v>
      </c>
      <c r="B10" s="2">
        <f>B7+B8+B9</f>
        <v>106500</v>
      </c>
      <c r="C10" s="2">
        <f>C7+C8+C9</f>
        <v>100261</v>
      </c>
      <c r="D10" s="2">
        <f t="shared" ref="D10:I10" si="2">D7+D8+D9</f>
        <v>108409</v>
      </c>
      <c r="E10" s="2">
        <f t="shared" si="2"/>
        <v>121602</v>
      </c>
      <c r="F10" s="2">
        <f t="shared" si="2"/>
        <v>137225</v>
      </c>
      <c r="G10" s="2">
        <f t="shared" si="2"/>
        <v>146271</v>
      </c>
      <c r="H10" s="2">
        <f t="shared" si="2"/>
        <v>161316</v>
      </c>
      <c r="I10" s="2">
        <f t="shared" si="2"/>
        <v>192164</v>
      </c>
      <c r="J10" s="2">
        <f t="shared" ref="J10:L10" si="3">J7+J8+J9</f>
        <v>205140</v>
      </c>
      <c r="K10" s="2">
        <f t="shared" si="3"/>
        <v>243254</v>
      </c>
      <c r="L10" s="2">
        <f t="shared" si="3"/>
        <v>237837</v>
      </c>
      <c r="M10" s="10"/>
    </row>
    <row r="11" spans="1:13" x14ac:dyDescent="0.25">
      <c r="A11" s="3" t="s">
        <v>35</v>
      </c>
      <c r="B11" s="4">
        <f>B5-B10</f>
        <v>-36071</v>
      </c>
      <c r="C11" s="4">
        <f t="shared" ref="C11:I11" si="4">C5-C10</f>
        <v>-24704</v>
      </c>
      <c r="D11" s="4">
        <f t="shared" si="4"/>
        <v>-21252</v>
      </c>
      <c r="E11" s="4">
        <f t="shared" si="4"/>
        <v>-24741</v>
      </c>
      <c r="F11" s="4">
        <f t="shared" si="4"/>
        <v>-31254</v>
      </c>
      <c r="G11" s="4">
        <f t="shared" si="4"/>
        <v>-28872</v>
      </c>
      <c r="H11" s="4">
        <f t="shared" si="4"/>
        <v>-26494</v>
      </c>
      <c r="I11" s="4">
        <f t="shared" si="4"/>
        <v>-41064</v>
      </c>
      <c r="J11" s="4">
        <f t="shared" ref="J11:L11" si="5">J5-J10</f>
        <v>-40024</v>
      </c>
      <c r="K11" s="4">
        <f t="shared" si="5"/>
        <v>-64541</v>
      </c>
      <c r="L11" s="4">
        <f t="shared" si="5"/>
        <v>-45947</v>
      </c>
      <c r="M11" s="10"/>
    </row>
    <row r="12" spans="1:13" x14ac:dyDescent="0.25">
      <c r="A12" s="3"/>
      <c r="B12" s="4"/>
      <c r="C12" s="4"/>
      <c r="D12" s="4"/>
      <c r="E12" s="4"/>
      <c r="F12" s="4"/>
      <c r="G12" s="4"/>
      <c r="H12" s="4"/>
      <c r="I12" s="4"/>
      <c r="M12" s="10"/>
    </row>
    <row r="13" spans="1:13" x14ac:dyDescent="0.25">
      <c r="A13" s="1" t="s">
        <v>34</v>
      </c>
      <c r="B13" s="4">
        <v>485</v>
      </c>
      <c r="C13" s="4">
        <v>219</v>
      </c>
      <c r="D13" s="4">
        <v>208</v>
      </c>
      <c r="E13" s="4">
        <v>113</v>
      </c>
      <c r="F13" s="4">
        <v>148</v>
      </c>
      <c r="G13" s="4">
        <v>877</v>
      </c>
      <c r="H13" s="4">
        <v>361</v>
      </c>
      <c r="I13" s="4">
        <v>426</v>
      </c>
      <c r="J13" s="4">
        <v>983</v>
      </c>
      <c r="K13" s="4">
        <v>233</v>
      </c>
      <c r="L13" s="4">
        <v>2433</v>
      </c>
      <c r="M13" s="10"/>
    </row>
    <row r="14" spans="1:13" x14ac:dyDescent="0.25">
      <c r="A14" s="1" t="s">
        <v>33</v>
      </c>
      <c r="B14" s="4">
        <v>-33084</v>
      </c>
      <c r="C14" s="4">
        <v>28073</v>
      </c>
      <c r="D14" s="4">
        <v>29972</v>
      </c>
      <c r="E14" s="4">
        <v>33844</v>
      </c>
      <c r="F14" s="4">
        <v>40796</v>
      </c>
      <c r="G14" s="4">
        <v>39820</v>
      </c>
      <c r="H14" s="4">
        <v>110430</v>
      </c>
      <c r="I14" s="4">
        <v>56930</v>
      </c>
      <c r="J14" s="4">
        <v>41007</v>
      </c>
      <c r="K14" s="4">
        <v>63707</v>
      </c>
      <c r="L14" s="4">
        <v>41174</v>
      </c>
      <c r="M14" s="10"/>
    </row>
    <row r="15" spans="1:13" x14ac:dyDescent="0.25">
      <c r="A15" s="1" t="s">
        <v>32</v>
      </c>
      <c r="B15" s="4">
        <v>338</v>
      </c>
      <c r="C15" s="4">
        <v>1938</v>
      </c>
      <c r="D15" s="4">
        <v>3504</v>
      </c>
      <c r="E15" s="4">
        <v>177</v>
      </c>
      <c r="F15" s="4">
        <v>833</v>
      </c>
      <c r="G15" s="4">
        <v>4310</v>
      </c>
      <c r="H15" s="4">
        <v>3095</v>
      </c>
      <c r="I15" s="4">
        <v>20571</v>
      </c>
      <c r="J15" s="4">
        <v>374</v>
      </c>
      <c r="K15" s="4">
        <v>170</v>
      </c>
      <c r="L15" s="4">
        <v>1372</v>
      </c>
      <c r="M15" s="10"/>
    </row>
    <row r="16" spans="1:13" x14ac:dyDescent="0.25">
      <c r="A16" s="1" t="s">
        <v>15</v>
      </c>
      <c r="B16" s="4">
        <f>B11-B13-B14+B15-B11</f>
        <v>32937</v>
      </c>
      <c r="C16" s="4">
        <f t="shared" ref="C16:L16" si="6">C11-C13-C14+C15-C11</f>
        <v>-26354</v>
      </c>
      <c r="D16" s="4">
        <f t="shared" si="6"/>
        <v>-26676</v>
      </c>
      <c r="E16" s="4">
        <f t="shared" si="6"/>
        <v>-33780</v>
      </c>
      <c r="F16" s="4">
        <f t="shared" si="6"/>
        <v>-40111</v>
      </c>
      <c r="G16" s="4">
        <f t="shared" si="6"/>
        <v>-36387</v>
      </c>
      <c r="H16" s="4">
        <f t="shared" si="6"/>
        <v>-107696</v>
      </c>
      <c r="I16" s="4">
        <f t="shared" si="6"/>
        <v>-36785</v>
      </c>
      <c r="J16" s="4">
        <f t="shared" si="6"/>
        <v>-41616</v>
      </c>
      <c r="K16" s="4">
        <f t="shared" si="6"/>
        <v>-63770</v>
      </c>
      <c r="L16" s="4">
        <f t="shared" si="6"/>
        <v>-42235</v>
      </c>
      <c r="M16" s="10"/>
    </row>
    <row r="17" spans="1:13" x14ac:dyDescent="0.25">
      <c r="A17" s="1" t="s">
        <v>16</v>
      </c>
      <c r="B17" s="4"/>
      <c r="C17" s="4"/>
      <c r="D17" s="4"/>
      <c r="E17" s="4"/>
      <c r="F17" s="4"/>
      <c r="G17" s="4"/>
      <c r="H17" s="4"/>
      <c r="I17" s="4"/>
      <c r="M17" s="10"/>
    </row>
    <row r="18" spans="1:13" x14ac:dyDescent="0.25">
      <c r="M18" s="10"/>
    </row>
    <row r="19" spans="1:13" x14ac:dyDescent="0.25">
      <c r="A19" s="3" t="s">
        <v>18</v>
      </c>
      <c r="F19" s="9">
        <f>F3/B3-1</f>
        <v>0.51293150684931499</v>
      </c>
      <c r="G19" s="9">
        <f t="shared" ref="G19:L19" si="7">G3/C3-1</f>
        <v>0.52854463954432873</v>
      </c>
      <c r="H19" s="9">
        <f t="shared" si="7"/>
        <v>0.50967046828191509</v>
      </c>
      <c r="I19" s="9">
        <f t="shared" si="7"/>
        <v>0.5373790956593556</v>
      </c>
      <c r="J19" s="9">
        <f t="shared" si="7"/>
        <v>0.53682952446488708</v>
      </c>
      <c r="K19" s="9">
        <f t="shared" si="7"/>
        <v>0.53854278741438577</v>
      </c>
      <c r="L19" s="9">
        <f t="shared" si="7"/>
        <v>0.47294121742763151</v>
      </c>
      <c r="M19" s="10"/>
    </row>
    <row r="20" spans="1:13" x14ac:dyDescent="0.25">
      <c r="A20" s="3" t="s">
        <v>19</v>
      </c>
      <c r="B20" s="8">
        <f>B5/B3</f>
        <v>0.77182465753424656</v>
      </c>
      <c r="C20" s="8">
        <f t="shared" ref="C20:L20" si="8">C5/C3</f>
        <v>0.7576839381875432</v>
      </c>
      <c r="D20" s="8">
        <f t="shared" si="8"/>
        <v>0.7634501848250731</v>
      </c>
      <c r="E20" s="8">
        <f t="shared" si="8"/>
        <v>0.76918984165303428</v>
      </c>
      <c r="F20" s="8">
        <f t="shared" si="8"/>
        <v>0.76759986961718152</v>
      </c>
      <c r="G20" s="8">
        <f t="shared" si="8"/>
        <v>0.77019314036791142</v>
      </c>
      <c r="H20" s="8">
        <f t="shared" si="8"/>
        <v>0.7822706516504494</v>
      </c>
      <c r="I20" s="8">
        <f t="shared" si="8"/>
        <v>0.78049133246554681</v>
      </c>
      <c r="J20" s="8">
        <f t="shared" si="8"/>
        <v>0.77823601219793836</v>
      </c>
      <c r="K20" s="8">
        <f t="shared" si="8"/>
        <v>0.76204710106303597</v>
      </c>
      <c r="L20" s="8">
        <f t="shared" si="8"/>
        <v>0.75589800557006503</v>
      </c>
      <c r="M20" s="10"/>
    </row>
    <row r="21" spans="1:13" x14ac:dyDescent="0.25">
      <c r="A21" s="3" t="s">
        <v>20</v>
      </c>
      <c r="M21" s="10"/>
    </row>
    <row r="22" spans="1:13" x14ac:dyDescent="0.25">
      <c r="A22" s="3"/>
      <c r="M22" s="10"/>
    </row>
    <row r="23" spans="1:13" x14ac:dyDescent="0.25">
      <c r="A23" s="3" t="s">
        <v>36</v>
      </c>
      <c r="B23">
        <v>14276</v>
      </c>
      <c r="C23">
        <v>10289</v>
      </c>
      <c r="D23">
        <v>8316</v>
      </c>
      <c r="E23">
        <v>17129</v>
      </c>
      <c r="F23">
        <v>23494</v>
      </c>
      <c r="G23">
        <v>30949</v>
      </c>
      <c r="H23">
        <v>24031</v>
      </c>
      <c r="I23">
        <v>64648</v>
      </c>
      <c r="J23">
        <v>35467</v>
      </c>
      <c r="K23">
        <v>2784</v>
      </c>
      <c r="L23">
        <v>45472</v>
      </c>
      <c r="M23" s="10"/>
    </row>
    <row r="24" spans="1:13" x14ac:dyDescent="0.25">
      <c r="A24" s="3" t="s">
        <v>37</v>
      </c>
      <c r="B24">
        <v>11405</v>
      </c>
      <c r="C24">
        <v>9863</v>
      </c>
      <c r="D24">
        <v>45962</v>
      </c>
      <c r="E24">
        <v>56375</v>
      </c>
      <c r="F24">
        <v>22268</v>
      </c>
      <c r="G24">
        <v>7103</v>
      </c>
      <c r="H24">
        <v>64652</v>
      </c>
      <c r="I24">
        <v>92986</v>
      </c>
      <c r="J24">
        <v>24481</v>
      </c>
      <c r="K24">
        <v>61565</v>
      </c>
      <c r="L24">
        <v>103461</v>
      </c>
      <c r="M24" s="10"/>
    </row>
    <row r="25" spans="1:13" x14ac:dyDescent="0.25">
      <c r="A25" s="3" t="s">
        <v>38</v>
      </c>
      <c r="B25">
        <f>B23-B24</f>
        <v>2871</v>
      </c>
      <c r="C25">
        <f t="shared" ref="C25:L25" si="9">C23-C24</f>
        <v>426</v>
      </c>
      <c r="D25">
        <f t="shared" si="9"/>
        <v>-37646</v>
      </c>
      <c r="E25">
        <f t="shared" si="9"/>
        <v>-39246</v>
      </c>
      <c r="F25">
        <f t="shared" si="9"/>
        <v>1226</v>
      </c>
      <c r="G25">
        <f t="shared" si="9"/>
        <v>23846</v>
      </c>
      <c r="H25">
        <f t="shared" si="9"/>
        <v>-40621</v>
      </c>
      <c r="I25">
        <f t="shared" si="9"/>
        <v>-28338</v>
      </c>
      <c r="J25">
        <f t="shared" si="9"/>
        <v>10986</v>
      </c>
      <c r="K25">
        <f t="shared" si="9"/>
        <v>-58781</v>
      </c>
      <c r="L25">
        <f t="shared" si="9"/>
        <v>-57989</v>
      </c>
      <c r="M25" s="10"/>
    </row>
    <row r="26" spans="1:13" x14ac:dyDescent="0.25">
      <c r="A26" s="1"/>
      <c r="M26" s="10"/>
    </row>
    <row r="27" spans="1:13" x14ac:dyDescent="0.25">
      <c r="A27" s="1" t="s">
        <v>21</v>
      </c>
      <c r="B27">
        <v>15</v>
      </c>
      <c r="C27">
        <v>15</v>
      </c>
      <c r="D27">
        <v>40</v>
      </c>
      <c r="E27">
        <v>65</v>
      </c>
      <c r="F27">
        <v>50</v>
      </c>
      <c r="G27">
        <v>70</v>
      </c>
      <c r="H27">
        <v>115</v>
      </c>
      <c r="I27">
        <v>70</v>
      </c>
      <c r="J27">
        <v>45</v>
      </c>
      <c r="K27">
        <v>20</v>
      </c>
      <c r="L27">
        <v>18</v>
      </c>
      <c r="M27" s="10"/>
    </row>
    <row r="28" spans="1:13" x14ac:dyDescent="0.25">
      <c r="A28" s="1"/>
      <c r="M28" s="10"/>
    </row>
    <row r="29" spans="1:13" x14ac:dyDescent="0.25">
      <c r="A29" s="1" t="s">
        <v>20</v>
      </c>
      <c r="B29">
        <v>558</v>
      </c>
      <c r="C29">
        <v>1069</v>
      </c>
      <c r="D29">
        <v>1059</v>
      </c>
      <c r="E29">
        <v>1030</v>
      </c>
      <c r="F29">
        <v>1030</v>
      </c>
      <c r="G29">
        <v>1036</v>
      </c>
      <c r="H29">
        <v>1814</v>
      </c>
      <c r="I29">
        <v>1825</v>
      </c>
      <c r="J29">
        <v>1728</v>
      </c>
      <c r="K29">
        <v>1651</v>
      </c>
      <c r="L29">
        <v>1647</v>
      </c>
      <c r="M29" s="10"/>
    </row>
    <row r="30" spans="1:13" x14ac:dyDescent="0.25">
      <c r="A30" s="1" t="s">
        <v>23</v>
      </c>
      <c r="B30">
        <v>0</v>
      </c>
      <c r="C30">
        <v>366</v>
      </c>
      <c r="D30">
        <v>375</v>
      </c>
      <c r="E30">
        <v>383</v>
      </c>
      <c r="F30">
        <v>392</v>
      </c>
      <c r="G30">
        <v>401</v>
      </c>
      <c r="H30">
        <v>1143</v>
      </c>
      <c r="I30">
        <v>1147</v>
      </c>
      <c r="J30">
        <v>1433</v>
      </c>
      <c r="K30">
        <v>1434</v>
      </c>
      <c r="L30">
        <v>1435</v>
      </c>
      <c r="M30" s="10"/>
    </row>
    <row r="31" spans="1:13" x14ac:dyDescent="0.25">
      <c r="A31" s="1"/>
    </row>
    <row r="32" spans="1:13" x14ac:dyDescent="0.25">
      <c r="A3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F98A-CB77-4F48-985B-153FB8F96F01}">
  <dimension ref="A1:B9"/>
  <sheetViews>
    <sheetView workbookViewId="0">
      <selection activeCell="B7" sqref="B7"/>
    </sheetView>
  </sheetViews>
  <sheetFormatPr baseColWidth="10" defaultRowHeight="15" x14ac:dyDescent="0.25"/>
  <cols>
    <col min="1" max="1" width="15.140625" bestFit="1" customWidth="1"/>
    <col min="2" max="2" width="16.140625" bestFit="1" customWidth="1"/>
  </cols>
  <sheetData>
    <row r="1" spans="1:2" x14ac:dyDescent="0.25">
      <c r="A1" t="s">
        <v>25</v>
      </c>
    </row>
    <row r="3" spans="1:2" x14ac:dyDescent="0.25">
      <c r="A3" t="s">
        <v>26</v>
      </c>
      <c r="B3" s="5">
        <v>44</v>
      </c>
    </row>
    <row r="4" spans="1:2" x14ac:dyDescent="0.25">
      <c r="A4" t="s">
        <v>22</v>
      </c>
      <c r="B4" s="6">
        <v>326590</v>
      </c>
    </row>
    <row r="5" spans="1:2" x14ac:dyDescent="0.25">
      <c r="A5" t="s">
        <v>27</v>
      </c>
      <c r="B5" s="5">
        <f>B3*B4</f>
        <v>14369960</v>
      </c>
    </row>
    <row r="6" spans="1:2" x14ac:dyDescent="0.25">
      <c r="A6" t="s">
        <v>28</v>
      </c>
      <c r="B6" s="5">
        <v>1093120</v>
      </c>
    </row>
    <row r="7" spans="1:2" x14ac:dyDescent="0.25">
      <c r="A7" t="s">
        <v>24</v>
      </c>
      <c r="B7" s="7">
        <f>B5-B6</f>
        <v>13276840</v>
      </c>
    </row>
    <row r="9" spans="1:2" x14ac:dyDescent="0.25">
      <c r="B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Eier</cp:lastModifiedBy>
  <dcterms:created xsi:type="dcterms:W3CDTF">2022-11-29T21:41:33Z</dcterms:created>
  <dcterms:modified xsi:type="dcterms:W3CDTF">2022-12-25T02:53:41Z</dcterms:modified>
</cp:coreProperties>
</file>