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"/>
    </mc:Choice>
  </mc:AlternateContent>
  <xr:revisionPtr revIDLastSave="0" documentId="13_ncr:1_{E7A6EF05-9083-4DE5-8DC2-944033BAB52E}" xr6:coauthVersionLast="47" xr6:coauthVersionMax="47" xr10:uidLastSave="{00000000-0000-0000-0000-000000000000}"/>
  <bookViews>
    <workbookView xWindow="-120" yWindow="-120" windowWidth="29040" windowHeight="15840" xr2:uid="{C99A754E-44DC-4E41-978D-2817E4499FE1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K5" i="1"/>
  <c r="J5" i="1"/>
  <c r="I5" i="1"/>
  <c r="H5" i="1"/>
  <c r="G5" i="1"/>
  <c r="E5" i="1"/>
  <c r="D5" i="1"/>
  <c r="C5" i="1"/>
  <c r="B5" i="1"/>
  <c r="K10" i="1"/>
  <c r="J10" i="1"/>
  <c r="I10" i="1"/>
  <c r="H10" i="1"/>
  <c r="G10" i="1"/>
  <c r="F10" i="1"/>
  <c r="E10" i="1"/>
  <c r="D10" i="1"/>
  <c r="C10" i="1"/>
  <c r="B10" i="1"/>
  <c r="K20" i="1"/>
  <c r="J20" i="1"/>
  <c r="I20" i="1"/>
  <c r="H20" i="1"/>
  <c r="G20" i="1"/>
  <c r="F20" i="1"/>
  <c r="E20" i="1"/>
  <c r="D20" i="1"/>
  <c r="C20" i="1"/>
  <c r="B20" i="1"/>
  <c r="C10" i="2"/>
  <c r="C5" i="2"/>
  <c r="C8" i="2" s="1"/>
</calcChain>
</file>

<file path=xl/sharedStrings.xml><?xml version="1.0" encoding="utf-8"?>
<sst xmlns="http://schemas.openxmlformats.org/spreadsheetml/2006/main" count="69" uniqueCount="66">
  <si>
    <t>Revenue</t>
  </si>
  <si>
    <t>COGS</t>
  </si>
  <si>
    <t>Gross Profit</t>
  </si>
  <si>
    <t>S&amp;M</t>
  </si>
  <si>
    <t>R&amp;D</t>
  </si>
  <si>
    <t>G&amp;A</t>
  </si>
  <si>
    <t>Revenue Growth YoY</t>
  </si>
  <si>
    <t>Non-GAAP Gross Margin</t>
  </si>
  <si>
    <t>EPS (Net loss per share)</t>
  </si>
  <si>
    <t>P/S</t>
  </si>
  <si>
    <t>Mcap</t>
  </si>
  <si>
    <t>Shares</t>
  </si>
  <si>
    <t>Stock price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</si>
  <si>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</si>
  <si>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</si>
  <si>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</si>
  <si>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</si>
  <si>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</si>
  <si>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</si>
  <si>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</si>
  <si>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</si>
  <si>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</si>
  <si>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THE BIG SIX</t>
  </si>
  <si>
    <t>Price</t>
  </si>
  <si>
    <t>MC</t>
  </si>
  <si>
    <t>Cash + Marketable Securities</t>
  </si>
  <si>
    <t>Debt</t>
  </si>
  <si>
    <t>EV</t>
  </si>
  <si>
    <t>Net cash</t>
  </si>
  <si>
    <t>Founded</t>
  </si>
  <si>
    <t>CEO</t>
  </si>
  <si>
    <t>Daniel Dines</t>
  </si>
  <si>
    <t>Enterprise value = The value you are paying for the business itself</t>
  </si>
  <si>
    <t>GAAP OpEx</t>
  </si>
  <si>
    <t>Cash Flow</t>
  </si>
  <si>
    <t>Cash and Cash Equivalents</t>
  </si>
  <si>
    <t>$593,8M</t>
  </si>
  <si>
    <t>$39,2M</t>
  </si>
  <si>
    <t>0.50</t>
  </si>
  <si>
    <t>-0.38</t>
  </si>
  <si>
    <t>0.28</t>
  </si>
  <si>
    <t>0.55</t>
  </si>
  <si>
    <t>0.22</t>
  </si>
  <si>
    <t>0.15</t>
  </si>
  <si>
    <t>0.37</t>
  </si>
  <si>
    <t>0.54</t>
  </si>
  <si>
    <t>Q222</t>
  </si>
  <si>
    <t>$25,4M</t>
  </si>
  <si>
    <t>$607,3M</t>
  </si>
  <si>
    <t>$67,5M</t>
  </si>
  <si>
    <t>$661,8M</t>
  </si>
  <si>
    <t>$84,2M</t>
  </si>
  <si>
    <t>$679,4M</t>
  </si>
  <si>
    <t>$75,8M</t>
  </si>
  <si>
    <t>$1,489B</t>
  </si>
  <si>
    <t>$65,6M</t>
  </si>
  <si>
    <t>$1,3B</t>
  </si>
  <si>
    <t>$113,4M</t>
  </si>
  <si>
    <t>$1,4B</t>
  </si>
  <si>
    <t>$97,2M</t>
  </si>
  <si>
    <t>$1,0B</t>
  </si>
  <si>
    <t>$102,4M</t>
  </si>
  <si>
    <t>$1,1B</t>
  </si>
  <si>
    <t>$192M</t>
  </si>
  <si>
    <t>$1,25B</t>
  </si>
  <si>
    <t>Enphase (NASDAQ: ENPH)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</si>
</sst>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7" formatCode="_-[$$-409]* #,##0.00_ ;_-[$$-409]* \-#,##0.00\ ;_-[$$-409]* &quot;-&quot;??_ ;_-@_ "/>
    <numFmt numFmtId="169" formatCode="000,000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0" fillId="0" borderId="0" xfId="0" applyNumberFormat="1" applyFont="1"/>
    <xf numFmtId="169" fontId="0" fillId="0" borderId="0" xfId="0" applyNumberFormat="1"/>
    <xf numFmtId="167" fontId="0" fillId="0" borderId="0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1" xfId="0" applyFill="1" applyBorder="1"/>
    <xf numFmtId="17" fontId="0" fillId="0" borderId="0" xfId="0" applyNumberFormat="1"/>
    <xf numFmtId="10" fontId="0" fillId="0" borderId="0" xfId="0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502228</xdr:colOff>
      <xdr:row>0</xdr:row>
      <xdr:rowOff>95869</xdr:rowOff>
    </xdr:from>
    <xdr:to>
      <xdr:col>30</xdr:col>
      <xdr:colOff>289894</xdr:colOff>
      <xdr:row>44</xdr:row>
      <xdr:rowOff>48244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7F8102E-B47A-C682-1F52-10149F59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4273" y="95869"/>
          <a:ext cx="14265666" cy="833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114300</xdr:rowOff>
    </xdr:to>
    <xdr:sp macro="" textlink="">
      <xdr:nvSpPr>
        <xdr:cNvPr id="1025" name="AutoShape 1" descr="U.S. Energy Information Administration - EIA - Independent Statistics and  Analysis">
          <a:extLst>
            <a:ext uri="{FF2B5EF4-FFF2-40B4-BE49-F238E27FC236}">
              <a16:creationId xmlns:a16="http://schemas.microsoft.com/office/drawing/2014/main" id="{703471E0-AC6F-F18E-FA2A-7A27976035BD}"/>
            </a:ext>
          </a:extLst>
        </xdr:cNvPr>
        <xdr:cNvSpPr>
          <a:spLocks noChangeAspect="1" noChangeArrowheads="1"/>
        </xdr:cNvSpPr>
      </xdr:nvSpPr>
      <xdr:spPr bwMode="auto">
        <a:xfrm>
          <a:off x="167354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E21E-FC87-4044-87F8-59B105E1480D}">
  <dimension ref="A1:K22"/>
  <sheetViews>
    <sheetView tabSelected="1" zoomScale="70" zoomScaleNormal="70" workbookViewId="0">
      <selection activeCell="D26" sqref="D26"/>
    </sheetView>
  </sheetViews>
  <sheetFormatPr baseColWidth="10" defaultRowHeight="15" x14ac:dyDescent="0.25"/>
  <cols>
    <col min="1" max="2" width="29.7109375" customWidth="1"/>
    <col min="3" max="3" width="23.85546875" customWidth="1"/>
    <col min="4" max="4" width="21.5703125" customWidth="1"/>
    <col min="5" max="5" width="25" customWidth="1"/>
    <col min="6" max="6" width="18.42578125" customWidth="1"/>
    <col min="7" max="7" width="23.42578125" customWidth="1"/>
    <col min="8" max="8" width="20.5703125" customWidth="1"/>
    <col min="9" max="9" width="23.85546875" customWidth="1"/>
    <col min="10" max="11" width="17.42578125" customWidth="1"/>
  </cols>
  <sheetData>
    <row r="1" spans="1:11" x14ac:dyDescent="0.25">
      <c r="A1" t="s">
        <v>65</v>
      </c>
      <c r="B1" s="16"/>
      <c r="C1" s="16"/>
      <c r="D1" s="22"/>
      <c r="E1" s="16"/>
    </row>
    <row r="2" spans="1:11" x14ac:dyDescent="0.25">
      <c r="B2" s="10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21" t="s">
        <v>46</v>
      </c>
    </row>
    <row r="3" spans="1:11" x14ac:dyDescent="0.25">
      <c r="A3" t="s">
        <v>0</v>
      </c>
      <c r="B3" s="11">
        <v>205545</v>
      </c>
      <c r="C3" s="9">
        <v>125538</v>
      </c>
      <c r="D3" s="9">
        <v>178503</v>
      </c>
      <c r="E3" s="9">
        <v>264839</v>
      </c>
      <c r="F3" s="9">
        <v>301754</v>
      </c>
      <c r="G3" s="9">
        <v>316057</v>
      </c>
      <c r="H3" s="9">
        <v>351519</v>
      </c>
      <c r="I3" s="9">
        <v>412719</v>
      </c>
      <c r="J3" s="9">
        <v>441292</v>
      </c>
      <c r="K3" s="9">
        <v>530196</v>
      </c>
    </row>
    <row r="4" spans="1:11" x14ac:dyDescent="0.25">
      <c r="A4" t="s">
        <v>1</v>
      </c>
      <c r="B4" s="9">
        <v>124780</v>
      </c>
      <c r="C4" s="9">
        <v>77151</v>
      </c>
      <c r="D4" s="9">
        <v>83522</v>
      </c>
      <c r="E4" s="9">
        <v>142901</v>
      </c>
      <c r="F4" s="9">
        <v>178805</v>
      </c>
      <c r="G4" s="9">
        <v>188256</v>
      </c>
      <c r="H4" s="9">
        <v>211161</v>
      </c>
      <c r="I4" s="9">
        <v>249405</v>
      </c>
      <c r="J4" s="9">
        <v>264319</v>
      </c>
      <c r="K4" s="9">
        <v>311191</v>
      </c>
    </row>
    <row r="5" spans="1:11" x14ac:dyDescent="0.25">
      <c r="A5" t="s">
        <v>2</v>
      </c>
      <c r="B5" s="9">
        <f>B3-B4</f>
        <v>80765</v>
      </c>
      <c r="C5" s="9">
        <f t="shared" ref="C5:K5" si="0">C3-C4</f>
        <v>48387</v>
      </c>
      <c r="D5" s="9">
        <f t="shared" si="0"/>
        <v>94981</v>
      </c>
      <c r="E5" s="9">
        <f t="shared" si="0"/>
        <v>121938</v>
      </c>
      <c r="F5" s="9">
        <f t="shared" si="0"/>
        <v>122949</v>
      </c>
      <c r="G5" s="9">
        <f t="shared" si="0"/>
        <v>127801</v>
      </c>
      <c r="H5" s="9">
        <f t="shared" si="0"/>
        <v>140358</v>
      </c>
      <c r="I5" s="9">
        <f t="shared" si="0"/>
        <v>163314</v>
      </c>
      <c r="J5" s="9">
        <f t="shared" si="0"/>
        <v>176973</v>
      </c>
      <c r="K5" s="9">
        <f t="shared" si="0"/>
        <v>219005</v>
      </c>
    </row>
    <row r="6" spans="1:11" x14ac:dyDescent="0.25">
      <c r="B6" s="9"/>
      <c r="C6" s="9"/>
      <c r="D6" s="9"/>
      <c r="E6" s="9"/>
      <c r="F6" s="9"/>
      <c r="G6" s="9"/>
      <c r="H6" s="9"/>
      <c r="I6" s="9"/>
      <c r="J6" s="9"/>
    </row>
    <row r="7" spans="1:11" x14ac:dyDescent="0.25">
      <c r="A7" t="s">
        <v>3</v>
      </c>
      <c r="B7" s="9">
        <v>11772</v>
      </c>
      <c r="C7" s="9">
        <v>12371</v>
      </c>
      <c r="D7" s="9">
        <v>14645</v>
      </c>
      <c r="E7" s="9">
        <v>14139</v>
      </c>
      <c r="F7" s="9">
        <v>19622</v>
      </c>
      <c r="G7" s="9">
        <v>25586</v>
      </c>
      <c r="H7" s="9">
        <v>39296</v>
      </c>
      <c r="I7" s="9">
        <v>44470</v>
      </c>
      <c r="J7" s="9">
        <v>41344</v>
      </c>
      <c r="K7" s="9">
        <v>53588</v>
      </c>
    </row>
    <row r="8" spans="1:11" x14ac:dyDescent="0.25">
      <c r="A8" t="s">
        <v>4</v>
      </c>
      <c r="B8" s="9">
        <v>11876</v>
      </c>
      <c r="C8" s="13">
        <v>13192</v>
      </c>
      <c r="D8" s="13">
        <v>15052</v>
      </c>
      <c r="E8" s="13">
        <v>15801</v>
      </c>
      <c r="F8" s="13">
        <v>21818</v>
      </c>
      <c r="G8" s="13">
        <v>22708</v>
      </c>
      <c r="H8" s="13">
        <v>29411</v>
      </c>
      <c r="I8" s="13">
        <v>31589</v>
      </c>
      <c r="J8" s="13">
        <v>35719</v>
      </c>
      <c r="K8" s="9">
        <v>39256</v>
      </c>
    </row>
    <row r="9" spans="1:11" x14ac:dyDescent="0.25">
      <c r="A9" t="s">
        <v>5</v>
      </c>
      <c r="B9" s="10">
        <v>12315</v>
      </c>
      <c r="C9" s="10">
        <v>11970</v>
      </c>
      <c r="D9" s="10">
        <v>13525</v>
      </c>
      <c r="E9" s="10">
        <v>12884</v>
      </c>
      <c r="F9" s="10">
        <v>20123</v>
      </c>
      <c r="G9" s="10">
        <v>20107</v>
      </c>
      <c r="H9" s="10">
        <v>34300</v>
      </c>
      <c r="I9" s="10">
        <v>29560</v>
      </c>
      <c r="J9" s="10">
        <v>38086</v>
      </c>
      <c r="K9" s="1">
        <v>32125</v>
      </c>
    </row>
    <row r="10" spans="1:11" x14ac:dyDescent="0.25">
      <c r="A10" t="s">
        <v>33</v>
      </c>
      <c r="B10" s="9">
        <f>B7+B8+B9</f>
        <v>35963</v>
      </c>
      <c r="C10" s="9">
        <f t="shared" ref="C10:K10" si="1">C7+C8+C9</f>
        <v>37533</v>
      </c>
      <c r="D10" s="9">
        <f t="shared" si="1"/>
        <v>43222</v>
      </c>
      <c r="E10" s="9">
        <f t="shared" si="1"/>
        <v>42824</v>
      </c>
      <c r="F10" s="9">
        <f t="shared" si="1"/>
        <v>61563</v>
      </c>
      <c r="G10" s="9">
        <f t="shared" si="1"/>
        <v>68401</v>
      </c>
      <c r="H10" s="9">
        <f t="shared" si="1"/>
        <v>103007</v>
      </c>
      <c r="I10" s="9">
        <f t="shared" si="1"/>
        <v>105619</v>
      </c>
      <c r="J10" s="9">
        <f t="shared" si="1"/>
        <v>115149</v>
      </c>
      <c r="K10" s="9">
        <f t="shared" si="1"/>
        <v>124969</v>
      </c>
    </row>
    <row r="11" spans="1:11" x14ac:dyDescent="0.25">
      <c r="C11" s="9"/>
    </row>
    <row r="12" spans="1:11" x14ac:dyDescent="0.25">
      <c r="A12" t="s">
        <v>6</v>
      </c>
      <c r="B12" s="14">
        <v>1.05</v>
      </c>
      <c r="C12" s="23">
        <v>-5.9700000000000003E-2</v>
      </c>
      <c r="D12" s="15">
        <v>-5.5999999999999999E-3</v>
      </c>
      <c r="E12" s="15">
        <v>0.26190000000000002</v>
      </c>
      <c r="F12" s="15">
        <v>0.46600000000000003</v>
      </c>
      <c r="G12" s="15">
        <v>1.5079</v>
      </c>
      <c r="H12" s="15">
        <v>0.96650000000000003</v>
      </c>
      <c r="I12" s="15">
        <v>0.5585</v>
      </c>
      <c r="J12" s="15">
        <v>0.46029999999999999</v>
      </c>
      <c r="K12" s="15">
        <v>0.67720000000000002</v>
      </c>
    </row>
    <row r="13" spans="1:11" x14ac:dyDescent="0.25">
      <c r="A13" t="s">
        <v>7</v>
      </c>
      <c r="B13" s="15">
        <v>0.39500000000000002</v>
      </c>
      <c r="C13" s="15">
        <v>0.38500000000000001</v>
      </c>
      <c r="D13" s="14">
        <v>0.41</v>
      </c>
      <c r="E13" s="15">
        <v>0.40200000000000002</v>
      </c>
      <c r="F13" s="15">
        <v>0.41099999999999998</v>
      </c>
      <c r="G13" s="15">
        <v>0.40799999999999997</v>
      </c>
      <c r="H13" s="15">
        <v>0.40799999999999997</v>
      </c>
      <c r="I13" s="15">
        <v>0.40200000000000002</v>
      </c>
      <c r="J13" s="14">
        <v>0.41</v>
      </c>
      <c r="K13" s="15">
        <v>0.42200000000000004</v>
      </c>
    </row>
    <row r="14" spans="1:11" x14ac:dyDescent="0.25">
      <c r="A14" t="s">
        <v>34</v>
      </c>
      <c r="B14" s="16" t="s">
        <v>37</v>
      </c>
      <c r="C14" s="16" t="s">
        <v>47</v>
      </c>
      <c r="D14" s="16" t="s">
        <v>49</v>
      </c>
      <c r="E14" s="16" t="s">
        <v>51</v>
      </c>
      <c r="F14" s="16" t="s">
        <v>53</v>
      </c>
      <c r="G14" s="16" t="s">
        <v>55</v>
      </c>
      <c r="H14" s="16" t="s">
        <v>57</v>
      </c>
      <c r="I14" s="16" t="s">
        <v>59</v>
      </c>
      <c r="J14" s="16" t="s">
        <v>61</v>
      </c>
      <c r="K14" s="16" t="s">
        <v>63</v>
      </c>
    </row>
    <row r="15" spans="1:11" x14ac:dyDescent="0.25">
      <c r="A15" t="s">
        <v>35</v>
      </c>
      <c r="B15" s="16" t="s">
        <v>36</v>
      </c>
      <c r="C15" s="16" t="s">
        <v>48</v>
      </c>
      <c r="D15" s="16" t="s">
        <v>50</v>
      </c>
      <c r="E15" s="16" t="s">
        <v>52</v>
      </c>
      <c r="F15" s="16" t="s">
        <v>54</v>
      </c>
      <c r="G15" s="16" t="s">
        <v>56</v>
      </c>
      <c r="H15" s="16" t="s">
        <v>58</v>
      </c>
      <c r="I15" s="16" t="s">
        <v>60</v>
      </c>
      <c r="J15" s="16" t="s">
        <v>62</v>
      </c>
      <c r="K15" s="16" t="s">
        <v>64</v>
      </c>
    </row>
    <row r="17" spans="1:11" x14ac:dyDescent="0.25">
      <c r="A17" t="s">
        <v>8</v>
      </c>
      <c r="B17" s="19" t="s">
        <v>38</v>
      </c>
      <c r="C17" s="20" t="s">
        <v>39</v>
      </c>
      <c r="D17" s="19" t="s">
        <v>40</v>
      </c>
      <c r="E17" s="19" t="s">
        <v>41</v>
      </c>
      <c r="F17" s="19" t="s">
        <v>42</v>
      </c>
      <c r="G17" s="19" t="s">
        <v>40</v>
      </c>
      <c r="H17" s="19" t="s">
        <v>43</v>
      </c>
      <c r="I17" s="19" t="s">
        <v>44</v>
      </c>
      <c r="J17" s="19" t="s">
        <v>44</v>
      </c>
      <c r="K17" s="18" t="s">
        <v>45</v>
      </c>
    </row>
    <row r="18" spans="1:11" x14ac:dyDescent="0.25">
      <c r="A18" t="s">
        <v>9</v>
      </c>
      <c r="B18">
        <v>5.92</v>
      </c>
      <c r="C18">
        <v>8.75</v>
      </c>
      <c r="D18">
        <v>15</v>
      </c>
      <c r="E18">
        <v>32</v>
      </c>
      <c r="F18">
        <v>26</v>
      </c>
      <c r="G18">
        <v>25</v>
      </c>
      <c r="H18" s="2">
        <v>17.5</v>
      </c>
      <c r="I18">
        <v>20</v>
      </c>
      <c r="J18">
        <v>20</v>
      </c>
      <c r="K18">
        <v>18</v>
      </c>
    </row>
    <row r="20" spans="1:11" x14ac:dyDescent="0.25">
      <c r="A20" t="s">
        <v>10</v>
      </c>
      <c r="B20" s="12">
        <f>B21*B22</f>
        <v>4143120000</v>
      </c>
      <c r="C20" s="12">
        <f t="shared" ref="C20:K20" si="2">C21*C22</f>
        <v>6054064600</v>
      </c>
      <c r="D20" s="12">
        <f t="shared" si="2"/>
        <v>12763800000</v>
      </c>
      <c r="E20" s="12">
        <f t="shared" si="2"/>
        <v>25548250000</v>
      </c>
      <c r="F20" s="12">
        <f t="shared" si="2"/>
        <v>29288400000</v>
      </c>
      <c r="G20" s="12">
        <f t="shared" si="2"/>
        <v>26183605000</v>
      </c>
      <c r="H20" s="12">
        <f t="shared" si="2"/>
        <v>21747880000</v>
      </c>
      <c r="I20" s="12">
        <f t="shared" si="2"/>
        <v>26382240000</v>
      </c>
      <c r="J20" s="12">
        <f t="shared" si="2"/>
        <v>29791102000</v>
      </c>
      <c r="K20" s="12">
        <f t="shared" si="2"/>
        <v>28313825000</v>
      </c>
    </row>
    <row r="21" spans="1:11" x14ac:dyDescent="0.25">
      <c r="A21" t="s">
        <v>11</v>
      </c>
      <c r="B21" s="12">
        <v>138104000</v>
      </c>
      <c r="C21" s="12">
        <v>125603000</v>
      </c>
      <c r="D21" s="12">
        <v>141820000</v>
      </c>
      <c r="E21" s="12">
        <v>145990000</v>
      </c>
      <c r="F21" s="12">
        <v>146442000</v>
      </c>
      <c r="G21" s="12">
        <v>141533000</v>
      </c>
      <c r="H21" s="12">
        <v>141220000</v>
      </c>
      <c r="I21" s="12">
        <v>141840000</v>
      </c>
      <c r="J21" s="12">
        <v>144617000</v>
      </c>
      <c r="K21" s="12">
        <v>143725000</v>
      </c>
    </row>
    <row r="22" spans="1:11" x14ac:dyDescent="0.25">
      <c r="A22" t="s">
        <v>12</v>
      </c>
      <c r="B22" s="17">
        <v>30</v>
      </c>
      <c r="C22">
        <v>48.2</v>
      </c>
      <c r="D22">
        <v>90</v>
      </c>
      <c r="E22">
        <v>175</v>
      </c>
      <c r="F22">
        <v>200</v>
      </c>
      <c r="G22">
        <v>185</v>
      </c>
      <c r="H22">
        <v>154</v>
      </c>
      <c r="I22">
        <v>186</v>
      </c>
      <c r="J22">
        <v>206</v>
      </c>
      <c r="K22"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BAF0-6305-4F4E-B979-4FE2C6497E5A}">
  <dimension ref="B2:C15"/>
  <sheetViews>
    <sheetView workbookViewId="0">
      <selection activeCell="E7" sqref="E7"/>
    </sheetView>
  </sheetViews>
  <sheetFormatPr baseColWidth="10" defaultRowHeight="15" x14ac:dyDescent="0.25"/>
  <sheetData>
    <row r="2" spans="2:3" x14ac:dyDescent="0.25">
      <c r="B2" s="2" t="s">
        <v>22</v>
      </c>
      <c r="C2" s="2"/>
    </row>
    <row r="3" spans="2:3" x14ac:dyDescent="0.25">
      <c r="B3" s="2" t="s">
        <v>23</v>
      </c>
      <c r="C3" s="3">
        <v>18.899999999999999</v>
      </c>
    </row>
    <row r="4" spans="2:3" x14ac:dyDescent="0.25">
      <c r="B4" s="2" t="s">
        <v>11</v>
      </c>
      <c r="C4" s="4">
        <v>541902</v>
      </c>
    </row>
    <row r="5" spans="2:3" x14ac:dyDescent="0.25">
      <c r="B5" s="2" t="s">
        <v>24</v>
      </c>
      <c r="C5" s="4">
        <f>C4*C3</f>
        <v>10241947.799999999</v>
      </c>
    </row>
    <row r="6" spans="2:3" x14ac:dyDescent="0.25">
      <c r="B6" s="2" t="s">
        <v>25</v>
      </c>
      <c r="C6" s="5">
        <v>1793966</v>
      </c>
    </row>
    <row r="7" spans="2:3" x14ac:dyDescent="0.25">
      <c r="B7" s="2" t="s">
        <v>26</v>
      </c>
      <c r="C7" s="4">
        <v>544526</v>
      </c>
    </row>
    <row r="8" spans="2:3" x14ac:dyDescent="0.25">
      <c r="B8" s="2" t="s">
        <v>27</v>
      </c>
      <c r="C8" s="4">
        <f>C5-C6+C7</f>
        <v>8992507.7999999989</v>
      </c>
    </row>
    <row r="9" spans="2:3" x14ac:dyDescent="0.25">
      <c r="B9" s="2"/>
      <c r="C9" s="6"/>
    </row>
    <row r="10" spans="2:3" x14ac:dyDescent="0.25">
      <c r="B10" s="2" t="s">
        <v>28</v>
      </c>
      <c r="C10" s="7">
        <f>C6-C7</f>
        <v>1249440</v>
      </c>
    </row>
    <row r="11" spans="2:3" x14ac:dyDescent="0.25">
      <c r="B11" s="2"/>
      <c r="C11" s="7"/>
    </row>
    <row r="12" spans="2:3" x14ac:dyDescent="0.25">
      <c r="B12" s="2" t="s">
        <v>29</v>
      </c>
      <c r="C12" s="8">
        <v>2005</v>
      </c>
    </row>
    <row r="13" spans="2:3" x14ac:dyDescent="0.25">
      <c r="B13" s="2" t="s">
        <v>30</v>
      </c>
      <c r="C13" s="6" t="s">
        <v>31</v>
      </c>
    </row>
    <row r="14" spans="2:3" x14ac:dyDescent="0.25">
      <c r="B14" s="2"/>
      <c r="C14" s="2"/>
    </row>
    <row r="15" spans="2:3" x14ac:dyDescent="0.25">
      <c r="B15" s="2" t="s">
        <v>32</v>
      </c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2022-09-11T10:51:20Z</dcterms:created>
  <dcterms:modified xsi:type="dcterms:W3CDTF">2022-09-11T14:40:29Z</dcterms:modified>
</cp:coreProperties>
</file>