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rive\COS\COS4501 Project\"/>
    </mc:Choice>
  </mc:AlternateContent>
  <bookViews>
    <workbookView xWindow="0" yWindow="5400" windowWidth="28800" windowHeight="11820" activeTab="3"/>
  </bookViews>
  <sheets>
    <sheet name="DB" sheetId="1" r:id="rId1"/>
    <sheet name="Sheet1" sheetId="4" r:id="rId2"/>
    <sheet name="Skill" sheetId="2" r:id="rId3"/>
    <sheet name="SelectQuest15" sheetId="5" r:id="rId4"/>
    <sheet name="Sheet3" sheetId="6" r:id="rId5"/>
    <sheet name="PF" sheetId="3" r:id="rId6"/>
  </sheets>
  <definedNames>
    <definedName name="_xlnm._FilterDatabase" localSheetId="5" hidden="1">PF!$A$1:$W$5</definedName>
    <definedName name="_xlnm._FilterDatabase" localSheetId="3" hidden="1">SelectQuest15!$A$1:$M$1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3" l="1"/>
  <c r="P4" i="3"/>
  <c r="L4" i="3"/>
  <c r="H4" i="3"/>
  <c r="D4" i="3"/>
  <c r="T2" i="3"/>
  <c r="P2" i="3"/>
  <c r="L2" i="3"/>
  <c r="H2" i="3"/>
  <c r="D2" i="3"/>
  <c r="Q1" i="5"/>
  <c r="K3" i="5"/>
  <c r="K4" i="5"/>
  <c r="K5" i="5"/>
  <c r="J6" i="5"/>
  <c r="G7" i="5"/>
  <c r="H7" i="5"/>
  <c r="K7" i="5"/>
  <c r="G8" i="5"/>
  <c r="H8" i="5"/>
  <c r="K8" i="5"/>
  <c r="G9" i="5"/>
  <c r="J9" i="5"/>
  <c r="H10" i="5"/>
  <c r="K10" i="5"/>
  <c r="H11" i="5"/>
  <c r="K11" i="5"/>
  <c r="G12" i="5"/>
  <c r="K12" i="5"/>
  <c r="J13" i="5"/>
  <c r="J14" i="5"/>
  <c r="G15" i="5"/>
  <c r="I15" i="5"/>
  <c r="K15" i="5"/>
  <c r="G16" i="5"/>
  <c r="J16" i="5"/>
  <c r="N17" i="5"/>
  <c r="P18" i="5" s="1"/>
  <c r="P19" i="5" s="1"/>
  <c r="P17" i="5"/>
  <c r="X19" i="5"/>
  <c r="G2" i="5" s="1"/>
  <c r="Y19" i="5"/>
  <c r="J4" i="5" s="1"/>
  <c r="T5" i="3"/>
  <c r="P5" i="3"/>
  <c r="L5" i="3"/>
  <c r="T3" i="3"/>
  <c r="P3" i="3"/>
  <c r="L3" i="3"/>
  <c r="H5" i="3"/>
  <c r="H3" i="3"/>
  <c r="D5" i="3"/>
  <c r="D3" i="3"/>
  <c r="M7" i="5" l="1"/>
  <c r="M3" i="5"/>
  <c r="H14" i="5"/>
  <c r="H13" i="5"/>
  <c r="J12" i="5"/>
  <c r="G14" i="5"/>
  <c r="G13" i="5"/>
  <c r="I12" i="5"/>
  <c r="J11" i="5"/>
  <c r="J10" i="5"/>
  <c r="G6" i="5"/>
  <c r="H5" i="5"/>
  <c r="H4" i="5"/>
  <c r="J3" i="5"/>
  <c r="K2" i="5"/>
  <c r="H6" i="5"/>
  <c r="I5" i="5"/>
  <c r="I4" i="5"/>
  <c r="W19" i="5"/>
  <c r="K16" i="5"/>
  <c r="H12" i="5"/>
  <c r="I11" i="5"/>
  <c r="I10" i="5"/>
  <c r="K9" i="5"/>
  <c r="G5" i="5"/>
  <c r="G4" i="5"/>
  <c r="I3" i="5"/>
  <c r="J2" i="5"/>
  <c r="I2" i="5"/>
  <c r="I16" i="5"/>
  <c r="G11" i="5"/>
  <c r="G10" i="5"/>
  <c r="I9" i="5"/>
  <c r="J8" i="5"/>
  <c r="J7" i="5"/>
  <c r="G3" i="5"/>
  <c r="H2" i="5"/>
  <c r="H3" i="5"/>
  <c r="H16" i="5"/>
  <c r="J15" i="5"/>
  <c r="K14" i="5"/>
  <c r="K13" i="5"/>
  <c r="H9" i="5"/>
  <c r="I8" i="5"/>
  <c r="I7" i="5"/>
  <c r="K6" i="5"/>
  <c r="H15" i="5"/>
  <c r="I14" i="5"/>
  <c r="I13" i="5"/>
  <c r="I6" i="5"/>
  <c r="J5" i="5"/>
  <c r="M4" i="5" l="1"/>
  <c r="M8" i="5"/>
  <c r="L3" i="5"/>
  <c r="F9" i="5"/>
  <c r="L10" i="5"/>
  <c r="L11" i="5"/>
  <c r="F16" i="5"/>
  <c r="L12" i="5"/>
  <c r="F2" i="5"/>
  <c r="F3" i="5"/>
  <c r="L4" i="5"/>
  <c r="L5" i="5"/>
  <c r="F10" i="5"/>
  <c r="F11" i="5"/>
  <c r="L6" i="5"/>
  <c r="F12" i="5"/>
  <c r="L13" i="5"/>
  <c r="L14" i="5"/>
  <c r="F4" i="5"/>
  <c r="F5" i="5"/>
  <c r="F6" i="5"/>
  <c r="L7" i="5"/>
  <c r="L8" i="5"/>
  <c r="F13" i="5"/>
  <c r="F14" i="5"/>
  <c r="L16" i="5"/>
  <c r="L2" i="5"/>
  <c r="F8" i="5"/>
  <c r="L9" i="5"/>
  <c r="F15" i="5"/>
  <c r="F7" i="5"/>
  <c r="L15" i="5"/>
  <c r="M10" i="5"/>
  <c r="M5" i="5"/>
  <c r="M2" i="5" l="1"/>
  <c r="Q2" i="5" s="1"/>
  <c r="M12" i="5"/>
  <c r="M6" i="5"/>
  <c r="M13" i="5"/>
  <c r="M14" i="5"/>
  <c r="Q14" i="5" s="1"/>
  <c r="M15" i="5"/>
  <c r="M9" i="5"/>
  <c r="M16" i="5"/>
  <c r="M11" i="5"/>
  <c r="Q11" i="5" s="1"/>
  <c r="Q8" i="5"/>
  <c r="Q5" i="5"/>
  <c r="P15" i="5" l="1"/>
  <c r="R15" i="5"/>
  <c r="P6" i="5"/>
  <c r="R6" i="5"/>
  <c r="P9" i="5"/>
  <c r="R9" i="5"/>
  <c r="R12" i="5"/>
  <c r="P12" i="5"/>
  <c r="P3" i="5"/>
  <c r="R3" i="5"/>
  <c r="R17" i="5" l="1"/>
  <c r="S26" i="4"/>
  <c r="S21" i="4"/>
  <c r="S16" i="4"/>
  <c r="S10" i="4"/>
  <c r="B19" i="4"/>
  <c r="B20" i="4" s="1"/>
  <c r="C19" i="4"/>
  <c r="C20" i="4" s="1"/>
  <c r="D19" i="4"/>
  <c r="E19" i="4"/>
  <c r="E20" i="4" s="1"/>
  <c r="F19" i="4"/>
  <c r="F20" i="4" s="1"/>
  <c r="G19" i="4"/>
  <c r="G20" i="4" s="1"/>
  <c r="H19" i="4"/>
  <c r="H20" i="4" s="1"/>
  <c r="I19" i="4"/>
  <c r="I20" i="4" s="1"/>
  <c r="J19" i="4"/>
  <c r="J20" i="4" s="1"/>
  <c r="K19" i="4"/>
  <c r="L19" i="4"/>
  <c r="M19" i="4"/>
  <c r="N19" i="4"/>
  <c r="N20" i="4" s="1"/>
  <c r="O19" i="4"/>
  <c r="O20" i="4" s="1"/>
  <c r="P19" i="4"/>
  <c r="P20" i="4" s="1"/>
  <c r="Q19" i="4"/>
  <c r="Q20" i="4" s="1"/>
  <c r="R19" i="4"/>
  <c r="R20" i="4" s="1"/>
  <c r="A19" i="4"/>
  <c r="A20" i="4" s="1"/>
  <c r="B14" i="4"/>
  <c r="B15" i="4" s="1"/>
  <c r="C14" i="4"/>
  <c r="D14" i="4"/>
  <c r="E14" i="4"/>
  <c r="E15" i="4" s="1"/>
  <c r="F14" i="4"/>
  <c r="F15" i="4" s="1"/>
  <c r="G14" i="4"/>
  <c r="G15" i="4" s="1"/>
  <c r="H14" i="4"/>
  <c r="H15" i="4" s="1"/>
  <c r="I14" i="4"/>
  <c r="I15" i="4" s="1"/>
  <c r="J14" i="4"/>
  <c r="K14" i="4"/>
  <c r="K15" i="4" s="1"/>
  <c r="L14" i="4"/>
  <c r="L15" i="4" s="1"/>
  <c r="M14" i="4"/>
  <c r="M15" i="4" s="1"/>
  <c r="N14" i="4"/>
  <c r="N15" i="4" s="1"/>
  <c r="O14" i="4"/>
  <c r="O15" i="4" s="1"/>
  <c r="P14" i="4"/>
  <c r="P15" i="4" s="1"/>
  <c r="Q14" i="4"/>
  <c r="Q15" i="4" s="1"/>
  <c r="R14" i="4"/>
  <c r="B8" i="4"/>
  <c r="B9" i="4" s="1"/>
  <c r="C8" i="4"/>
  <c r="C9" i="4" s="1"/>
  <c r="D8" i="4"/>
  <c r="D9" i="4" s="1"/>
  <c r="E8" i="4"/>
  <c r="E9" i="4" s="1"/>
  <c r="F8" i="4"/>
  <c r="F9" i="4" s="1"/>
  <c r="G8" i="4"/>
  <c r="G9" i="4" s="1"/>
  <c r="H8" i="4"/>
  <c r="H9" i="4" s="1"/>
  <c r="I8" i="4"/>
  <c r="I9" i="4" s="1"/>
  <c r="J8" i="4"/>
  <c r="J9" i="4" s="1"/>
  <c r="K8" i="4"/>
  <c r="K9" i="4" s="1"/>
  <c r="L8" i="4"/>
  <c r="L9" i="4" s="1"/>
  <c r="M8" i="4"/>
  <c r="M9" i="4" s="1"/>
  <c r="N8" i="4"/>
  <c r="N9" i="4" s="1"/>
  <c r="O8" i="4"/>
  <c r="O9" i="4" s="1"/>
  <c r="P8" i="4"/>
  <c r="P9" i="4" s="1"/>
  <c r="Q8" i="4"/>
  <c r="Q9" i="4" s="1"/>
  <c r="R8" i="4"/>
  <c r="A8" i="4"/>
  <c r="A9" i="4" s="1"/>
  <c r="A14" i="4"/>
  <c r="A15" i="4" s="1"/>
  <c r="B24" i="4"/>
  <c r="B25" i="4" s="1"/>
  <c r="C24" i="4"/>
  <c r="C25" i="4" s="1"/>
  <c r="D24" i="4"/>
  <c r="D25" i="4" s="1"/>
  <c r="E24" i="4"/>
  <c r="E25" i="4" s="1"/>
  <c r="F24" i="4"/>
  <c r="F25" i="4" s="1"/>
  <c r="G24" i="4"/>
  <c r="G25" i="4" s="1"/>
  <c r="H24" i="4"/>
  <c r="H25" i="4" s="1"/>
  <c r="I24" i="4"/>
  <c r="I25" i="4" s="1"/>
  <c r="J24" i="4"/>
  <c r="J25" i="4" s="1"/>
  <c r="K24" i="4"/>
  <c r="K25" i="4" s="1"/>
  <c r="L24" i="4"/>
  <c r="L25" i="4" s="1"/>
  <c r="M24" i="4"/>
  <c r="M25" i="4" s="1"/>
  <c r="N24" i="4"/>
  <c r="N25" i="4" s="1"/>
  <c r="O24" i="4"/>
  <c r="O25" i="4" s="1"/>
  <c r="P24" i="4"/>
  <c r="P25" i="4" s="1"/>
  <c r="Q24" i="4"/>
  <c r="Q25" i="4" s="1"/>
  <c r="R24" i="4"/>
  <c r="R25" i="4" s="1"/>
  <c r="A24" i="4"/>
  <c r="A25" i="4" s="1"/>
  <c r="M20" i="4"/>
  <c r="L20" i="4"/>
  <c r="K20" i="4"/>
  <c r="D20" i="4"/>
  <c r="C15" i="4"/>
  <c r="D15" i="4"/>
  <c r="J15" i="4"/>
  <c r="R15" i="4"/>
  <c r="R9" i="4"/>
  <c r="B4" i="4"/>
  <c r="C4" i="4"/>
  <c r="D4" i="4"/>
  <c r="E4" i="4"/>
  <c r="F4" i="4"/>
  <c r="G4" i="4"/>
  <c r="H4" i="4"/>
  <c r="I4" i="4"/>
  <c r="J4" i="4"/>
  <c r="K4" i="4"/>
  <c r="L4" i="4"/>
  <c r="M4" i="4"/>
  <c r="N4" i="4"/>
  <c r="S5" i="4" s="1"/>
  <c r="O4" i="4"/>
  <c r="P4" i="4"/>
  <c r="Q4" i="4"/>
  <c r="R4" i="4"/>
  <c r="A4" i="4"/>
  <c r="U1" i="4"/>
  <c r="T1" i="4"/>
  <c r="G13" i="1"/>
  <c r="H13" i="1"/>
  <c r="O13" i="1"/>
  <c r="P13" i="1"/>
  <c r="E14" i="1"/>
  <c r="F14" i="1"/>
  <c r="M14" i="1"/>
  <c r="N14" i="1"/>
  <c r="C15" i="1"/>
  <c r="D15" i="1"/>
  <c r="K15" i="1"/>
  <c r="L15" i="1"/>
  <c r="A16" i="1"/>
  <c r="B16" i="1"/>
  <c r="I16" i="1"/>
  <c r="J16" i="1"/>
  <c r="Q16" i="1"/>
  <c r="R16" i="1"/>
  <c r="H12" i="1"/>
  <c r="I12" i="1"/>
  <c r="P12" i="1"/>
  <c r="Q12" i="1"/>
  <c r="A8" i="1"/>
  <c r="A13" i="1" s="1"/>
  <c r="B8" i="1"/>
  <c r="B13" i="1" s="1"/>
  <c r="C8" i="1"/>
  <c r="C13" i="1" s="1"/>
  <c r="D8" i="1"/>
  <c r="D13" i="1" s="1"/>
  <c r="E8" i="1"/>
  <c r="E13" i="1" s="1"/>
  <c r="F8" i="1"/>
  <c r="F13" i="1" s="1"/>
  <c r="G8" i="1"/>
  <c r="H8" i="1"/>
  <c r="I8" i="1"/>
  <c r="I13" i="1" s="1"/>
  <c r="J8" i="1"/>
  <c r="J13" i="1" s="1"/>
  <c r="K8" i="1"/>
  <c r="K13" i="1" s="1"/>
  <c r="L8" i="1"/>
  <c r="L13" i="1" s="1"/>
  <c r="M8" i="1"/>
  <c r="M13" i="1" s="1"/>
  <c r="N8" i="1"/>
  <c r="N13" i="1" s="1"/>
  <c r="O8" i="1"/>
  <c r="P8" i="1"/>
  <c r="Q8" i="1"/>
  <c r="Q13" i="1" s="1"/>
  <c r="R8" i="1"/>
  <c r="R13" i="1" s="1"/>
  <c r="A9" i="1"/>
  <c r="A14" i="1" s="1"/>
  <c r="B9" i="1"/>
  <c r="B14" i="1" s="1"/>
  <c r="C9" i="1"/>
  <c r="C14" i="1" s="1"/>
  <c r="D9" i="1"/>
  <c r="D14" i="1" s="1"/>
  <c r="E9" i="1"/>
  <c r="F9" i="1"/>
  <c r="G9" i="1"/>
  <c r="G14" i="1" s="1"/>
  <c r="H9" i="1"/>
  <c r="H14" i="1" s="1"/>
  <c r="I9" i="1"/>
  <c r="I14" i="1" s="1"/>
  <c r="J9" i="1"/>
  <c r="J14" i="1" s="1"/>
  <c r="K9" i="1"/>
  <c r="K14" i="1" s="1"/>
  <c r="L9" i="1"/>
  <c r="L14" i="1" s="1"/>
  <c r="M9" i="1"/>
  <c r="N9" i="1"/>
  <c r="O9" i="1"/>
  <c r="O14" i="1" s="1"/>
  <c r="P9" i="1"/>
  <c r="P14" i="1" s="1"/>
  <c r="Q9" i="1"/>
  <c r="Q14" i="1" s="1"/>
  <c r="R9" i="1"/>
  <c r="R14" i="1" s="1"/>
  <c r="A10" i="1"/>
  <c r="A15" i="1" s="1"/>
  <c r="B10" i="1"/>
  <c r="B15" i="1" s="1"/>
  <c r="C10" i="1"/>
  <c r="D10" i="1"/>
  <c r="E10" i="1"/>
  <c r="E15" i="1" s="1"/>
  <c r="F10" i="1"/>
  <c r="F15" i="1" s="1"/>
  <c r="G10" i="1"/>
  <c r="G15" i="1" s="1"/>
  <c r="H10" i="1"/>
  <c r="H15" i="1" s="1"/>
  <c r="I10" i="1"/>
  <c r="I15" i="1" s="1"/>
  <c r="J10" i="1"/>
  <c r="J15" i="1" s="1"/>
  <c r="K10" i="1"/>
  <c r="L10" i="1"/>
  <c r="M10" i="1"/>
  <c r="M15" i="1" s="1"/>
  <c r="N10" i="1"/>
  <c r="N15" i="1" s="1"/>
  <c r="O10" i="1"/>
  <c r="O15" i="1" s="1"/>
  <c r="P10" i="1"/>
  <c r="P15" i="1" s="1"/>
  <c r="Q10" i="1"/>
  <c r="Q15" i="1" s="1"/>
  <c r="R10" i="1"/>
  <c r="R15" i="1" s="1"/>
  <c r="A11" i="1"/>
  <c r="B11" i="1"/>
  <c r="C11" i="1"/>
  <c r="C16" i="1" s="1"/>
  <c r="D11" i="1"/>
  <c r="D16" i="1" s="1"/>
  <c r="E11" i="1"/>
  <c r="E16" i="1" s="1"/>
  <c r="F11" i="1"/>
  <c r="F16" i="1" s="1"/>
  <c r="G11" i="1"/>
  <c r="G16" i="1" s="1"/>
  <c r="H11" i="1"/>
  <c r="H16" i="1" s="1"/>
  <c r="I11" i="1"/>
  <c r="J11" i="1"/>
  <c r="K11" i="1"/>
  <c r="K16" i="1" s="1"/>
  <c r="L11" i="1"/>
  <c r="L16" i="1" s="1"/>
  <c r="M11" i="1"/>
  <c r="M16" i="1" s="1"/>
  <c r="N11" i="1"/>
  <c r="N16" i="1" s="1"/>
  <c r="O11" i="1"/>
  <c r="O16" i="1" s="1"/>
  <c r="P11" i="1"/>
  <c r="P16" i="1" s="1"/>
  <c r="Q11" i="1"/>
  <c r="R11" i="1"/>
  <c r="B7" i="1"/>
  <c r="B12" i="1" s="1"/>
  <c r="C7" i="1"/>
  <c r="C12" i="1" s="1"/>
  <c r="D7" i="1"/>
  <c r="D12" i="1" s="1"/>
  <c r="E7" i="1"/>
  <c r="E12" i="1" s="1"/>
  <c r="F7" i="1"/>
  <c r="F12" i="1" s="1"/>
  <c r="G7" i="1"/>
  <c r="G12" i="1" s="1"/>
  <c r="H7" i="1"/>
  <c r="I7" i="1"/>
  <c r="J7" i="1"/>
  <c r="J12" i="1" s="1"/>
  <c r="K7" i="1"/>
  <c r="K12" i="1" s="1"/>
  <c r="L7" i="1"/>
  <c r="L12" i="1" s="1"/>
  <c r="M7" i="1"/>
  <c r="M12" i="1" s="1"/>
  <c r="N7" i="1"/>
  <c r="N12" i="1" s="1"/>
  <c r="O7" i="1"/>
  <c r="O12" i="1" s="1"/>
  <c r="P7" i="1"/>
  <c r="Q7" i="1"/>
  <c r="R7" i="1"/>
  <c r="R12" i="1" s="1"/>
  <c r="A7" i="1"/>
  <c r="A12" i="1" s="1"/>
  <c r="U18" i="4" l="1"/>
  <c r="S20" i="4"/>
  <c r="T18" i="4" s="1"/>
  <c r="U7" i="4"/>
  <c r="S9" i="4"/>
  <c r="T7" i="4" s="1"/>
  <c r="S4" i="4"/>
  <c r="T2" i="4" s="1"/>
  <c r="V2" i="4" s="1"/>
  <c r="T28" i="4" s="1"/>
  <c r="U2" i="4"/>
  <c r="U3" i="4" s="1"/>
  <c r="U23" i="4"/>
  <c r="S25" i="4"/>
  <c r="T23" i="4" s="1"/>
  <c r="U13" i="4"/>
  <c r="S15" i="4"/>
  <c r="T13" i="4" s="1"/>
  <c r="U24" i="4" l="1"/>
  <c r="V23" i="4"/>
  <c r="T32" i="4" s="1"/>
  <c r="U19" i="4"/>
  <c r="V18" i="4"/>
  <c r="T31" i="4" s="1"/>
  <c r="U14" i="4"/>
  <c r="V13" i="4"/>
  <c r="T30" i="4" s="1"/>
  <c r="U8" i="4"/>
  <c r="V7" i="4"/>
  <c r="T29" i="4" s="1"/>
  <c r="T24" i="4"/>
  <c r="T8" i="4"/>
  <c r="T14" i="4"/>
  <c r="T19" i="4"/>
  <c r="T3" i="4"/>
  <c r="T34" i="4" l="1"/>
  <c r="U34" i="4" s="1"/>
</calcChain>
</file>

<file path=xl/sharedStrings.xml><?xml version="1.0" encoding="utf-8"?>
<sst xmlns="http://schemas.openxmlformats.org/spreadsheetml/2006/main" count="183" uniqueCount="76">
  <si>
    <t>สถิติ</t>
  </si>
  <si>
    <t>การแจกแจงความน่าจะเป็นเบื้องต้น</t>
  </si>
  <si>
    <t>ลำดับและอนุกรม</t>
  </si>
  <si>
    <t>แคลคูลัส</t>
  </si>
  <si>
    <t>เรขาคณิตวิเคราะห์</t>
  </si>
  <si>
    <t>เซต</t>
  </si>
  <si>
    <t>ตรรกศาสตร์</t>
  </si>
  <si>
    <t>จำนวนจริงและพหุนาม</t>
  </si>
  <si>
    <t>ฟังก์ชัน</t>
  </si>
  <si>
    <t>ฟังก์ชันตรีโกณมิติ</t>
  </si>
  <si>
    <t>จำนวนเชิงซ้อน</t>
  </si>
  <si>
    <t>เมทริกซ์</t>
  </si>
  <si>
    <t>เวกเตอร์ในสามมิติ</t>
  </si>
  <si>
    <t>หลักการนับเบื้องต้น</t>
  </si>
  <si>
    <t>ความน่าจะเป็น</t>
  </si>
  <si>
    <t>ฟิสิกส์</t>
  </si>
  <si>
    <t>เคมี</t>
  </si>
  <si>
    <t>ชีวะ</t>
  </si>
  <si>
    <t>Y</t>
  </si>
  <si>
    <t>CS</t>
  </si>
  <si>
    <t>CE</t>
  </si>
  <si>
    <t>SE</t>
  </si>
  <si>
    <t>IT</t>
  </si>
  <si>
    <t>BC</t>
  </si>
  <si>
    <t>Coding</t>
  </si>
  <si>
    <t>Programming</t>
  </si>
  <si>
    <t>Artificial Intelligence</t>
  </si>
  <si>
    <t>Project</t>
  </si>
  <si>
    <t>Business</t>
  </si>
  <si>
    <t>Engineer</t>
  </si>
  <si>
    <t>Test</t>
  </si>
  <si>
    <t>คุณแทบจะไม่ลงมือทำอะไรที่อยู่นอกเหนือความสงสัยใคร่รู้</t>
  </si>
  <si>
    <t>คุณมักจมอยู่ในความคิดจนละเลยหรือหลงลืมสิ่งรอบตัว</t>
  </si>
  <si>
    <t>คุณไม่กังวลใจในการตกเป็นจุดสนใจของคนอื่นๆ</t>
  </si>
  <si>
    <t>คุณคิดว่าตัวเองเน้นการทำได้จริงมากกว่าความคิดสร้างสรรค์</t>
  </si>
  <si>
    <t>คุณมักมีแรงจูงใจและกระตือรือร้นอยู่เสมอ</t>
  </si>
  <si>
    <t>หนังสือหรือวิดีโอเกมส์ที่น่าสนใจนั้นมักจะดีกว่าการเข้าร่วมงานสังคม</t>
  </si>
  <si>
    <t>คุณพบว่าเป็นเรื่องง่ายที่จะผ่อนคลายและมีสมาธิภายใต้ความกดดัน</t>
  </si>
  <si>
    <t>คุณมักรู้สึกว่าคุณต้องอธิบายการกระทำของตัวเองให้ผู้อื่นเข้าใจ</t>
  </si>
  <si>
    <t>อารมณ์ของคุณเปลี่ยนได้อย่างรวดเร็ว</t>
  </si>
  <si>
    <t>ในการพูดคุย ข้อเท็จจริงควรมีความสำคัญกว่าความรู้สึกผู้อื่น</t>
  </si>
  <si>
    <t>บ่อยครั้งเป็นเรื่องยากที่คุณจะเข้าใจความรู้สึกของผู้อื่น</t>
  </si>
  <si>
    <t>สไตล์การทำงานของคุณนั้นจะมีความกระตือรือร้นเป็นช่วง ๆ มากกว่าการดำเนินตามแบบแผนและเป็นไปอย่างมีระบบ</t>
  </si>
  <si>
    <t>การมีความสามารถในการวางแผนและทำตามแผนนั้นเป็นสิ่งสำคัญที่สุดในการทำงานทุกโครงการ</t>
  </si>
  <si>
    <t>ความเป็นระเบียบสำคัญกับคุณมากกว่าความสามารถในการปรับเปลี่ยน</t>
  </si>
  <si>
    <t>บ้านและบริเวณทำงานของคุณนั้นสงบและเป็นระเบียบ</t>
  </si>
  <si>
    <t>Sum</t>
  </si>
  <si>
    <t>G1</t>
  </si>
  <si>
    <t>G2</t>
  </si>
  <si>
    <t>G3</t>
  </si>
  <si>
    <t>G4</t>
  </si>
  <si>
    <t>G5</t>
  </si>
  <si>
    <t>to Function</t>
  </si>
  <si>
    <t>Return</t>
  </si>
  <si>
    <t>ชอบด้นสด</t>
  </si>
  <si>
    <t>ช่างวางแผน</t>
  </si>
  <si>
    <t>Stategy</t>
  </si>
  <si>
    <t>ความเป็นระเบียบไม่สำคัญกับคุณมากกว่าความสามารถในการปรับเปลี่ยน</t>
  </si>
  <si>
    <t>ใช้อารมณ์</t>
  </si>
  <si>
    <t>มีเหตุผล</t>
  </si>
  <si>
    <t>Natural</t>
  </si>
  <si>
    <t>บ่อยครั้งเป็นเรื่องง่ายที่คุณจะเข้าใจความรู้สึกของผู้อื่น</t>
  </si>
  <si>
    <t>ระมัดระวัง</t>
  </si>
  <si>
    <t>กล้าแสดงออก</t>
  </si>
  <si>
    <t>Myself</t>
  </si>
  <si>
    <t>เป็นคนเก็บตัว</t>
  </si>
  <si>
    <t>เป็นคนเปิดเผย</t>
  </si>
  <si>
    <t>Mind</t>
  </si>
  <si>
    <t>อยู่กับความเป็นจริง</t>
  </si>
  <si>
    <t>มีวิสัยทัศน์</t>
  </si>
  <si>
    <t>Energy</t>
  </si>
  <si>
    <t>Select</t>
  </si>
  <si>
    <t>Group</t>
  </si>
  <si>
    <t>Quest</t>
  </si>
  <si>
    <t>Request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</si>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</sst>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.3"/>
      <name val="Angsana New"/>
      <family val="1"/>
    </font>
    <font>
      <sz val="14.3"/>
      <color theme="0"/>
      <name val="Angsana New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/>
    <xf numFmtId="0" fontId="0" fillId="0" borderId="0" xfId="0" applyFill="1"/>
    <xf numFmtId="0" fontId="1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0" xfId="0" applyFont="1" applyFill="1" applyBorder="1"/>
    <xf numFmtId="0" fontId="0" fillId="2" borderId="0" xfId="0" applyFill="1"/>
    <xf numFmtId="2" fontId="0" fillId="0" borderId="0" xfId="0" applyNumberFormat="1"/>
    <xf numFmtId="0" fontId="1" fillId="0" borderId="2" xfId="0" applyFont="1" applyFill="1" applyBorder="1"/>
    <xf numFmtId="2" fontId="0" fillId="2" borderId="0" xfId="0" applyNumberFormat="1" applyFill="1"/>
    <xf numFmtId="0" fontId="0" fillId="4" borderId="0" xfId="0" applyFill="1"/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0" fontId="0" fillId="0" borderId="3" xfId="0" applyBorder="1"/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0" borderId="0" xfId="0" applyBorder="1"/>
    <xf numFmtId="0" fontId="3" fillId="1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2" borderId="5" xfId="0" applyNumberFormat="1" applyFill="1" applyBorder="1"/>
    <xf numFmtId="164" fontId="0" fillId="0" borderId="0" xfId="0" applyNumberFormat="1"/>
    <xf numFmtId="0" fontId="0" fillId="8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65" fontId="0" fillId="0" borderId="0" xfId="0" applyNumberFormat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8" xfId="0" applyBorder="1"/>
    <xf numFmtId="0" fontId="0" fillId="8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A4" zoomScaleNormal="100" workbookViewId="0">
      <selection activeCell="J17" sqref="J17"/>
    </sheetView>
  </sheetViews>
  <sheetFormatPr defaultRowHeight="15" x14ac:dyDescent="0.25"/>
  <cols>
    <col min="1" max="1" width="5.28515625" bestFit="1" customWidth="1"/>
    <col min="2" max="2" width="34.42578125" bestFit="1" customWidth="1"/>
    <col min="3" max="3" width="17.28515625" bestFit="1" customWidth="1"/>
    <col min="4" max="4" width="9.42578125" bestFit="1" customWidth="1"/>
    <col min="5" max="5" width="18.85546875" bestFit="1" customWidth="1"/>
    <col min="6" max="6" width="4.85546875" bestFit="1" customWidth="1"/>
    <col min="7" max="7" width="12.7109375" bestFit="1" customWidth="1"/>
    <col min="8" max="8" width="22.42578125" bestFit="1" customWidth="1"/>
    <col min="9" max="9" width="8.28515625" bestFit="1" customWidth="1"/>
    <col min="10" max="10" width="18.5703125" bestFit="1" customWidth="1"/>
    <col min="11" max="11" width="15.5703125" bestFit="1" customWidth="1"/>
    <col min="12" max="12" width="9" bestFit="1" customWidth="1"/>
    <col min="13" max="13" width="18.5703125" bestFit="1" customWidth="1"/>
    <col min="14" max="14" width="19.85546875" bestFit="1" customWidth="1"/>
    <col min="15" max="15" width="14.7109375" bestFit="1" customWidth="1"/>
    <col min="16" max="16" width="7" bestFit="1" customWidth="1"/>
    <col min="17" max="17" width="4.5703125" bestFit="1" customWidth="1"/>
    <col min="18" max="18" width="4.7109375" bestFit="1" customWidth="1"/>
  </cols>
  <sheetData>
    <row r="1" spans="1:19" ht="1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3">
        <v>1</v>
      </c>
      <c r="B2" s="3">
        <v>0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0</v>
      </c>
      <c r="I2" s="3">
        <v>1</v>
      </c>
      <c r="J2" s="3">
        <v>1</v>
      </c>
      <c r="K2" s="3">
        <v>0</v>
      </c>
      <c r="L2" s="3">
        <v>1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4" t="s">
        <v>19</v>
      </c>
    </row>
    <row r="3" spans="1:19" x14ac:dyDescent="0.25">
      <c r="A3" s="3">
        <v>1</v>
      </c>
      <c r="B3" s="3">
        <v>0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0</v>
      </c>
      <c r="I3" s="3">
        <v>1</v>
      </c>
      <c r="J3" s="3">
        <v>1</v>
      </c>
      <c r="K3" s="3">
        <v>0</v>
      </c>
      <c r="L3" s="3">
        <v>1</v>
      </c>
      <c r="M3" s="3">
        <v>1</v>
      </c>
      <c r="N3" s="3">
        <v>0</v>
      </c>
      <c r="O3" s="3">
        <v>1</v>
      </c>
      <c r="P3" s="3">
        <v>1</v>
      </c>
      <c r="Q3" s="3">
        <v>1</v>
      </c>
      <c r="R3" s="3">
        <v>0</v>
      </c>
      <c r="S3" s="4" t="s">
        <v>20</v>
      </c>
    </row>
    <row r="4" spans="1:19" x14ac:dyDescent="0.25">
      <c r="A4">
        <v>1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 s="5" t="s">
        <v>21</v>
      </c>
    </row>
    <row r="5" spans="1:19" x14ac:dyDescent="0.25">
      <c r="A5">
        <v>1</v>
      </c>
      <c r="B5">
        <v>1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 s="6" t="s">
        <v>22</v>
      </c>
    </row>
    <row r="6" spans="1:19" x14ac:dyDescent="0.25">
      <c r="A6">
        <v>0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 s="6" t="s">
        <v>23</v>
      </c>
    </row>
    <row r="7" spans="1:19" x14ac:dyDescent="0.25">
      <c r="A7">
        <f>IF(A2=1,A2-0.2,0)</f>
        <v>0.8</v>
      </c>
      <c r="B7">
        <f t="shared" ref="B7:R7" si="0">IF(B2=1,B2-0.2,0)</f>
        <v>0</v>
      </c>
      <c r="C7">
        <f t="shared" si="0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</v>
      </c>
      <c r="I7">
        <f t="shared" si="0"/>
        <v>0.8</v>
      </c>
      <c r="J7">
        <f t="shared" si="0"/>
        <v>0.8</v>
      </c>
      <c r="K7">
        <f t="shared" si="0"/>
        <v>0</v>
      </c>
      <c r="L7">
        <f t="shared" si="0"/>
        <v>0.8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 s="4" t="s">
        <v>19</v>
      </c>
    </row>
    <row r="8" spans="1:19" x14ac:dyDescent="0.25">
      <c r="A8">
        <f t="shared" ref="A8:R8" si="1">IF(A3=1,A3-0.2,0)</f>
        <v>0.8</v>
      </c>
      <c r="B8">
        <f t="shared" si="1"/>
        <v>0</v>
      </c>
      <c r="C8">
        <f t="shared" si="1"/>
        <v>0.8</v>
      </c>
      <c r="D8">
        <f t="shared" si="1"/>
        <v>0.8</v>
      </c>
      <c r="E8">
        <f t="shared" si="1"/>
        <v>0.8</v>
      </c>
      <c r="F8">
        <f t="shared" si="1"/>
        <v>0.8</v>
      </c>
      <c r="G8">
        <f t="shared" si="1"/>
        <v>0.8</v>
      </c>
      <c r="H8">
        <f t="shared" si="1"/>
        <v>0</v>
      </c>
      <c r="I8">
        <f t="shared" si="1"/>
        <v>0.8</v>
      </c>
      <c r="J8">
        <f t="shared" si="1"/>
        <v>0.8</v>
      </c>
      <c r="K8">
        <f t="shared" si="1"/>
        <v>0</v>
      </c>
      <c r="L8">
        <f t="shared" si="1"/>
        <v>0.8</v>
      </c>
      <c r="M8">
        <f t="shared" si="1"/>
        <v>0.8</v>
      </c>
      <c r="N8">
        <f t="shared" si="1"/>
        <v>0</v>
      </c>
      <c r="O8">
        <f t="shared" si="1"/>
        <v>0.8</v>
      </c>
      <c r="P8">
        <f t="shared" si="1"/>
        <v>0.8</v>
      </c>
      <c r="Q8">
        <f t="shared" si="1"/>
        <v>0.8</v>
      </c>
      <c r="R8">
        <f t="shared" si="1"/>
        <v>0</v>
      </c>
      <c r="S8" s="4" t="s">
        <v>20</v>
      </c>
    </row>
    <row r="9" spans="1:19" x14ac:dyDescent="0.25">
      <c r="A9">
        <f t="shared" ref="A9:R9" si="2">IF(A4=1,A4-0.2,0)</f>
        <v>0.8</v>
      </c>
      <c r="B9">
        <f t="shared" si="2"/>
        <v>0</v>
      </c>
      <c r="C9">
        <f t="shared" si="2"/>
        <v>0.8</v>
      </c>
      <c r="D9">
        <f t="shared" si="2"/>
        <v>0.8</v>
      </c>
      <c r="E9">
        <f t="shared" si="2"/>
        <v>0.8</v>
      </c>
      <c r="F9">
        <f t="shared" si="2"/>
        <v>0.8</v>
      </c>
      <c r="G9">
        <f t="shared" si="2"/>
        <v>0.8</v>
      </c>
      <c r="H9">
        <f t="shared" si="2"/>
        <v>0</v>
      </c>
      <c r="I9">
        <f t="shared" si="2"/>
        <v>0.8</v>
      </c>
      <c r="J9">
        <f t="shared" si="2"/>
        <v>0.8</v>
      </c>
      <c r="K9">
        <f t="shared" si="2"/>
        <v>0</v>
      </c>
      <c r="L9">
        <f t="shared" si="2"/>
        <v>0.8</v>
      </c>
      <c r="M9">
        <f t="shared" si="2"/>
        <v>0.8</v>
      </c>
      <c r="N9">
        <f t="shared" si="2"/>
        <v>0.8</v>
      </c>
      <c r="O9">
        <f t="shared" si="2"/>
        <v>0.8</v>
      </c>
      <c r="P9">
        <f t="shared" si="2"/>
        <v>0</v>
      </c>
      <c r="Q9">
        <f t="shared" si="2"/>
        <v>0</v>
      </c>
      <c r="R9">
        <f t="shared" si="2"/>
        <v>0</v>
      </c>
      <c r="S9" s="5" t="s">
        <v>21</v>
      </c>
    </row>
    <row r="10" spans="1:19" x14ac:dyDescent="0.25">
      <c r="A10">
        <f t="shared" ref="A10:R10" si="3">IF(A5=1,A5-0.2,0)</f>
        <v>0.8</v>
      </c>
      <c r="B10">
        <f t="shared" si="3"/>
        <v>0.8</v>
      </c>
      <c r="C10">
        <f t="shared" si="3"/>
        <v>0</v>
      </c>
      <c r="D10">
        <f t="shared" si="3"/>
        <v>0.8</v>
      </c>
      <c r="E10">
        <f t="shared" si="3"/>
        <v>0</v>
      </c>
      <c r="F10">
        <f t="shared" si="3"/>
        <v>0.8</v>
      </c>
      <c r="G10">
        <f t="shared" si="3"/>
        <v>0.8</v>
      </c>
      <c r="H10">
        <f t="shared" si="3"/>
        <v>0.8</v>
      </c>
      <c r="I10">
        <f t="shared" si="3"/>
        <v>0.8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0.8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 s="6" t="s">
        <v>22</v>
      </c>
    </row>
    <row r="11" spans="1:19" x14ac:dyDescent="0.25">
      <c r="A11">
        <f t="shared" ref="A11:R11" si="4">IF(A6=1,A6-0.2,0)</f>
        <v>0</v>
      </c>
      <c r="B11">
        <f t="shared" si="4"/>
        <v>0.8</v>
      </c>
      <c r="C11">
        <f t="shared" si="4"/>
        <v>0</v>
      </c>
      <c r="D11">
        <f t="shared" si="4"/>
        <v>0</v>
      </c>
      <c r="E11">
        <f t="shared" si="4"/>
        <v>0</v>
      </c>
      <c r="F11">
        <f t="shared" si="4"/>
        <v>0.8</v>
      </c>
      <c r="G11">
        <f t="shared" si="4"/>
        <v>0</v>
      </c>
      <c r="H11">
        <f t="shared" si="4"/>
        <v>0.8</v>
      </c>
      <c r="I11">
        <f t="shared" si="4"/>
        <v>0.8</v>
      </c>
      <c r="J11">
        <f t="shared" si="4"/>
        <v>0</v>
      </c>
      <c r="K11">
        <f t="shared" si="4"/>
        <v>0</v>
      </c>
      <c r="L11">
        <f t="shared" si="4"/>
        <v>0</v>
      </c>
      <c r="M11">
        <f t="shared" si="4"/>
        <v>0</v>
      </c>
      <c r="N11">
        <f t="shared" si="4"/>
        <v>0.8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4"/>
        <v>0</v>
      </c>
      <c r="S11" s="6" t="s">
        <v>23</v>
      </c>
    </row>
    <row r="12" spans="1:19" x14ac:dyDescent="0.25">
      <c r="A12">
        <f>IF(A7&gt;0,A7-0.2,0)</f>
        <v>0.60000000000000009</v>
      </c>
      <c r="B12">
        <f t="shared" ref="B12:R12" si="5">IF(B7&gt;0,B7-0.2,0)</f>
        <v>0</v>
      </c>
      <c r="C12">
        <f t="shared" si="5"/>
        <v>0.60000000000000009</v>
      </c>
      <c r="D12">
        <f t="shared" si="5"/>
        <v>0.60000000000000009</v>
      </c>
      <c r="E12">
        <f t="shared" si="5"/>
        <v>0.60000000000000009</v>
      </c>
      <c r="F12">
        <f t="shared" si="5"/>
        <v>0.60000000000000009</v>
      </c>
      <c r="G12">
        <f t="shared" si="5"/>
        <v>0.60000000000000009</v>
      </c>
      <c r="H12">
        <f t="shared" si="5"/>
        <v>0</v>
      </c>
      <c r="I12">
        <f t="shared" si="5"/>
        <v>0.60000000000000009</v>
      </c>
      <c r="J12">
        <f t="shared" si="5"/>
        <v>0.60000000000000009</v>
      </c>
      <c r="K12">
        <f t="shared" si="5"/>
        <v>0</v>
      </c>
      <c r="L12">
        <f t="shared" si="5"/>
        <v>0.60000000000000009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  <c r="Q12">
        <f t="shared" si="5"/>
        <v>0</v>
      </c>
      <c r="R12">
        <f t="shared" si="5"/>
        <v>0</v>
      </c>
      <c r="S12" s="4" t="s">
        <v>19</v>
      </c>
    </row>
    <row r="13" spans="1:19" x14ac:dyDescent="0.25">
      <c r="A13">
        <f t="shared" ref="A13:R13" si="6">IF(A8&gt;0,A8-0.2,0)</f>
        <v>0.60000000000000009</v>
      </c>
      <c r="B13">
        <f t="shared" si="6"/>
        <v>0</v>
      </c>
      <c r="C13">
        <f t="shared" si="6"/>
        <v>0.60000000000000009</v>
      </c>
      <c r="D13">
        <f t="shared" si="6"/>
        <v>0.60000000000000009</v>
      </c>
      <c r="E13">
        <f t="shared" si="6"/>
        <v>0.60000000000000009</v>
      </c>
      <c r="F13">
        <f t="shared" si="6"/>
        <v>0.60000000000000009</v>
      </c>
      <c r="G13">
        <f t="shared" si="6"/>
        <v>0.60000000000000009</v>
      </c>
      <c r="H13">
        <f t="shared" si="6"/>
        <v>0</v>
      </c>
      <c r="I13">
        <f t="shared" si="6"/>
        <v>0.60000000000000009</v>
      </c>
      <c r="J13">
        <f t="shared" si="6"/>
        <v>0.60000000000000009</v>
      </c>
      <c r="K13">
        <f t="shared" si="6"/>
        <v>0</v>
      </c>
      <c r="L13">
        <f t="shared" si="6"/>
        <v>0.60000000000000009</v>
      </c>
      <c r="M13">
        <f t="shared" si="6"/>
        <v>0.60000000000000009</v>
      </c>
      <c r="N13">
        <f t="shared" si="6"/>
        <v>0</v>
      </c>
      <c r="O13">
        <f t="shared" si="6"/>
        <v>0.60000000000000009</v>
      </c>
      <c r="P13">
        <f t="shared" si="6"/>
        <v>0.60000000000000009</v>
      </c>
      <c r="Q13">
        <f t="shared" si="6"/>
        <v>0.60000000000000009</v>
      </c>
      <c r="R13">
        <f t="shared" si="6"/>
        <v>0</v>
      </c>
      <c r="S13" s="4" t="s">
        <v>20</v>
      </c>
    </row>
    <row r="14" spans="1:19" x14ac:dyDescent="0.25">
      <c r="A14">
        <f t="shared" ref="A14:R14" si="7">IF(A9&gt;0,A9-0.2,0)</f>
        <v>0.60000000000000009</v>
      </c>
      <c r="B14">
        <f t="shared" si="7"/>
        <v>0</v>
      </c>
      <c r="C14">
        <f t="shared" si="7"/>
        <v>0.60000000000000009</v>
      </c>
      <c r="D14">
        <f t="shared" si="7"/>
        <v>0.60000000000000009</v>
      </c>
      <c r="E14">
        <f t="shared" si="7"/>
        <v>0.60000000000000009</v>
      </c>
      <c r="F14">
        <f t="shared" si="7"/>
        <v>0.60000000000000009</v>
      </c>
      <c r="G14">
        <f t="shared" si="7"/>
        <v>0.60000000000000009</v>
      </c>
      <c r="H14">
        <f t="shared" si="7"/>
        <v>0</v>
      </c>
      <c r="I14">
        <f t="shared" si="7"/>
        <v>0.60000000000000009</v>
      </c>
      <c r="J14">
        <f t="shared" si="7"/>
        <v>0.60000000000000009</v>
      </c>
      <c r="K14">
        <f t="shared" si="7"/>
        <v>0</v>
      </c>
      <c r="L14">
        <f t="shared" si="7"/>
        <v>0.60000000000000009</v>
      </c>
      <c r="M14">
        <f t="shared" si="7"/>
        <v>0.60000000000000009</v>
      </c>
      <c r="N14">
        <f t="shared" si="7"/>
        <v>0.60000000000000009</v>
      </c>
      <c r="O14">
        <f t="shared" si="7"/>
        <v>0.60000000000000009</v>
      </c>
      <c r="P14">
        <f t="shared" si="7"/>
        <v>0</v>
      </c>
      <c r="Q14">
        <f t="shared" si="7"/>
        <v>0</v>
      </c>
      <c r="R14">
        <f t="shared" si="7"/>
        <v>0</v>
      </c>
      <c r="S14" s="5" t="s">
        <v>21</v>
      </c>
    </row>
    <row r="15" spans="1:19" x14ac:dyDescent="0.25">
      <c r="A15">
        <f t="shared" ref="A15:R15" si="8">IF(A10&gt;0,A10-0.2,0)</f>
        <v>0.60000000000000009</v>
      </c>
      <c r="B15">
        <f t="shared" si="8"/>
        <v>0.60000000000000009</v>
      </c>
      <c r="C15">
        <f t="shared" si="8"/>
        <v>0</v>
      </c>
      <c r="D15">
        <f t="shared" si="8"/>
        <v>0.60000000000000009</v>
      </c>
      <c r="E15">
        <f t="shared" si="8"/>
        <v>0</v>
      </c>
      <c r="F15">
        <f t="shared" si="8"/>
        <v>0.60000000000000009</v>
      </c>
      <c r="G15">
        <f t="shared" si="8"/>
        <v>0.60000000000000009</v>
      </c>
      <c r="H15">
        <f t="shared" si="8"/>
        <v>0.60000000000000009</v>
      </c>
      <c r="I15">
        <f t="shared" si="8"/>
        <v>0.60000000000000009</v>
      </c>
      <c r="J15">
        <f t="shared" si="8"/>
        <v>0</v>
      </c>
      <c r="K15">
        <f t="shared" si="8"/>
        <v>0</v>
      </c>
      <c r="L15">
        <f t="shared" si="8"/>
        <v>0</v>
      </c>
      <c r="M15">
        <f t="shared" si="8"/>
        <v>0</v>
      </c>
      <c r="N15">
        <f t="shared" si="8"/>
        <v>0.60000000000000009</v>
      </c>
      <c r="O15">
        <f t="shared" si="8"/>
        <v>0</v>
      </c>
      <c r="P15">
        <f t="shared" si="8"/>
        <v>0</v>
      </c>
      <c r="Q15">
        <f t="shared" si="8"/>
        <v>0</v>
      </c>
      <c r="R15">
        <f t="shared" si="8"/>
        <v>0</v>
      </c>
      <c r="S15" s="6" t="s">
        <v>22</v>
      </c>
    </row>
    <row r="16" spans="1:19" x14ac:dyDescent="0.25">
      <c r="A16">
        <f t="shared" ref="A16:R16" si="9">IF(A11&gt;0,A11-0.2,0)</f>
        <v>0</v>
      </c>
      <c r="B16">
        <f t="shared" si="9"/>
        <v>0.60000000000000009</v>
      </c>
      <c r="C16">
        <f t="shared" si="9"/>
        <v>0</v>
      </c>
      <c r="D16">
        <f t="shared" si="9"/>
        <v>0</v>
      </c>
      <c r="E16">
        <f t="shared" si="9"/>
        <v>0</v>
      </c>
      <c r="F16">
        <f t="shared" si="9"/>
        <v>0.60000000000000009</v>
      </c>
      <c r="G16">
        <f t="shared" si="9"/>
        <v>0</v>
      </c>
      <c r="H16">
        <f t="shared" si="9"/>
        <v>0.60000000000000009</v>
      </c>
      <c r="I16">
        <f t="shared" si="9"/>
        <v>0.60000000000000009</v>
      </c>
      <c r="J16">
        <f t="shared" si="9"/>
        <v>0</v>
      </c>
      <c r="K16">
        <f t="shared" si="9"/>
        <v>0</v>
      </c>
      <c r="L16">
        <f t="shared" si="9"/>
        <v>0</v>
      </c>
      <c r="M16">
        <f t="shared" si="9"/>
        <v>0</v>
      </c>
      <c r="N16">
        <f t="shared" si="9"/>
        <v>0.60000000000000009</v>
      </c>
      <c r="O16">
        <f t="shared" si="9"/>
        <v>0</v>
      </c>
      <c r="P16">
        <f t="shared" si="9"/>
        <v>0</v>
      </c>
      <c r="Q16">
        <f t="shared" si="9"/>
        <v>0</v>
      </c>
      <c r="R16">
        <f t="shared" si="9"/>
        <v>0</v>
      </c>
      <c r="S16" s="6" t="s">
        <v>23</v>
      </c>
    </row>
    <row r="21" spans="17:17" x14ac:dyDescent="0.25">
      <c r="Q2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P28" sqref="P28"/>
    </sheetView>
  </sheetViews>
  <sheetFormatPr defaultRowHeight="15" x14ac:dyDescent="0.25"/>
  <cols>
    <col min="21" max="21" width="8.42578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>
        <f>1/5</f>
        <v>0.2</v>
      </c>
      <c r="U1">
        <f>4/5</f>
        <v>0.8</v>
      </c>
    </row>
    <row r="2" spans="1:22" x14ac:dyDescent="0.25">
      <c r="A2" s="3">
        <v>1</v>
      </c>
      <c r="B2" s="3">
        <v>0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0</v>
      </c>
      <c r="I2" s="3">
        <v>1</v>
      </c>
      <c r="J2" s="3">
        <v>1</v>
      </c>
      <c r="K2" s="3">
        <v>0</v>
      </c>
      <c r="L2" s="3">
        <v>1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4" t="s">
        <v>19</v>
      </c>
      <c r="T2" s="9">
        <f>S4/18</f>
        <v>0.44444444444444442</v>
      </c>
      <c r="U2" s="9">
        <f>S5/18</f>
        <v>0.55555555555555558</v>
      </c>
      <c r="V2" s="9">
        <f>T2-U2</f>
        <v>-0.11111111111111116</v>
      </c>
    </row>
    <row r="3" spans="1:22" x14ac:dyDescent="0.25">
      <c r="A3">
        <v>0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 s="7" t="s">
        <v>30</v>
      </c>
      <c r="T3" s="9">
        <f>T2*$T$1</f>
        <v>8.8888888888888892E-2</v>
      </c>
      <c r="U3" s="9">
        <f>U2*$U$1</f>
        <v>0.44444444444444448</v>
      </c>
      <c r="V3" s="9"/>
    </row>
    <row r="4" spans="1:22" x14ac:dyDescent="0.25">
      <c r="A4">
        <f>A2-A3</f>
        <v>1</v>
      </c>
      <c r="B4">
        <f t="shared" ref="B4:R4" si="0">B2-B3</f>
        <v>-1</v>
      </c>
      <c r="C4">
        <f t="shared" si="0"/>
        <v>1</v>
      </c>
      <c r="D4">
        <f t="shared" si="0"/>
        <v>1</v>
      </c>
      <c r="E4">
        <f t="shared" si="0"/>
        <v>1</v>
      </c>
      <c r="F4">
        <f t="shared" si="0"/>
        <v>0</v>
      </c>
      <c r="G4">
        <f t="shared" si="0"/>
        <v>1</v>
      </c>
      <c r="H4">
        <f t="shared" si="0"/>
        <v>-1</v>
      </c>
      <c r="I4">
        <f t="shared" si="0"/>
        <v>0</v>
      </c>
      <c r="J4">
        <f t="shared" si="0"/>
        <v>1</v>
      </c>
      <c r="K4">
        <f t="shared" si="0"/>
        <v>0</v>
      </c>
      <c r="L4">
        <f t="shared" si="0"/>
        <v>1</v>
      </c>
      <c r="M4">
        <f t="shared" si="0"/>
        <v>0</v>
      </c>
      <c r="N4">
        <f t="shared" si="0"/>
        <v>-1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>COUNTIF(A4:R4,0)</f>
        <v>8</v>
      </c>
      <c r="T4" s="9"/>
      <c r="U4" s="9"/>
    </row>
    <row r="5" spans="1:22" x14ac:dyDescent="0.25">
      <c r="S5">
        <f>COUNTIF(A4:R4,1)+COUNTIF(A4:R4,-1)</f>
        <v>10</v>
      </c>
      <c r="T5" s="9"/>
      <c r="U5" s="9"/>
    </row>
    <row r="6" spans="1:22" x14ac:dyDescent="0.25">
      <c r="T6" s="9"/>
      <c r="U6" s="9"/>
    </row>
    <row r="7" spans="1:22" x14ac:dyDescent="0.25">
      <c r="A7" s="3">
        <v>1</v>
      </c>
      <c r="B7" s="3">
        <v>0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0</v>
      </c>
      <c r="I7" s="3">
        <v>1</v>
      </c>
      <c r="J7" s="3">
        <v>1</v>
      </c>
      <c r="K7" s="3">
        <v>0</v>
      </c>
      <c r="L7" s="3">
        <v>1</v>
      </c>
      <c r="M7" s="3">
        <v>1</v>
      </c>
      <c r="N7" s="3">
        <v>0</v>
      </c>
      <c r="O7" s="3">
        <v>1</v>
      </c>
      <c r="P7" s="3">
        <v>1</v>
      </c>
      <c r="Q7" s="3">
        <v>1</v>
      </c>
      <c r="R7" s="3">
        <v>0</v>
      </c>
      <c r="S7" s="4" t="s">
        <v>20</v>
      </c>
      <c r="T7" s="9">
        <f>S9/18</f>
        <v>0.22222222222222221</v>
      </c>
      <c r="U7" s="9">
        <f>S10/18</f>
        <v>0.77777777777777779</v>
      </c>
      <c r="V7" s="9">
        <f>T7-U7</f>
        <v>-0.55555555555555558</v>
      </c>
    </row>
    <row r="8" spans="1:22" x14ac:dyDescent="0.25">
      <c r="A8">
        <f>A3</f>
        <v>0</v>
      </c>
      <c r="B8">
        <f t="shared" ref="B8:R8" si="1">B3</f>
        <v>1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1</v>
      </c>
      <c r="G8">
        <f t="shared" si="1"/>
        <v>0</v>
      </c>
      <c r="H8">
        <f t="shared" si="1"/>
        <v>1</v>
      </c>
      <c r="I8">
        <f t="shared" si="1"/>
        <v>1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1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 s="7" t="s">
        <v>30</v>
      </c>
      <c r="T8" s="9">
        <f>T7*$T$1</f>
        <v>4.4444444444444446E-2</v>
      </c>
      <c r="U8" s="9">
        <f>U7*$U$1</f>
        <v>0.62222222222222223</v>
      </c>
      <c r="V8" s="9"/>
    </row>
    <row r="9" spans="1:22" x14ac:dyDescent="0.25">
      <c r="A9">
        <f>A7-A8</f>
        <v>1</v>
      </c>
      <c r="B9">
        <f t="shared" ref="B9" si="2">B7-B8</f>
        <v>-1</v>
      </c>
      <c r="C9">
        <f t="shared" ref="C9" si="3">C7-C8</f>
        <v>1</v>
      </c>
      <c r="D9">
        <f t="shared" ref="D9" si="4">D7-D8</f>
        <v>1</v>
      </c>
      <c r="E9">
        <f t="shared" ref="E9" si="5">E7-E8</f>
        <v>1</v>
      </c>
      <c r="F9">
        <f t="shared" ref="F9" si="6">F7-F8</f>
        <v>0</v>
      </c>
      <c r="G9">
        <f t="shared" ref="G9" si="7">G7-G8</f>
        <v>1</v>
      </c>
      <c r="H9">
        <f t="shared" ref="H9" si="8">H7-H8</f>
        <v>-1</v>
      </c>
      <c r="I9">
        <f t="shared" ref="I9" si="9">I7-I8</f>
        <v>0</v>
      </c>
      <c r="J9">
        <f t="shared" ref="J9" si="10">J7-J8</f>
        <v>1</v>
      </c>
      <c r="K9">
        <f t="shared" ref="K9" si="11">K7-K8</f>
        <v>0</v>
      </c>
      <c r="L9">
        <f t="shared" ref="L9" si="12">L7-L8</f>
        <v>1</v>
      </c>
      <c r="M9">
        <f t="shared" ref="M9" si="13">M7-M8</f>
        <v>1</v>
      </c>
      <c r="N9">
        <f t="shared" ref="N9" si="14">N7-N8</f>
        <v>-1</v>
      </c>
      <c r="O9">
        <f t="shared" ref="O9" si="15">O7-O8</f>
        <v>1</v>
      </c>
      <c r="P9">
        <f t="shared" ref="P9" si="16">P7-P8</f>
        <v>1</v>
      </c>
      <c r="Q9">
        <f t="shared" ref="Q9" si="17">Q7-Q8</f>
        <v>1</v>
      </c>
      <c r="R9">
        <f t="shared" ref="R9" si="18">R7-R8</f>
        <v>0</v>
      </c>
      <c r="S9">
        <f>COUNTIF(A9:R9,0)</f>
        <v>4</v>
      </c>
      <c r="T9" s="9"/>
      <c r="U9" s="9"/>
    </row>
    <row r="10" spans="1:22" x14ac:dyDescent="0.25">
      <c r="S10">
        <f>COUNTIF(A9:R9,1)+COUNTIF(A9:R9,-1)</f>
        <v>14</v>
      </c>
      <c r="T10" s="9"/>
      <c r="U10" s="9"/>
    </row>
    <row r="11" spans="1:22" x14ac:dyDescent="0.25">
      <c r="T11" s="9"/>
      <c r="U11" s="9"/>
    </row>
    <row r="12" spans="1:22" x14ac:dyDescent="0.25">
      <c r="T12" s="9"/>
      <c r="U12" s="9"/>
    </row>
    <row r="13" spans="1:22" x14ac:dyDescent="0.25">
      <c r="A13">
        <v>0</v>
      </c>
      <c r="B13" s="12">
        <v>1</v>
      </c>
      <c r="C13">
        <v>0</v>
      </c>
      <c r="D13">
        <v>0</v>
      </c>
      <c r="E13">
        <v>0</v>
      </c>
      <c r="F13" s="12">
        <v>1</v>
      </c>
      <c r="G13">
        <v>0</v>
      </c>
      <c r="H13" s="12">
        <v>1</v>
      </c>
      <c r="I13" s="12">
        <v>1</v>
      </c>
      <c r="J13">
        <v>0</v>
      </c>
      <c r="K13">
        <v>0</v>
      </c>
      <c r="L13">
        <v>0</v>
      </c>
      <c r="M13">
        <v>0</v>
      </c>
      <c r="N13" s="12">
        <v>1</v>
      </c>
      <c r="O13">
        <v>0</v>
      </c>
      <c r="P13">
        <v>0</v>
      </c>
      <c r="Q13">
        <v>0</v>
      </c>
      <c r="R13">
        <v>0</v>
      </c>
      <c r="S13" s="6" t="s">
        <v>23</v>
      </c>
      <c r="T13" s="9">
        <f>S15/18</f>
        <v>1</v>
      </c>
      <c r="U13" s="9">
        <f>S16/18</f>
        <v>0</v>
      </c>
      <c r="V13" s="9">
        <f>T13-U13</f>
        <v>1</v>
      </c>
    </row>
    <row r="14" spans="1:22" x14ac:dyDescent="0.25">
      <c r="A14">
        <f>A3</f>
        <v>0</v>
      </c>
      <c r="B14">
        <f t="shared" ref="B14:R14" si="19">B3</f>
        <v>1</v>
      </c>
      <c r="C14">
        <f t="shared" si="19"/>
        <v>0</v>
      </c>
      <c r="D14">
        <f t="shared" si="19"/>
        <v>0</v>
      </c>
      <c r="E14">
        <f t="shared" si="19"/>
        <v>0</v>
      </c>
      <c r="F14">
        <f t="shared" si="19"/>
        <v>1</v>
      </c>
      <c r="G14">
        <f t="shared" si="19"/>
        <v>0</v>
      </c>
      <c r="H14">
        <f t="shared" si="19"/>
        <v>1</v>
      </c>
      <c r="I14">
        <f t="shared" si="19"/>
        <v>1</v>
      </c>
      <c r="J14">
        <f t="shared" si="19"/>
        <v>0</v>
      </c>
      <c r="K14">
        <f t="shared" si="19"/>
        <v>0</v>
      </c>
      <c r="L14">
        <f t="shared" si="19"/>
        <v>0</v>
      </c>
      <c r="M14">
        <f t="shared" si="19"/>
        <v>0</v>
      </c>
      <c r="N14">
        <f t="shared" si="19"/>
        <v>1</v>
      </c>
      <c r="O14">
        <f t="shared" si="19"/>
        <v>0</v>
      </c>
      <c r="P14">
        <f t="shared" si="19"/>
        <v>0</v>
      </c>
      <c r="Q14">
        <f t="shared" si="19"/>
        <v>0</v>
      </c>
      <c r="R14">
        <f t="shared" si="19"/>
        <v>0</v>
      </c>
      <c r="S14" s="7" t="s">
        <v>30</v>
      </c>
      <c r="T14" s="9">
        <f>T13*$T$1</f>
        <v>0.2</v>
      </c>
      <c r="U14" s="9">
        <f>U13*$U$1</f>
        <v>0</v>
      </c>
      <c r="V14" s="9"/>
    </row>
    <row r="15" spans="1:22" x14ac:dyDescent="0.25">
      <c r="A15">
        <f t="shared" ref="A15:R15" si="20">A13-A14</f>
        <v>0</v>
      </c>
      <c r="B15">
        <f t="shared" si="20"/>
        <v>0</v>
      </c>
      <c r="C15">
        <f t="shared" si="20"/>
        <v>0</v>
      </c>
      <c r="D15">
        <f t="shared" si="20"/>
        <v>0</v>
      </c>
      <c r="E15">
        <f t="shared" si="20"/>
        <v>0</v>
      </c>
      <c r="F15">
        <f t="shared" si="20"/>
        <v>0</v>
      </c>
      <c r="G15">
        <f t="shared" si="20"/>
        <v>0</v>
      </c>
      <c r="H15">
        <f t="shared" si="20"/>
        <v>0</v>
      </c>
      <c r="I15">
        <f t="shared" si="20"/>
        <v>0</v>
      </c>
      <c r="J15">
        <f t="shared" si="20"/>
        <v>0</v>
      </c>
      <c r="K15">
        <f t="shared" si="20"/>
        <v>0</v>
      </c>
      <c r="L15">
        <f t="shared" si="20"/>
        <v>0</v>
      </c>
      <c r="M15">
        <f t="shared" si="20"/>
        <v>0</v>
      </c>
      <c r="N15">
        <f t="shared" si="20"/>
        <v>0</v>
      </c>
      <c r="O15">
        <f t="shared" si="20"/>
        <v>0</v>
      </c>
      <c r="P15">
        <f t="shared" si="20"/>
        <v>0</v>
      </c>
      <c r="Q15">
        <f t="shared" si="20"/>
        <v>0</v>
      </c>
      <c r="R15">
        <f t="shared" si="20"/>
        <v>0</v>
      </c>
      <c r="S15">
        <f>COUNTIF(A15:R15,0)</f>
        <v>18</v>
      </c>
      <c r="T15" s="9"/>
      <c r="U15" s="9"/>
    </row>
    <row r="16" spans="1:22" x14ac:dyDescent="0.25">
      <c r="S16">
        <f>COUNTIF(A15:R15,1)+COUNTIF(A15:R15,-1)</f>
        <v>0</v>
      </c>
      <c r="T16" s="9"/>
      <c r="U16" s="9"/>
    </row>
    <row r="17" spans="1:22" x14ac:dyDescent="0.25">
      <c r="T17" s="9"/>
      <c r="U17" s="9"/>
    </row>
    <row r="18" spans="1:22" x14ac:dyDescent="0.25">
      <c r="A18">
        <v>1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  <c r="K18">
        <v>0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 s="5" t="s">
        <v>21</v>
      </c>
      <c r="T18" s="9">
        <f>S20/18</f>
        <v>0.3888888888888889</v>
      </c>
      <c r="U18" s="9">
        <f>S21/18</f>
        <v>0.61111111111111116</v>
      </c>
      <c r="V18" s="9">
        <f>T18-U18</f>
        <v>-0.22222222222222227</v>
      </c>
    </row>
    <row r="19" spans="1:22" x14ac:dyDescent="0.25">
      <c r="A19">
        <f>A3</f>
        <v>0</v>
      </c>
      <c r="B19">
        <f t="shared" ref="B19:R19" si="21">B3</f>
        <v>1</v>
      </c>
      <c r="C19">
        <f t="shared" si="21"/>
        <v>0</v>
      </c>
      <c r="D19">
        <f t="shared" si="21"/>
        <v>0</v>
      </c>
      <c r="E19">
        <f t="shared" si="21"/>
        <v>0</v>
      </c>
      <c r="F19">
        <f t="shared" si="21"/>
        <v>1</v>
      </c>
      <c r="G19">
        <f t="shared" si="21"/>
        <v>0</v>
      </c>
      <c r="H19">
        <f t="shared" si="21"/>
        <v>1</v>
      </c>
      <c r="I19">
        <f t="shared" si="21"/>
        <v>1</v>
      </c>
      <c r="J19">
        <f t="shared" si="21"/>
        <v>0</v>
      </c>
      <c r="K19">
        <f t="shared" si="21"/>
        <v>0</v>
      </c>
      <c r="L19">
        <f t="shared" si="21"/>
        <v>0</v>
      </c>
      <c r="M19">
        <f t="shared" si="21"/>
        <v>0</v>
      </c>
      <c r="N19">
        <f t="shared" si="21"/>
        <v>1</v>
      </c>
      <c r="O19">
        <f t="shared" si="21"/>
        <v>0</v>
      </c>
      <c r="P19">
        <f t="shared" si="21"/>
        <v>0</v>
      </c>
      <c r="Q19">
        <f t="shared" si="21"/>
        <v>0</v>
      </c>
      <c r="R19">
        <f t="shared" si="21"/>
        <v>0</v>
      </c>
      <c r="S19" s="7" t="s">
        <v>30</v>
      </c>
      <c r="T19" s="9">
        <f>T18*$T$1</f>
        <v>7.7777777777777779E-2</v>
      </c>
      <c r="U19" s="9">
        <f>U18*$U$1</f>
        <v>0.48888888888888893</v>
      </c>
      <c r="V19" s="9"/>
    </row>
    <row r="20" spans="1:22" x14ac:dyDescent="0.25">
      <c r="A20">
        <f t="shared" ref="A20" si="22">A18-A19</f>
        <v>1</v>
      </c>
      <c r="B20">
        <f t="shared" ref="B20" si="23">B18-B19</f>
        <v>-1</v>
      </c>
      <c r="C20">
        <f t="shared" ref="C20" si="24">C18-C19</f>
        <v>1</v>
      </c>
      <c r="D20">
        <f t="shared" ref="D20" si="25">D18-D19</f>
        <v>1</v>
      </c>
      <c r="E20">
        <f t="shared" ref="E20" si="26">E18-E19</f>
        <v>1</v>
      </c>
      <c r="F20">
        <f t="shared" ref="F20" si="27">F18-F19</f>
        <v>0</v>
      </c>
      <c r="G20">
        <f t="shared" ref="G20" si="28">G18-G19</f>
        <v>1</v>
      </c>
      <c r="H20">
        <f t="shared" ref="H20" si="29">H18-H19</f>
        <v>-1</v>
      </c>
      <c r="I20">
        <f t="shared" ref="I20" si="30">I18-I19</f>
        <v>0</v>
      </c>
      <c r="J20">
        <f t="shared" ref="J20" si="31">J18-J19</f>
        <v>1</v>
      </c>
      <c r="K20">
        <f t="shared" ref="K20" si="32">K18-K19</f>
        <v>0</v>
      </c>
      <c r="L20">
        <f t="shared" ref="L20" si="33">L18-L19</f>
        <v>1</v>
      </c>
      <c r="M20">
        <f t="shared" ref="M20" si="34">M18-M19</f>
        <v>1</v>
      </c>
      <c r="N20">
        <f t="shared" ref="N20" si="35">N18-N19</f>
        <v>0</v>
      </c>
      <c r="O20">
        <f t="shared" ref="O20" si="36">O18-O19</f>
        <v>1</v>
      </c>
      <c r="P20">
        <f t="shared" ref="P20" si="37">P18-P19</f>
        <v>0</v>
      </c>
      <c r="Q20">
        <f t="shared" ref="Q20" si="38">Q18-Q19</f>
        <v>0</v>
      </c>
      <c r="R20">
        <f t="shared" ref="R20" si="39">R18-R19</f>
        <v>0</v>
      </c>
      <c r="S20">
        <f>COUNTIF(A20:R20,0)</f>
        <v>7</v>
      </c>
      <c r="T20" s="9"/>
      <c r="U20" s="9"/>
    </row>
    <row r="21" spans="1:22" x14ac:dyDescent="0.25">
      <c r="S21">
        <f>COUNTIF(A20:R20,1)+COUNTIF(A20:R20,-1)</f>
        <v>11</v>
      </c>
      <c r="T21" s="9"/>
      <c r="U21" s="9"/>
    </row>
    <row r="22" spans="1:22" x14ac:dyDescent="0.25">
      <c r="S22" s="10"/>
      <c r="T22" s="9"/>
      <c r="U22" s="9"/>
    </row>
    <row r="23" spans="1:22" x14ac:dyDescent="0.25">
      <c r="A23">
        <v>1</v>
      </c>
      <c r="B23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 s="6" t="s">
        <v>22</v>
      </c>
      <c r="T23" s="9">
        <f>S25/18</f>
        <v>0.83333333333333337</v>
      </c>
      <c r="U23" s="9">
        <f>S26/18</f>
        <v>0.16666666666666666</v>
      </c>
      <c r="V23" s="9">
        <f>T23-U23</f>
        <v>0.66666666666666674</v>
      </c>
    </row>
    <row r="24" spans="1:22" x14ac:dyDescent="0.25">
      <c r="A24">
        <f>A3</f>
        <v>0</v>
      </c>
      <c r="B24">
        <f t="shared" ref="B24:R24" si="40">B3</f>
        <v>1</v>
      </c>
      <c r="C24">
        <f t="shared" si="40"/>
        <v>0</v>
      </c>
      <c r="D24">
        <f t="shared" si="40"/>
        <v>0</v>
      </c>
      <c r="E24">
        <f t="shared" si="40"/>
        <v>0</v>
      </c>
      <c r="F24">
        <f t="shared" si="40"/>
        <v>1</v>
      </c>
      <c r="G24">
        <f t="shared" si="40"/>
        <v>0</v>
      </c>
      <c r="H24">
        <f t="shared" si="40"/>
        <v>1</v>
      </c>
      <c r="I24">
        <f t="shared" si="40"/>
        <v>1</v>
      </c>
      <c r="J24">
        <f t="shared" si="40"/>
        <v>0</v>
      </c>
      <c r="K24">
        <f t="shared" si="40"/>
        <v>0</v>
      </c>
      <c r="L24">
        <f t="shared" si="40"/>
        <v>0</v>
      </c>
      <c r="M24">
        <f t="shared" si="40"/>
        <v>0</v>
      </c>
      <c r="N24">
        <f t="shared" si="40"/>
        <v>1</v>
      </c>
      <c r="O24">
        <f t="shared" si="40"/>
        <v>0</v>
      </c>
      <c r="P24">
        <f t="shared" si="40"/>
        <v>0</v>
      </c>
      <c r="Q24">
        <f t="shared" si="40"/>
        <v>0</v>
      </c>
      <c r="R24">
        <f t="shared" si="40"/>
        <v>0</v>
      </c>
      <c r="S24" s="7" t="s">
        <v>30</v>
      </c>
      <c r="T24" s="9">
        <f>T23*$T$1</f>
        <v>0.16666666666666669</v>
      </c>
      <c r="U24" s="9">
        <f>U23*$U$1</f>
        <v>0.13333333333333333</v>
      </c>
      <c r="V24" s="9"/>
    </row>
    <row r="25" spans="1:22" x14ac:dyDescent="0.25">
      <c r="A25">
        <f t="shared" ref="A25" si="41">A23-A24</f>
        <v>1</v>
      </c>
      <c r="B25">
        <f t="shared" ref="B25" si="42">B23-B24</f>
        <v>0</v>
      </c>
      <c r="C25">
        <f t="shared" ref="C25" si="43">C23-C24</f>
        <v>0</v>
      </c>
      <c r="D25">
        <f t="shared" ref="D25" si="44">D23-D24</f>
        <v>1</v>
      </c>
      <c r="E25">
        <f t="shared" ref="E25" si="45">E23-E24</f>
        <v>0</v>
      </c>
      <c r="F25">
        <f t="shared" ref="F25" si="46">F23-F24</f>
        <v>0</v>
      </c>
      <c r="G25">
        <f t="shared" ref="G25" si="47">G23-G24</f>
        <v>1</v>
      </c>
      <c r="H25">
        <f t="shared" ref="H25" si="48">H23-H24</f>
        <v>0</v>
      </c>
      <c r="I25">
        <f t="shared" ref="I25" si="49">I23-I24</f>
        <v>0</v>
      </c>
      <c r="J25">
        <f t="shared" ref="J25" si="50">J23-J24</f>
        <v>0</v>
      </c>
      <c r="K25">
        <f t="shared" ref="K25" si="51">K23-K24</f>
        <v>0</v>
      </c>
      <c r="L25">
        <f t="shared" ref="L25" si="52">L23-L24</f>
        <v>0</v>
      </c>
      <c r="M25">
        <f t="shared" ref="M25" si="53">M23-M24</f>
        <v>0</v>
      </c>
      <c r="N25">
        <f t="shared" ref="N25" si="54">N23-N24</f>
        <v>0</v>
      </c>
      <c r="O25">
        <f t="shared" ref="O25" si="55">O23-O24</f>
        <v>0</v>
      </c>
      <c r="P25">
        <f t="shared" ref="P25" si="56">P23-P24</f>
        <v>0</v>
      </c>
      <c r="Q25">
        <f t="shared" ref="Q25" si="57">Q23-Q24</f>
        <v>0</v>
      </c>
      <c r="R25">
        <f t="shared" ref="R25" si="58">R23-R24</f>
        <v>0</v>
      </c>
      <c r="S25">
        <f>COUNTIF(A25:R25,0)</f>
        <v>15</v>
      </c>
    </row>
    <row r="26" spans="1:22" x14ac:dyDescent="0.25">
      <c r="S26">
        <f>COUNTIF(A25:R25,1)+COUNTIF(A25:R25,-1)</f>
        <v>3</v>
      </c>
    </row>
    <row r="28" spans="1:22" x14ac:dyDescent="0.25">
      <c r="T28" s="9">
        <f>V2</f>
        <v>-0.11111111111111116</v>
      </c>
      <c r="U28" s="11" t="s">
        <v>19</v>
      </c>
      <c r="V28" s="9"/>
    </row>
    <row r="29" spans="1:22" x14ac:dyDescent="0.25">
      <c r="T29" s="9">
        <f>V7</f>
        <v>-0.55555555555555558</v>
      </c>
      <c r="U29" s="11" t="s">
        <v>20</v>
      </c>
    </row>
    <row r="30" spans="1:22" x14ac:dyDescent="0.25">
      <c r="T30" s="9">
        <f>V13</f>
        <v>1</v>
      </c>
      <c r="U30" s="8" t="s">
        <v>23</v>
      </c>
    </row>
    <row r="31" spans="1:22" x14ac:dyDescent="0.25">
      <c r="T31" s="9">
        <f>V18</f>
        <v>-0.22222222222222227</v>
      </c>
      <c r="U31" s="8" t="s">
        <v>21</v>
      </c>
    </row>
    <row r="32" spans="1:22" x14ac:dyDescent="0.25">
      <c r="T32" s="9">
        <f>V23</f>
        <v>0.66666666666666674</v>
      </c>
      <c r="U32" s="8" t="s">
        <v>22</v>
      </c>
    </row>
    <row r="34" spans="20:21" x14ac:dyDescent="0.25">
      <c r="T34" s="9">
        <f>MAX(T28:T32)</f>
        <v>1</v>
      </c>
      <c r="U34" s="8" t="str">
        <f>VLOOKUP(T34,T28:U32,2,0)</f>
        <v>BC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6" sqref="F6"/>
    </sheetView>
  </sheetViews>
  <sheetFormatPr defaultRowHeight="15" x14ac:dyDescent="0.25"/>
  <sheetData>
    <row r="1" spans="1:7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18</v>
      </c>
    </row>
    <row r="2" spans="1:7" x14ac:dyDescent="0.2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 t="s">
        <v>19</v>
      </c>
    </row>
    <row r="3" spans="1:7" x14ac:dyDescent="0.25">
      <c r="A3">
        <v>1</v>
      </c>
      <c r="B3">
        <v>1</v>
      </c>
      <c r="C3">
        <v>1</v>
      </c>
      <c r="D3">
        <v>0</v>
      </c>
      <c r="E3">
        <v>0</v>
      </c>
      <c r="F3">
        <v>1</v>
      </c>
      <c r="G3" t="s">
        <v>20</v>
      </c>
    </row>
    <row r="4" spans="1:7" x14ac:dyDescent="0.25">
      <c r="A4">
        <v>1</v>
      </c>
      <c r="B4">
        <v>1</v>
      </c>
      <c r="C4">
        <v>0</v>
      </c>
      <c r="D4">
        <v>1</v>
      </c>
      <c r="E4">
        <v>1</v>
      </c>
      <c r="F4">
        <v>0</v>
      </c>
      <c r="G4" t="s">
        <v>22</v>
      </c>
    </row>
    <row r="5" spans="1:7" x14ac:dyDescent="0.25">
      <c r="A5">
        <v>1</v>
      </c>
      <c r="B5">
        <v>0</v>
      </c>
      <c r="C5">
        <v>1</v>
      </c>
      <c r="D5">
        <v>1</v>
      </c>
      <c r="E5">
        <v>1</v>
      </c>
      <c r="F5">
        <v>0</v>
      </c>
      <c r="G5" t="s">
        <v>21</v>
      </c>
    </row>
    <row r="6" spans="1:7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topLeftCell="D1" zoomScale="130" zoomScaleNormal="130" workbookViewId="0">
      <selection activeCell="R17" sqref="R17"/>
    </sheetView>
  </sheetViews>
  <sheetFormatPr defaultRowHeight="15" x14ac:dyDescent="0.25"/>
  <cols>
    <col min="1" max="1" width="89.28515625" bestFit="1" customWidth="1"/>
    <col min="2" max="2" width="9.140625" style="29"/>
    <col min="3" max="3" width="13.5703125" style="29" bestFit="1" customWidth="1"/>
    <col min="4" max="4" width="17.28515625" style="29" bestFit="1" customWidth="1"/>
    <col min="5" max="5" width="2.7109375" style="29" bestFit="1" customWidth="1"/>
    <col min="6" max="6" width="12" bestFit="1" customWidth="1"/>
    <col min="7" max="7" width="13.7109375" bestFit="1" customWidth="1"/>
    <col min="8" max="9" width="12" bestFit="1" customWidth="1"/>
    <col min="10" max="11" width="12.7109375" bestFit="1" customWidth="1"/>
    <col min="12" max="12" width="12.7109375" style="28" bestFit="1" customWidth="1"/>
    <col min="13" max="13" width="12.7109375" style="19" hidden="1" customWidth="1"/>
    <col min="16" max="16" width="17.28515625" bestFit="1" customWidth="1"/>
    <col min="18" max="18" width="17.28515625" bestFit="1" customWidth="1"/>
    <col min="19" max="19" width="11" bestFit="1" customWidth="1"/>
  </cols>
  <sheetData>
    <row r="1" spans="1:20" ht="15.75" thickBot="1" x14ac:dyDescent="0.3">
      <c r="A1" s="43" t="s">
        <v>73</v>
      </c>
      <c r="B1" s="42" t="s">
        <v>72</v>
      </c>
      <c r="C1" s="42"/>
      <c r="D1" s="42"/>
      <c r="E1" s="42"/>
      <c r="F1" s="41">
        <v>1</v>
      </c>
      <c r="G1" s="41">
        <v>2</v>
      </c>
      <c r="H1" s="41">
        <v>3</v>
      </c>
      <c r="I1" s="41">
        <v>4</v>
      </c>
      <c r="J1" s="41">
        <v>5</v>
      </c>
      <c r="K1" s="41">
        <v>6</v>
      </c>
      <c r="L1" s="40">
        <v>7</v>
      </c>
      <c r="M1" s="39" t="s">
        <v>46</v>
      </c>
      <c r="N1" t="s">
        <v>71</v>
      </c>
      <c r="Q1">
        <f>100/3</f>
        <v>33.333333333333336</v>
      </c>
    </row>
    <row r="2" spans="1:20" ht="21" x14ac:dyDescent="0.25">
      <c r="A2" s="13" t="s">
        <v>31</v>
      </c>
      <c r="B2" s="37" t="s">
        <v>70</v>
      </c>
      <c r="C2" s="37" t="s">
        <v>69</v>
      </c>
      <c r="D2" s="37" t="s">
        <v>68</v>
      </c>
      <c r="E2" s="29">
        <v>1</v>
      </c>
      <c r="F2">
        <f>W19</f>
        <v>33.333333333333336</v>
      </c>
      <c r="G2" s="32">
        <f t="shared" ref="G2:G16" si="0">$X$19</f>
        <v>11.111111111111112</v>
      </c>
      <c r="H2">
        <f t="shared" ref="H2:I16" si="1">$Y$19</f>
        <v>8.3333333333333339</v>
      </c>
      <c r="I2">
        <f t="shared" si="1"/>
        <v>8.3333333333333339</v>
      </c>
      <c r="J2">
        <f t="shared" ref="J2:J16" si="2">$Y$19*-1</f>
        <v>-8.3333333333333339</v>
      </c>
      <c r="K2">
        <f t="shared" ref="K2:K16" si="3">$X$19*-1</f>
        <v>-11.111111111111112</v>
      </c>
      <c r="L2" s="28">
        <f t="shared" ref="L2:L16" si="4">$W$19*-1</f>
        <v>-33.333333333333336</v>
      </c>
      <c r="M2" s="19">
        <f t="shared" ref="M2:M16" si="5">IF($N2=$F$1,$F$2,IF($N2=$G$1,$G$2,IF($N2=$H$1,$H$2,IF($N2=$I$1,$I$2,IF($N2=$J$1,$J$2,IF($N2=$K$1,$K$2,IF($N2=$L$1,$L$2)))))))*E2</f>
        <v>-33.333333333333336</v>
      </c>
      <c r="N2" s="44">
        <v>7</v>
      </c>
      <c r="P2" s="37" t="s">
        <v>68</v>
      </c>
      <c r="Q2">
        <f>$Q$1-SUMIF($B$2:$B$16,B2,$M$2:$M$16)</f>
        <v>88.8888888888889</v>
      </c>
      <c r="R2" s="37" t="s">
        <v>69</v>
      </c>
      <c r="T2">
        <v>1</v>
      </c>
    </row>
    <row r="3" spans="1:20" ht="21" x14ac:dyDescent="0.25">
      <c r="A3" s="13" t="s">
        <v>32</v>
      </c>
      <c r="B3" s="37" t="s">
        <v>70</v>
      </c>
      <c r="C3" s="37" t="s">
        <v>69</v>
      </c>
      <c r="D3" s="37" t="s">
        <v>68</v>
      </c>
      <c r="E3" s="29">
        <v>-1</v>
      </c>
      <c r="F3">
        <f t="shared" ref="F3:F16" si="6">$W$19</f>
        <v>33.333333333333336</v>
      </c>
      <c r="G3" s="32">
        <f t="shared" si="0"/>
        <v>11.111111111111112</v>
      </c>
      <c r="H3">
        <f t="shared" si="1"/>
        <v>8.3333333333333339</v>
      </c>
      <c r="I3">
        <f t="shared" si="1"/>
        <v>8.3333333333333339</v>
      </c>
      <c r="J3">
        <f t="shared" si="2"/>
        <v>-8.3333333333333339</v>
      </c>
      <c r="K3">
        <f t="shared" si="3"/>
        <v>-11.111111111111112</v>
      </c>
      <c r="L3" s="28">
        <f t="shared" si="4"/>
        <v>-33.333333333333336</v>
      </c>
      <c r="M3" s="19">
        <f t="shared" si="5"/>
        <v>-11.111111111111112</v>
      </c>
      <c r="N3" s="44">
        <v>2</v>
      </c>
      <c r="P3" s="38">
        <f>Q2</f>
        <v>88.8888888888889</v>
      </c>
      <c r="Q3">
        <v>50</v>
      </c>
      <c r="R3">
        <f>100-Q2</f>
        <v>11.1111111111111</v>
      </c>
      <c r="S3" s="9"/>
      <c r="T3">
        <v>2</v>
      </c>
    </row>
    <row r="4" spans="1:20" ht="21" x14ac:dyDescent="0.25">
      <c r="A4" s="13" t="s">
        <v>33</v>
      </c>
      <c r="B4" s="37" t="s">
        <v>70</v>
      </c>
      <c r="C4" s="37" t="s">
        <v>69</v>
      </c>
      <c r="D4" s="37" t="s">
        <v>68</v>
      </c>
      <c r="E4" s="29">
        <v>1</v>
      </c>
      <c r="F4">
        <f t="shared" si="6"/>
        <v>33.333333333333336</v>
      </c>
      <c r="G4" s="32">
        <f t="shared" si="0"/>
        <v>11.111111111111112</v>
      </c>
      <c r="H4">
        <f t="shared" si="1"/>
        <v>8.3333333333333339</v>
      </c>
      <c r="I4">
        <f t="shared" si="1"/>
        <v>8.3333333333333339</v>
      </c>
      <c r="J4">
        <f t="shared" si="2"/>
        <v>-8.3333333333333339</v>
      </c>
      <c r="K4">
        <f t="shared" si="3"/>
        <v>-11.111111111111112</v>
      </c>
      <c r="L4" s="28">
        <f t="shared" si="4"/>
        <v>-33.333333333333336</v>
      </c>
      <c r="M4" s="19">
        <f t="shared" si="5"/>
        <v>-11.111111111111112</v>
      </c>
      <c r="N4" s="44">
        <v>6</v>
      </c>
      <c r="T4">
        <v>3</v>
      </c>
    </row>
    <row r="5" spans="1:20" ht="21" x14ac:dyDescent="0.25">
      <c r="A5" s="14" t="s">
        <v>34</v>
      </c>
      <c r="B5" s="36" t="s">
        <v>67</v>
      </c>
      <c r="C5" s="36" t="s">
        <v>66</v>
      </c>
      <c r="D5" s="36" t="s">
        <v>65</v>
      </c>
      <c r="E5" s="29">
        <v>-1</v>
      </c>
      <c r="F5">
        <f t="shared" si="6"/>
        <v>33.333333333333336</v>
      </c>
      <c r="G5" s="32">
        <f t="shared" si="0"/>
        <v>11.111111111111112</v>
      </c>
      <c r="H5">
        <f t="shared" si="1"/>
        <v>8.3333333333333339</v>
      </c>
      <c r="I5">
        <f t="shared" si="1"/>
        <v>8.3333333333333339</v>
      </c>
      <c r="J5">
        <f t="shared" si="2"/>
        <v>-8.3333333333333339</v>
      </c>
      <c r="K5">
        <f t="shared" si="3"/>
        <v>-11.111111111111112</v>
      </c>
      <c r="L5" s="28">
        <f t="shared" si="4"/>
        <v>-33.333333333333336</v>
      </c>
      <c r="M5" s="19">
        <f t="shared" si="5"/>
        <v>-8.3333333333333339</v>
      </c>
      <c r="N5" s="44">
        <v>4</v>
      </c>
      <c r="P5" s="36" t="s">
        <v>66</v>
      </c>
      <c r="Q5">
        <f>$Q$1-SUMIF($B$2:$B$16,B5,$M$2:$M$16)</f>
        <v>-2.7777777777777786</v>
      </c>
      <c r="R5" s="36" t="s">
        <v>65</v>
      </c>
      <c r="T5">
        <v>4</v>
      </c>
    </row>
    <row r="6" spans="1:20" ht="21" x14ac:dyDescent="0.25">
      <c r="A6" s="14" t="s">
        <v>35</v>
      </c>
      <c r="B6" s="36" t="s">
        <v>67</v>
      </c>
      <c r="C6" s="36" t="s">
        <v>66</v>
      </c>
      <c r="D6" s="36" t="s">
        <v>65</v>
      </c>
      <c r="E6" s="29">
        <v>-1</v>
      </c>
      <c r="F6">
        <f t="shared" si="6"/>
        <v>33.333333333333336</v>
      </c>
      <c r="G6" s="32">
        <f t="shared" si="0"/>
        <v>11.111111111111112</v>
      </c>
      <c r="H6">
        <f t="shared" si="1"/>
        <v>8.3333333333333339</v>
      </c>
      <c r="I6">
        <f t="shared" si="1"/>
        <v>8.3333333333333339</v>
      </c>
      <c r="J6">
        <f t="shared" si="2"/>
        <v>-8.3333333333333339</v>
      </c>
      <c r="K6">
        <f t="shared" si="3"/>
        <v>-11.111111111111112</v>
      </c>
      <c r="L6" s="28">
        <f t="shared" si="4"/>
        <v>-33.333333333333336</v>
      </c>
      <c r="M6" s="19">
        <f t="shared" si="5"/>
        <v>33.333333333333336</v>
      </c>
      <c r="N6" s="44">
        <v>7</v>
      </c>
      <c r="P6">
        <f>100-Q5</f>
        <v>102.77777777777777</v>
      </c>
      <c r="R6">
        <f>Q5</f>
        <v>-2.7777777777777786</v>
      </c>
      <c r="T6">
        <v>5</v>
      </c>
    </row>
    <row r="7" spans="1:20" ht="21" x14ac:dyDescent="0.25">
      <c r="A7" s="14" t="s">
        <v>36</v>
      </c>
      <c r="B7" s="36" t="s">
        <v>67</v>
      </c>
      <c r="C7" s="36" t="s">
        <v>66</v>
      </c>
      <c r="D7" s="36" t="s">
        <v>65</v>
      </c>
      <c r="E7" s="29">
        <v>1</v>
      </c>
      <c r="F7">
        <f t="shared" si="6"/>
        <v>33.333333333333336</v>
      </c>
      <c r="G7" s="32">
        <f t="shared" si="0"/>
        <v>11.111111111111112</v>
      </c>
      <c r="H7">
        <f t="shared" si="1"/>
        <v>8.3333333333333339</v>
      </c>
      <c r="I7">
        <f t="shared" si="1"/>
        <v>8.3333333333333339</v>
      </c>
      <c r="J7">
        <f t="shared" si="2"/>
        <v>-8.3333333333333339</v>
      </c>
      <c r="K7">
        <f t="shared" si="3"/>
        <v>-11.111111111111112</v>
      </c>
      <c r="L7" s="28">
        <f t="shared" si="4"/>
        <v>-33.333333333333336</v>
      </c>
      <c r="M7" s="19">
        <f t="shared" si="5"/>
        <v>11.111111111111112</v>
      </c>
      <c r="N7" s="44">
        <v>2</v>
      </c>
      <c r="T7">
        <v>6</v>
      </c>
    </row>
    <row r="8" spans="1:20" ht="21" x14ac:dyDescent="0.25">
      <c r="A8" s="15" t="s">
        <v>37</v>
      </c>
      <c r="B8" s="35" t="s">
        <v>64</v>
      </c>
      <c r="C8" s="35" t="s">
        <v>63</v>
      </c>
      <c r="D8" s="35" t="s">
        <v>62</v>
      </c>
      <c r="E8" s="29">
        <v>-1</v>
      </c>
      <c r="F8">
        <f t="shared" si="6"/>
        <v>33.333333333333336</v>
      </c>
      <c r="G8" s="32">
        <f t="shared" si="0"/>
        <v>11.111111111111112</v>
      </c>
      <c r="H8">
        <f t="shared" si="1"/>
        <v>8.3333333333333339</v>
      </c>
      <c r="I8">
        <f t="shared" si="1"/>
        <v>8.3333333333333339</v>
      </c>
      <c r="J8">
        <f t="shared" si="2"/>
        <v>-8.3333333333333339</v>
      </c>
      <c r="K8">
        <f t="shared" si="3"/>
        <v>-11.111111111111112</v>
      </c>
      <c r="L8" s="28">
        <f t="shared" si="4"/>
        <v>-33.333333333333336</v>
      </c>
      <c r="M8" s="19">
        <f t="shared" si="5"/>
        <v>11.111111111111112</v>
      </c>
      <c r="N8" s="44">
        <v>6</v>
      </c>
      <c r="P8" s="35" t="s">
        <v>63</v>
      </c>
      <c r="Q8">
        <f>$Q$1-SUMIF($B$2:$B$16,B8,$M$2:$M$16)</f>
        <v>47.222222222222221</v>
      </c>
      <c r="R8" s="35" t="s">
        <v>62</v>
      </c>
      <c r="T8">
        <v>7</v>
      </c>
    </row>
    <row r="9" spans="1:20" ht="21" x14ac:dyDescent="0.25">
      <c r="A9" s="15" t="s">
        <v>38</v>
      </c>
      <c r="B9" s="35" t="s">
        <v>64</v>
      </c>
      <c r="C9" s="35" t="s">
        <v>63</v>
      </c>
      <c r="D9" s="35" t="s">
        <v>62</v>
      </c>
      <c r="E9" s="29">
        <v>1</v>
      </c>
      <c r="F9">
        <f t="shared" si="6"/>
        <v>33.333333333333336</v>
      </c>
      <c r="G9" s="32">
        <f t="shared" si="0"/>
        <v>11.111111111111112</v>
      </c>
      <c r="H9">
        <f t="shared" si="1"/>
        <v>8.3333333333333339</v>
      </c>
      <c r="I9">
        <f t="shared" si="1"/>
        <v>8.3333333333333339</v>
      </c>
      <c r="J9">
        <f t="shared" si="2"/>
        <v>-8.3333333333333339</v>
      </c>
      <c r="K9">
        <f t="shared" si="3"/>
        <v>-11.111111111111112</v>
      </c>
      <c r="L9" s="28">
        <f t="shared" si="4"/>
        <v>-33.333333333333336</v>
      </c>
      <c r="M9" s="19">
        <f t="shared" si="5"/>
        <v>-33.333333333333336</v>
      </c>
      <c r="N9" s="44">
        <v>7</v>
      </c>
      <c r="P9">
        <f>100-Q8</f>
        <v>52.777777777777779</v>
      </c>
      <c r="R9">
        <f>Q8</f>
        <v>47.222222222222221</v>
      </c>
    </row>
    <row r="10" spans="1:20" ht="21" x14ac:dyDescent="0.25">
      <c r="A10" s="15" t="s">
        <v>39</v>
      </c>
      <c r="B10" s="35" t="s">
        <v>64</v>
      </c>
      <c r="C10" s="35" t="s">
        <v>63</v>
      </c>
      <c r="D10" s="35" t="s">
        <v>62</v>
      </c>
      <c r="E10" s="29">
        <v>1</v>
      </c>
      <c r="F10">
        <f t="shared" si="6"/>
        <v>33.333333333333336</v>
      </c>
      <c r="G10" s="32">
        <f t="shared" si="0"/>
        <v>11.111111111111112</v>
      </c>
      <c r="H10">
        <f t="shared" si="1"/>
        <v>8.3333333333333339</v>
      </c>
      <c r="I10">
        <f t="shared" si="1"/>
        <v>8.3333333333333339</v>
      </c>
      <c r="J10">
        <f t="shared" si="2"/>
        <v>-8.3333333333333339</v>
      </c>
      <c r="K10">
        <f t="shared" si="3"/>
        <v>-11.111111111111112</v>
      </c>
      <c r="L10" s="28">
        <f t="shared" si="4"/>
        <v>-33.333333333333336</v>
      </c>
      <c r="M10" s="19">
        <f t="shared" si="5"/>
        <v>8.3333333333333339</v>
      </c>
      <c r="N10" s="44">
        <v>4</v>
      </c>
    </row>
    <row r="11" spans="1:20" ht="21" x14ac:dyDescent="0.25">
      <c r="A11" s="16" t="s">
        <v>40</v>
      </c>
      <c r="B11" s="34" t="s">
        <v>60</v>
      </c>
      <c r="C11" s="34" t="s">
        <v>59</v>
      </c>
      <c r="D11" s="34" t="s">
        <v>58</v>
      </c>
      <c r="E11" s="29">
        <v>-1</v>
      </c>
      <c r="F11">
        <f t="shared" si="6"/>
        <v>33.333333333333336</v>
      </c>
      <c r="G11" s="32">
        <f t="shared" si="0"/>
        <v>11.111111111111112</v>
      </c>
      <c r="H11">
        <f t="shared" si="1"/>
        <v>8.3333333333333339</v>
      </c>
      <c r="I11">
        <f t="shared" si="1"/>
        <v>8.3333333333333339</v>
      </c>
      <c r="J11">
        <f t="shared" si="2"/>
        <v>-8.3333333333333339</v>
      </c>
      <c r="K11">
        <f t="shared" si="3"/>
        <v>-11.111111111111112</v>
      </c>
      <c r="L11" s="28">
        <f t="shared" si="4"/>
        <v>-33.333333333333336</v>
      </c>
      <c r="M11" s="19">
        <f t="shared" si="5"/>
        <v>33.333333333333336</v>
      </c>
      <c r="N11" s="44">
        <v>7</v>
      </c>
      <c r="P11" s="34" t="s">
        <v>58</v>
      </c>
      <c r="Q11">
        <f>$Q$1-SUMIF($B$2:$B$16,B11,$M$2:$M$16)</f>
        <v>0</v>
      </c>
      <c r="R11" s="34" t="s">
        <v>59</v>
      </c>
    </row>
    <row r="12" spans="1:20" ht="21" x14ac:dyDescent="0.25">
      <c r="A12" s="16" t="s">
        <v>61</v>
      </c>
      <c r="B12" s="34" t="s">
        <v>60</v>
      </c>
      <c r="C12" s="34" t="s">
        <v>59</v>
      </c>
      <c r="D12" s="34" t="s">
        <v>58</v>
      </c>
      <c r="E12" s="29">
        <v>1</v>
      </c>
      <c r="F12">
        <f t="shared" si="6"/>
        <v>33.333333333333336</v>
      </c>
      <c r="G12" s="32">
        <f t="shared" si="0"/>
        <v>11.111111111111112</v>
      </c>
      <c r="H12">
        <f t="shared" si="1"/>
        <v>8.3333333333333339</v>
      </c>
      <c r="I12">
        <f t="shared" si="1"/>
        <v>8.3333333333333339</v>
      </c>
      <c r="J12">
        <f t="shared" si="2"/>
        <v>-8.3333333333333339</v>
      </c>
      <c r="K12">
        <f t="shared" si="3"/>
        <v>-11.111111111111112</v>
      </c>
      <c r="L12" s="28">
        <f t="shared" si="4"/>
        <v>-33.333333333333336</v>
      </c>
      <c r="M12" s="19">
        <f t="shared" si="5"/>
        <v>-33.333333333333336</v>
      </c>
      <c r="N12" s="44">
        <v>7</v>
      </c>
      <c r="P12">
        <f>Q11</f>
        <v>0</v>
      </c>
      <c r="R12">
        <f>100-Q11</f>
        <v>100</v>
      </c>
    </row>
    <row r="13" spans="1:20" ht="21" x14ac:dyDescent="0.25">
      <c r="A13" s="16" t="s">
        <v>42</v>
      </c>
      <c r="B13" s="34" t="s">
        <v>60</v>
      </c>
      <c r="C13" s="34" t="s">
        <v>59</v>
      </c>
      <c r="D13" s="34" t="s">
        <v>58</v>
      </c>
      <c r="E13" s="29">
        <v>-1</v>
      </c>
      <c r="F13">
        <f t="shared" si="6"/>
        <v>33.333333333333336</v>
      </c>
      <c r="G13" s="32">
        <f t="shared" si="0"/>
        <v>11.111111111111112</v>
      </c>
      <c r="H13">
        <f t="shared" si="1"/>
        <v>8.3333333333333339</v>
      </c>
      <c r="I13">
        <f t="shared" si="1"/>
        <v>8.3333333333333339</v>
      </c>
      <c r="J13">
        <f t="shared" si="2"/>
        <v>-8.3333333333333339</v>
      </c>
      <c r="K13">
        <f t="shared" si="3"/>
        <v>-11.111111111111112</v>
      </c>
      <c r="L13" s="28">
        <f t="shared" si="4"/>
        <v>-33.333333333333336</v>
      </c>
      <c r="M13" s="19">
        <f t="shared" si="5"/>
        <v>33.333333333333336</v>
      </c>
      <c r="N13" s="44">
        <v>7</v>
      </c>
    </row>
    <row r="14" spans="1:20" ht="21" x14ac:dyDescent="0.25">
      <c r="A14" s="17" t="s">
        <v>43</v>
      </c>
      <c r="B14" s="33" t="s">
        <v>56</v>
      </c>
      <c r="C14" s="33" t="s">
        <v>55</v>
      </c>
      <c r="D14" s="33" t="s">
        <v>54</v>
      </c>
      <c r="E14" s="29">
        <v>-1</v>
      </c>
      <c r="F14">
        <f t="shared" si="6"/>
        <v>33.333333333333336</v>
      </c>
      <c r="G14" s="32">
        <f t="shared" si="0"/>
        <v>11.111111111111112</v>
      </c>
      <c r="H14">
        <f t="shared" si="1"/>
        <v>8.3333333333333339</v>
      </c>
      <c r="I14">
        <f t="shared" si="1"/>
        <v>8.3333333333333339</v>
      </c>
      <c r="J14">
        <f t="shared" si="2"/>
        <v>-8.3333333333333339</v>
      </c>
      <c r="K14">
        <f t="shared" si="3"/>
        <v>-11.111111111111112</v>
      </c>
      <c r="L14" s="28">
        <f t="shared" si="4"/>
        <v>-33.333333333333336</v>
      </c>
      <c r="M14" s="19">
        <f t="shared" si="5"/>
        <v>33.333333333333336</v>
      </c>
      <c r="N14" s="44">
        <v>7</v>
      </c>
      <c r="P14" s="33" t="s">
        <v>54</v>
      </c>
      <c r="Q14">
        <f>$Q$1-SUMIF($B$2:$B$16,B14,$M$2:$M$16)</f>
        <v>0</v>
      </c>
      <c r="R14" s="33" t="s">
        <v>55</v>
      </c>
    </row>
    <row r="15" spans="1:20" ht="21" x14ac:dyDescent="0.25">
      <c r="A15" s="17" t="s">
        <v>57</v>
      </c>
      <c r="B15" s="33" t="s">
        <v>56</v>
      </c>
      <c r="C15" s="33" t="s">
        <v>55</v>
      </c>
      <c r="D15" s="33" t="s">
        <v>54</v>
      </c>
      <c r="E15" s="29">
        <v>1</v>
      </c>
      <c r="F15">
        <f t="shared" si="6"/>
        <v>33.333333333333336</v>
      </c>
      <c r="G15" s="32">
        <f t="shared" si="0"/>
        <v>11.111111111111112</v>
      </c>
      <c r="H15">
        <f t="shared" si="1"/>
        <v>8.3333333333333339</v>
      </c>
      <c r="I15">
        <f t="shared" si="1"/>
        <v>8.3333333333333339</v>
      </c>
      <c r="J15">
        <f t="shared" si="2"/>
        <v>-8.3333333333333339</v>
      </c>
      <c r="K15">
        <f t="shared" si="3"/>
        <v>-11.111111111111112</v>
      </c>
      <c r="L15" s="28">
        <f t="shared" si="4"/>
        <v>-33.333333333333336</v>
      </c>
      <c r="M15" s="19">
        <f t="shared" si="5"/>
        <v>-33.333333333333336</v>
      </c>
      <c r="N15" s="44">
        <v>7</v>
      </c>
      <c r="P15">
        <f>Q14</f>
        <v>0</v>
      </c>
      <c r="R15">
        <f>100-Q14</f>
        <v>100</v>
      </c>
    </row>
    <row r="16" spans="1:20" ht="21" x14ac:dyDescent="0.25">
      <c r="A16" s="17" t="s">
        <v>45</v>
      </c>
      <c r="B16" s="33" t="s">
        <v>56</v>
      </c>
      <c r="C16" s="33" t="s">
        <v>55</v>
      </c>
      <c r="D16" s="33" t="s">
        <v>54</v>
      </c>
      <c r="E16" s="29">
        <v>-1</v>
      </c>
      <c r="F16">
        <f t="shared" si="6"/>
        <v>33.333333333333336</v>
      </c>
      <c r="G16" s="32">
        <f t="shared" si="0"/>
        <v>11.111111111111112</v>
      </c>
      <c r="H16">
        <f t="shared" si="1"/>
        <v>8.3333333333333339</v>
      </c>
      <c r="I16">
        <f t="shared" si="1"/>
        <v>8.3333333333333339</v>
      </c>
      <c r="J16">
        <f t="shared" si="2"/>
        <v>-8.3333333333333339</v>
      </c>
      <c r="K16">
        <f t="shared" si="3"/>
        <v>-11.111111111111112</v>
      </c>
      <c r="L16" s="28">
        <f t="shared" si="4"/>
        <v>-33.333333333333336</v>
      </c>
      <c r="M16" s="19">
        <f t="shared" si="5"/>
        <v>33.333333333333336</v>
      </c>
      <c r="N16" s="44">
        <v>7</v>
      </c>
    </row>
    <row r="17" spans="14:25" ht="15.75" thickBot="1" x14ac:dyDescent="0.3">
      <c r="N17">
        <f>SUM(N2:N16)</f>
        <v>87</v>
      </c>
      <c r="P17">
        <f>IF(N17=105,60,0)</f>
        <v>0</v>
      </c>
      <c r="Q17" s="30" t="s">
        <v>53</v>
      </c>
      <c r="R17" s="31">
        <f>IF(SUM(R15,R12,R9,R6,R3)/5-P19&lt;0,0,SUM(R15,R12,R9,R6,R3)/5-P19)</f>
        <v>51.111111111111107</v>
      </c>
      <c r="S17" s="30" t="s">
        <v>52</v>
      </c>
    </row>
    <row r="18" spans="14:25" ht="15.75" thickTop="1" x14ac:dyDescent="0.25">
      <c r="P18">
        <f>IF(N17=15,46.66666667,0)</f>
        <v>0</v>
      </c>
      <c r="W18">
        <v>4</v>
      </c>
      <c r="X18">
        <v>3</v>
      </c>
      <c r="Y18">
        <v>1</v>
      </c>
    </row>
    <row r="19" spans="14:25" x14ac:dyDescent="0.25">
      <c r="P19">
        <f>SUM(P17:P18)</f>
        <v>0</v>
      </c>
      <c r="W19">
        <f>Q1/Y18</f>
        <v>33.333333333333336</v>
      </c>
      <c r="X19">
        <f>Q1/X18</f>
        <v>11.111111111111112</v>
      </c>
      <c r="Y19">
        <f>Q1/W18</f>
        <v>8.3333333333333339</v>
      </c>
    </row>
  </sheetData>
  <autoFilter ref="A1:M1">
    <sortState ref="A2:M16">
      <sortCondition ref="B1"/>
    </sortState>
  </autoFilter>
  <dataConsolidate link="1"/>
  <dataValidations count="1">
    <dataValidation type="list" allowBlank="1" showInputMessage="1" showErrorMessage="1" sqref="N2:N16">
      <formula1>$T$2:$T$8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selection activeCell="I20" sqref="I20"/>
    </sheetView>
  </sheetViews>
  <sheetFormatPr defaultRowHeight="15" x14ac:dyDescent="0.25"/>
  <cols>
    <col min="4" max="4" width="9.140625" style="19"/>
    <col min="8" max="8" width="9.140625" style="19"/>
    <col min="12" max="12" width="9.140625" style="19"/>
    <col min="16" max="16" width="9.140625" style="19"/>
    <col min="20" max="20" width="9.140625" style="19"/>
    <col min="21" max="21" width="9.140625" style="25"/>
  </cols>
  <sheetData>
    <row r="1" spans="1:23" ht="21" x14ac:dyDescent="0.25">
      <c r="A1" s="13" t="s">
        <v>31</v>
      </c>
      <c r="B1" s="13" t="s">
        <v>32</v>
      </c>
      <c r="C1" s="13" t="s">
        <v>33</v>
      </c>
      <c r="D1" s="20" t="s">
        <v>47</v>
      </c>
      <c r="E1" s="14" t="s">
        <v>34</v>
      </c>
      <c r="F1" s="14" t="s">
        <v>35</v>
      </c>
      <c r="G1" s="14" t="s">
        <v>36</v>
      </c>
      <c r="H1" s="21" t="s">
        <v>48</v>
      </c>
      <c r="I1" s="15" t="s">
        <v>37</v>
      </c>
      <c r="J1" s="15" t="s">
        <v>38</v>
      </c>
      <c r="K1" s="15" t="s">
        <v>39</v>
      </c>
      <c r="L1" s="22" t="s">
        <v>49</v>
      </c>
      <c r="M1" s="16" t="s">
        <v>40</v>
      </c>
      <c r="N1" s="16" t="s">
        <v>41</v>
      </c>
      <c r="O1" s="16" t="s">
        <v>42</v>
      </c>
      <c r="P1" s="23" t="s">
        <v>50</v>
      </c>
      <c r="Q1" s="17" t="s">
        <v>43</v>
      </c>
      <c r="R1" s="17" t="s">
        <v>44</v>
      </c>
      <c r="S1" s="17" t="s">
        <v>45</v>
      </c>
      <c r="T1" s="24" t="s">
        <v>51</v>
      </c>
      <c r="U1" s="26" t="s">
        <v>74</v>
      </c>
      <c r="V1" s="18" t="s">
        <v>18</v>
      </c>
      <c r="W1" t="s">
        <v>75</v>
      </c>
    </row>
    <row r="2" spans="1:23" x14ac:dyDescent="0.25">
      <c r="A2">
        <v>1</v>
      </c>
      <c r="B2">
        <v>1</v>
      </c>
      <c r="C2">
        <v>1</v>
      </c>
      <c r="D2" s="19">
        <f t="shared" ref="D2:D5" si="0">SUM(A2:C2)/COUNTA(A2:C2)</f>
        <v>1</v>
      </c>
      <c r="E2">
        <v>1</v>
      </c>
      <c r="F2">
        <v>1</v>
      </c>
      <c r="G2">
        <v>1</v>
      </c>
      <c r="H2" s="19">
        <f t="shared" ref="H2:H5" si="1">SUM(E2:G2)/COUNTA(E2:G2)</f>
        <v>1</v>
      </c>
      <c r="I2">
        <v>1</v>
      </c>
      <c r="J2">
        <v>1</v>
      </c>
      <c r="K2">
        <v>1</v>
      </c>
      <c r="L2" s="19">
        <f t="shared" ref="L2:L5" si="2">SUM(I2:K2)/COUNTA(I2:K2)</f>
        <v>1</v>
      </c>
      <c r="M2">
        <v>1</v>
      </c>
      <c r="N2">
        <v>1</v>
      </c>
      <c r="O2">
        <v>1</v>
      </c>
      <c r="P2" s="19">
        <f t="shared" ref="P2:P5" si="3">SUM(M2:O2)/COUNTA(M2:O2)</f>
        <v>1</v>
      </c>
      <c r="Q2">
        <v>1</v>
      </c>
      <c r="R2">
        <v>1</v>
      </c>
      <c r="S2">
        <v>1</v>
      </c>
      <c r="T2" s="19">
        <f t="shared" ref="T2:T5" si="4">SUM(Q2:S2)/COUNTA(Q2:S2)</f>
        <v>1</v>
      </c>
      <c r="U2" s="27">
        <v>1</v>
      </c>
      <c r="V2" t="s">
        <v>20</v>
      </c>
      <c r="W2">
        <v>100</v>
      </c>
    </row>
    <row r="3" spans="1:23" x14ac:dyDescent="0.25">
      <c r="A3">
        <v>1</v>
      </c>
      <c r="B3">
        <v>1</v>
      </c>
      <c r="C3">
        <v>1</v>
      </c>
      <c r="D3" s="19">
        <f t="shared" si="0"/>
        <v>1</v>
      </c>
      <c r="E3">
        <v>1</v>
      </c>
      <c r="F3">
        <v>1</v>
      </c>
      <c r="G3">
        <v>1</v>
      </c>
      <c r="H3" s="19">
        <f t="shared" si="1"/>
        <v>1</v>
      </c>
      <c r="I3">
        <v>1</v>
      </c>
      <c r="J3">
        <v>1</v>
      </c>
      <c r="K3">
        <v>1</v>
      </c>
      <c r="L3" s="19">
        <f t="shared" si="2"/>
        <v>1</v>
      </c>
      <c r="M3">
        <v>1</v>
      </c>
      <c r="N3">
        <v>1</v>
      </c>
      <c r="O3">
        <v>1</v>
      </c>
      <c r="P3" s="19">
        <f t="shared" si="3"/>
        <v>1</v>
      </c>
      <c r="Q3">
        <v>1</v>
      </c>
      <c r="R3">
        <v>1</v>
      </c>
      <c r="S3">
        <v>1</v>
      </c>
      <c r="T3" s="19">
        <f t="shared" si="4"/>
        <v>1</v>
      </c>
      <c r="U3" s="27">
        <v>0.8</v>
      </c>
      <c r="V3" t="s">
        <v>20</v>
      </c>
      <c r="W3">
        <v>80</v>
      </c>
    </row>
    <row r="4" spans="1:23" x14ac:dyDescent="0.25">
      <c r="A4">
        <v>1</v>
      </c>
      <c r="B4">
        <v>1</v>
      </c>
      <c r="C4">
        <v>1</v>
      </c>
      <c r="D4" s="19">
        <f t="shared" si="0"/>
        <v>1</v>
      </c>
      <c r="E4" s="27">
        <v>0</v>
      </c>
      <c r="F4" s="27">
        <v>0</v>
      </c>
      <c r="G4" s="27">
        <v>0</v>
      </c>
      <c r="H4" s="19">
        <f t="shared" si="1"/>
        <v>0</v>
      </c>
      <c r="I4" s="27">
        <v>0</v>
      </c>
      <c r="J4" s="27">
        <v>0</v>
      </c>
      <c r="K4" s="27">
        <v>0</v>
      </c>
      <c r="L4" s="19">
        <f t="shared" si="2"/>
        <v>0</v>
      </c>
      <c r="M4" s="27">
        <v>0</v>
      </c>
      <c r="N4" s="27">
        <v>0</v>
      </c>
      <c r="O4" s="27">
        <v>0</v>
      </c>
      <c r="P4" s="19">
        <f t="shared" si="3"/>
        <v>0</v>
      </c>
      <c r="Q4" s="27">
        <v>1</v>
      </c>
      <c r="R4" s="27">
        <v>1</v>
      </c>
      <c r="S4" s="27">
        <v>1</v>
      </c>
      <c r="T4" s="19">
        <f t="shared" si="4"/>
        <v>1</v>
      </c>
      <c r="U4" s="27">
        <v>0.79</v>
      </c>
      <c r="V4" t="s">
        <v>21</v>
      </c>
      <c r="W4">
        <v>79</v>
      </c>
    </row>
    <row r="5" spans="1:23" x14ac:dyDescent="0.25">
      <c r="A5">
        <v>1</v>
      </c>
      <c r="B5">
        <v>1</v>
      </c>
      <c r="C5">
        <v>1</v>
      </c>
      <c r="D5" s="19">
        <f t="shared" si="0"/>
        <v>1</v>
      </c>
      <c r="E5" s="27">
        <v>0</v>
      </c>
      <c r="F5" s="27">
        <v>0</v>
      </c>
      <c r="G5" s="27">
        <v>0</v>
      </c>
      <c r="H5" s="19">
        <f t="shared" si="1"/>
        <v>0</v>
      </c>
      <c r="I5" s="27">
        <v>0</v>
      </c>
      <c r="J5" s="27">
        <v>0</v>
      </c>
      <c r="K5" s="27">
        <v>0</v>
      </c>
      <c r="L5" s="19">
        <f t="shared" si="2"/>
        <v>0</v>
      </c>
      <c r="M5" s="27">
        <v>0</v>
      </c>
      <c r="N5" s="27">
        <v>0</v>
      </c>
      <c r="O5" s="27">
        <v>0</v>
      </c>
      <c r="P5" s="19">
        <f t="shared" si="3"/>
        <v>0</v>
      </c>
      <c r="Q5" s="27">
        <v>1</v>
      </c>
      <c r="R5" s="27">
        <v>1</v>
      </c>
      <c r="S5" s="27">
        <v>1</v>
      </c>
      <c r="T5" s="19">
        <f t="shared" si="4"/>
        <v>1</v>
      </c>
      <c r="U5" s="27">
        <v>0.6</v>
      </c>
      <c r="V5" t="s">
        <v>21</v>
      </c>
      <c r="W5">
        <v>60</v>
      </c>
    </row>
  </sheetData>
  <autoFilter ref="A1:W5">
    <sortState ref="A2:X11">
      <sortCondition descending="1" ref="W1:W11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DB</vt:lpstr>
      <vt:lpstr>Sheet1</vt:lpstr>
      <vt:lpstr>Skill</vt:lpstr>
      <vt:lpstr>SelectQuest15</vt:lpstr>
      <vt:lpstr>Sheet3</vt:lpstr>
      <vt:lpstr>PF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hoshimura songsit</dc:creator>
  <cp:lastModifiedBy>hoshimura songsit</cp:lastModifiedBy>
  <dcterms:created xsi:type="dcterms:W3CDTF">2022-05-08T09:28:09Z</dcterms:created>
  <dcterms:modified xsi:type="dcterms:W3CDTF">2022-05-17T08:10:13Z</dcterms:modified>
</cp:coreProperties>
</file>