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mentuminc-my.sharepoint.com/personal/suchera_putthakosa_lumentum_com/Documents/A. VISUALIZATION_Capacity Model/HPL and HRS/"/>
    </mc:Choice>
  </mc:AlternateContent>
  <xr:revisionPtr revIDLastSave="22" documentId="8_{78188571-0B1B-4D5B-BD7D-2D605C8BFD5F}" xr6:coauthVersionLast="47" xr6:coauthVersionMax="47" xr10:uidLastSave="{EADEB94B-EABC-4FD2-8DB7-725EFBB79791}"/>
  <bookViews>
    <workbookView xWindow="28680" yWindow="-120" windowWidth="29040" windowHeight="15720" xr2:uid="{845DC40D-71AD-4B40-8D99-912572634651}"/>
  </bookViews>
  <sheets>
    <sheet name="Weekly Capacity (PE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\a">#REF!</definedName>
    <definedName name="\p">#REF!</definedName>
    <definedName name="\S">#REF!</definedName>
    <definedName name="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_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_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_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_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__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__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__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__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________kim2" hidden="1">{"'SGI_Opex'!$A$1:$O$187"}</definedName>
    <definedName name="____________SG101300" hidden="1">{"'Joanna Lam Hiu Ha(sales)'!$B$1:$I$29"}</definedName>
    <definedName name="_______I80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__a12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__I80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_a12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_xlnm._FilterDatabase">#N/A</definedName>
    <definedName name="_____xlnm.Database">#N/A</definedName>
    <definedName name="_____xlnm.Print_Area">#N/A</definedName>
    <definedName name="_____xlnm.Print_Titles">#N/A</definedName>
    <definedName name="____2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4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6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8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a12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I80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_kim2" hidden="1">{"'SGI_Opex'!$A$1:$O$187"}</definedName>
    <definedName name="____SG101300" hidden="1">{"'Joanna Lam Hiu Ha(sales)'!$B$1:$I$29"}</definedName>
    <definedName name="____xlnm._FilterDatabase">#N/A</definedName>
    <definedName name="____xlnm.Database">#N/A</definedName>
    <definedName name="____xlnm.Print_Area">#N/A</definedName>
    <definedName name="____xlnm.Print_Titles">#N/A</definedName>
    <definedName name="___2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4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6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8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a12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EMS753">#REF!</definedName>
    <definedName name="___I80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_kim2" hidden="1">{"'SGI_Opex'!$A$1:$O$187"}</definedName>
    <definedName name="___SG101300" hidden="1">{"'Joanna Lam Hiu Ha(sales)'!$B$1:$I$29"}</definedName>
    <definedName name="___xlnm._FilterDatabase">#N/A</definedName>
    <definedName name="___xlnm.Database">#N/A</definedName>
    <definedName name="___xlnm.Print_Area">#N/A</definedName>
    <definedName name="___xlnm.Print_Titles">#N/A</definedName>
    <definedName name="__10__123Graph_AC04C_ALL_L2" hidden="1">[1]MOTO!#REF!</definedName>
    <definedName name="__11__123Graph_AC04C_ALL_T1" hidden="1">[1]MOTO!#REF!</definedName>
    <definedName name="__12__123Graph_AC04C_ALL_T2" hidden="1">[1]MOTO!#REF!</definedName>
    <definedName name="__123Graph_AC" hidden="1">[1]MOTO!#REF!</definedName>
    <definedName name="__13__123Graph_AC04C_ALL_L1" hidden="1">[1]MOTO!#REF!</definedName>
    <definedName name="__13__123Graph_AC04C_FF_L" hidden="1">[1]MOTO!#REF!</definedName>
    <definedName name="__14__123Graph_AC04C_FF_T" hidden="1">[1]MOTO!#REF!</definedName>
    <definedName name="__15__123Graph_AC04C_FR_L1" hidden="1">[1]MOTO!#REF!</definedName>
    <definedName name="__16__123Graph_AC04C_FR_L2" hidden="1">[1]MOTO!#REF!</definedName>
    <definedName name="__17__123Graph_AC04C_FR_T1" hidden="1">[1]MOTO!#REF!</definedName>
    <definedName name="__18__123Graph_AC04C_FR_T2" hidden="1">[1]MOTO!#REF!</definedName>
    <definedName name="__2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4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6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76__123Graph_LBL_AC04C_FR_L2" hidden="1">[1]MOTO!#REF!</definedName>
    <definedName name="__8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9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9__123Graph_AC04C_ALL_L1" hidden="1">[1]MOTO!#REF!</definedName>
    <definedName name="__a12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EMS753">#REF!</definedName>
    <definedName name="__I80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_IntlFixup" hidden="1">TRUE</definedName>
    <definedName name="__IntlFixupTable" hidden="1">#REF!</definedName>
    <definedName name="__kim2" hidden="1">{"'SGI_Opex'!$A$1:$O$187"}</definedName>
    <definedName name="__P5">#N/A</definedName>
    <definedName name="__S10">#N/A</definedName>
    <definedName name="__SG101300" hidden="1">{"'Joanna Lam Hiu Ha(sales)'!$B$1:$I$29"}</definedName>
    <definedName name="__xlnm._FilterDatabase">#N/A</definedName>
    <definedName name="__xlnm.Database">#N/A</definedName>
    <definedName name="__xlnm.Print_Area">#N/A</definedName>
    <definedName name="__xlnm.Print_Titles">#N/A</definedName>
    <definedName name="_1_">#REF!</definedName>
    <definedName name="_1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1_0Datab">[2]BOM!#REF!</definedName>
    <definedName name="_10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10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10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10___123Graph_AC04C_ALL_L1" hidden="1">[1]MOTO!#REF!</definedName>
    <definedName name="_10___123Graph_AC04C_ALL_L2" hidden="1">[1]MOTO!#REF!</definedName>
    <definedName name="_10___123Graph_AC04C_FF_T" hidden="1">[1]MOTO!#REF!</definedName>
    <definedName name="_10__123Graph_AC04C_ALL_L2" hidden="1">[1]MOTO!#REF!</definedName>
    <definedName name="_10__123Graph_AC04C_ALL_T2" hidden="1">[1]MOTO!#REF!</definedName>
    <definedName name="_100__________123Graph_LBL_AC04C_FR_L1" hidden="1">#REF!</definedName>
    <definedName name="_100_________123Graph_LBL_AC04C_FF_L" hidden="1">[1]MOTO!#REF!</definedName>
    <definedName name="_100_________123Graph_XF_S" hidden="1">#REF!</definedName>
    <definedName name="_100________123Graph_AC04C_ALL_T2" hidden="1">#REF!</definedName>
    <definedName name="_100__123Graph_AC04C_ALL_L2" hidden="1">[1]MOTO!#REF!</definedName>
    <definedName name="_100__123Graph_LBL_AC04C_FR_L2" hidden="1">[1]MOTO!#REF!</definedName>
    <definedName name="_100__123Graph_XC04C_FF_T" hidden="1">[1]MOTO!#REF!</definedName>
    <definedName name="_1000__123Graph_XC04C_FF_T" hidden="1">[1]MOTO!#REF!</definedName>
    <definedName name="_10083241">"table5"</definedName>
    <definedName name="_101__________123Graph_AC04C_ALL_L2" hidden="1">[1]MOTO!#REF!</definedName>
    <definedName name="_101_________123Graph_LBL_AC04C_FF_T" hidden="1">[1]MOTO!#REF!</definedName>
    <definedName name="_101________123Graph_AC04C_FF_L" hidden="1">#REF!</definedName>
    <definedName name="_101______123Graph_AC04C_ALL_T2" hidden="1">[1]MOTO!#REF!</definedName>
    <definedName name="_101__123Graph_XC04C_ALL_T2" hidden="1">[1]MOTO!#REF!</definedName>
    <definedName name="_101__123Graph_XC04C_FF_L" hidden="1">[1]MOTO!#REF!</definedName>
    <definedName name="_102__________123Graph_LBL_AC04C_FR_T1" hidden="1">#REF!</definedName>
    <definedName name="_102_________123Graph_LBL_AC04C_FR_L1" hidden="1">[1]MOTO!#REF!</definedName>
    <definedName name="_102________123Graph_AC04C_FF_T" hidden="1">#REF!</definedName>
    <definedName name="_102__123Graph_AC04C_ALL_T1" hidden="1">[1]MOTO!#REF!</definedName>
    <definedName name="_102__123Graph_LBL_AC04C_FR_T1" hidden="1">[1]MOTO!#REF!</definedName>
    <definedName name="_103__________123Graph_AC04C_ALL_T1" hidden="1">[1]MOTO!#REF!</definedName>
    <definedName name="_103__________123Graph_LBL_AC04C_FR_T2" hidden="1">#REF!</definedName>
    <definedName name="_103_________123Graph_LBL_AC04C_FR_L2" hidden="1">[1]MOTO!#REF!</definedName>
    <definedName name="_103________123Graph_AC04C_FR_L1" hidden="1">#REF!</definedName>
    <definedName name="_103______123Graph_AC04C_FF_L" hidden="1">[1]MOTO!#REF!</definedName>
    <definedName name="_103__123Graph_XC04C_FF_L" hidden="1">[1]MOTO!#REF!</definedName>
    <definedName name="_104__________123Graph_XC04C_ALL_T1" hidden="1">#REF!</definedName>
    <definedName name="_104_________123Graph_LBL_AC04C_FR_T1" hidden="1">[1]MOTO!#REF!</definedName>
    <definedName name="_104________123Graph_AC04C_FR_L2" hidden="1">#REF!</definedName>
    <definedName name="_104__123Graph_LBL_AC04C_FR_T2" hidden="1">[1]MOTO!#REF!</definedName>
    <definedName name="_104__123Graph_XC04C_FR_L1" hidden="1">[1]MOTO!#REF!</definedName>
    <definedName name="_1046__123Graph_XC04C_FR_L1" hidden="1">[1]MOTO!#REF!</definedName>
    <definedName name="_105__________123Graph_AC04C_ALL_T2" hidden="1">[1]MOTO!#REF!</definedName>
    <definedName name="_105__________123Graph_XC04C_ALL_T2" hidden="1">#REF!</definedName>
    <definedName name="_105_________123Graph_LBL_AC04C_FR_T2" hidden="1">[1]MOTO!#REF!</definedName>
    <definedName name="_105________123Graph_AC04C_ALL_L1" hidden="1">#REF!</definedName>
    <definedName name="_105________123Graph_AC04C_FR_T1" hidden="1">#REF!</definedName>
    <definedName name="_105______123Graph_AC04C_FF_T" hidden="1">[1]MOTO!#REF!</definedName>
    <definedName name="_105__123Graph_AC04C_ALL_T2" hidden="1">[1]MOTO!#REF!</definedName>
    <definedName name="_105__123Graph_XC04C_FF_T" hidden="1">[1]MOTO!#REF!</definedName>
    <definedName name="_106__________123Graph_XC04C_FF_L" hidden="1">#REF!</definedName>
    <definedName name="_106_________123Graph_XC04C_ALL_T1" hidden="1">[1]MOTO!#REF!</definedName>
    <definedName name="_106________123Graph_AC04C_ALL_L2" hidden="1">#REF!</definedName>
    <definedName name="_106________123Graph_AC04C_FR_T2" hidden="1">#REF!</definedName>
    <definedName name="_106__123Graph_XC04C_ALL_T1" hidden="1">[1]MOTO!#REF!</definedName>
    <definedName name="_106__123Graph_XC04C_FF_T" hidden="1">[1]MOTO!#REF!</definedName>
    <definedName name="_107__________123Graph_AC04C_FF_L" hidden="1">[1]MOTO!#REF!</definedName>
    <definedName name="_107_________123Graph_XC04C_ALL_T2" hidden="1">[1]MOTO!#REF!</definedName>
    <definedName name="_107________123Graph_AC04C_ALL_T1" hidden="1">#REF!</definedName>
    <definedName name="_107________123Graph_AF_S" hidden="1">#REF!</definedName>
    <definedName name="_107______123Graph_AC04C_FR_L1" hidden="1">[1]MOTO!#REF!</definedName>
    <definedName name="_107__123Graph_XC04C_FR_L1" hidden="1">[1]MOTO!#REF!</definedName>
    <definedName name="_108__________123Graph_XC04C_FR_L1" hidden="1">#REF!</definedName>
    <definedName name="_108_________123Graph_XC04C_FF_L" hidden="1">[1]MOTO!#REF!</definedName>
    <definedName name="_108________123Graph_AC04C_ALL_T2" hidden="1">#REF!</definedName>
    <definedName name="_108________123Graph_BF_S" hidden="1">#REF!</definedName>
    <definedName name="_108__123Graph_AC04C_ALL_T1" hidden="1">[1]MOTO!#REF!</definedName>
    <definedName name="_108__123Graph_AC04C_FF_L" hidden="1">[1]MOTO!#REF!</definedName>
    <definedName name="_108__123Graph_XC04C_ALL_T2" hidden="1">[1]MOTO!#REF!</definedName>
    <definedName name="_108__123Graph_XC04C_FR_L2" hidden="1">[1]MOTO!#REF!</definedName>
    <definedName name="_109__________123Graph_AC04C_FF_T" hidden="1">[1]MOTO!#REF!</definedName>
    <definedName name="_109__________123Graph_XC04C_FR_L2" hidden="1">#REF!</definedName>
    <definedName name="_109_________123Graph_XC04C_FF_T" hidden="1">[1]MOTO!#REF!</definedName>
    <definedName name="_109________123Graph_AC04C_FF_L" hidden="1">#REF!</definedName>
    <definedName name="_109________123Graph_LBL_AC04C_FF_L" hidden="1">#REF!</definedName>
    <definedName name="_109______123Graph_AC04C_FR_L2" hidden="1">[1]MOTO!#REF!</definedName>
    <definedName name="_109__123Graph_XC04C_FR_L2" hidden="1">[1]MOTO!#REF!</definedName>
    <definedName name="_1092__123Graph_XC04C_FR_L2" hidden="1">[1]MOTO!#REF!</definedName>
    <definedName name="_11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11___123Graph_AC04C_ALL_T1" hidden="1">[1]MOTO!#REF!</definedName>
    <definedName name="_11___123Graph_AC04C_FR_L1" hidden="1">[1]MOTO!#REF!</definedName>
    <definedName name="_11__123Graph_AC04C_ALL_T1" hidden="1">[1]MOTO!#REF!</definedName>
    <definedName name="_11__123Graph_AC04C_FF_L" hidden="1">[1]MOTO!#REF!</definedName>
    <definedName name="_110__________123Graph_XC04C_FR_T1" hidden="1">#REF!</definedName>
    <definedName name="_110_________123Graph_XC04C_FR_L1" hidden="1">[1]MOTO!#REF!</definedName>
    <definedName name="_110________123Graph_AC04C_FF_T" hidden="1">#REF!</definedName>
    <definedName name="_110________123Graph_LBL_AC04C_FF_T" hidden="1">#REF!</definedName>
    <definedName name="_110__123Graph_XC04C_FF_L" hidden="1">[1]MOTO!#REF!</definedName>
    <definedName name="_111__________123Graph_AC04C_FR_L1" hidden="1">[1]MOTO!#REF!</definedName>
    <definedName name="_111__________123Graph_XC04C_FR_T2" hidden="1">#REF!</definedName>
    <definedName name="_111_________123Graph_XC04C_FR_L2" hidden="1">[1]MOTO!#REF!</definedName>
    <definedName name="_111________123Graph_AC04C_FR_L1" hidden="1">#REF!</definedName>
    <definedName name="_111________123Graph_LBL_AC04C_FR_L1" hidden="1">#REF!</definedName>
    <definedName name="_111______123Graph_AC04C_FR_T1" hidden="1">[1]MOTO!#REF!</definedName>
    <definedName name="_111__123Graph_AC04C_FF_T" hidden="1">[1]MOTO!#REF!</definedName>
    <definedName name="_111__123Graph_XC04C_FR_L1" hidden="1">[1]MOTO!#REF!</definedName>
    <definedName name="_111__123Graph_XC04C_FR_T1" hidden="1">[1]MOTO!#REF!</definedName>
    <definedName name="_112_________123Graph_XC04C_FR_T1" hidden="1">[1]MOTO!#REF!</definedName>
    <definedName name="_112________123Graph_AC04C_FR_L2" hidden="1">#REF!</definedName>
    <definedName name="_112________123Graph_LBL_AC04C_FR_L2" hidden="1">#REF!</definedName>
    <definedName name="_112__123Graph_XC04C_FF_T" hidden="1">[1]MOTO!#REF!</definedName>
    <definedName name="_112__123Graph_XC04C_FR_T1" hidden="1">[1]MOTO!#REF!</definedName>
    <definedName name="_113__________123Graph_AC04C_FR_L2" hidden="1">[1]MOTO!#REF!</definedName>
    <definedName name="_113_________123Graph_XC04C_FR_T2" hidden="1">[1]MOTO!#REF!</definedName>
    <definedName name="_113________123Graph_AC04C_FR_T1" hidden="1">#REF!</definedName>
    <definedName name="_113________123Graph_LBL_AC04C_FR_T1" hidden="1">#REF!</definedName>
    <definedName name="_113______123Graph_AC04C_FR_T2" hidden="1">[1]MOTO!#REF!</definedName>
    <definedName name="_113__123Graph_XC04C_FR_T2" hidden="1">[1]MOTO!#REF!</definedName>
    <definedName name="_1138__123Graph_XC04C_FR_T1" hidden="1">[1]MOTO!#REF!</definedName>
    <definedName name="_114_________123Graph_XF_S" hidden="1">#REF!</definedName>
    <definedName name="_114________123Graph_AC04C_FR_T2" hidden="1">#REF!</definedName>
    <definedName name="_114________123Graph_LBL_AC04C_FR_T2" hidden="1">#REF!</definedName>
    <definedName name="_114______123Graph_AF_S" hidden="1">#REF!</definedName>
    <definedName name="_114__123Graph_AC04C_FR_L1" hidden="1">[1]MOTO!#REF!</definedName>
    <definedName name="_114__123Graph_XC04C_FR_L1" hidden="1">[1]MOTO!#REF!</definedName>
    <definedName name="_114__123Graph_XF_S" hidden="1">#REF!</definedName>
    <definedName name="_115__________123Graph_AC04C_FR_T1" hidden="1">[1]MOTO!#REF!</definedName>
    <definedName name="_115_________123Graph_AC04C_ALL_L1" hidden="1">#REF!</definedName>
    <definedName name="_115________123Graph_AF_S" hidden="1">#REF!</definedName>
    <definedName name="_115________123Graph_XC04C_ALL_T1" hidden="1">#REF!</definedName>
    <definedName name="_115______123Graph_BF_S" hidden="1">#REF!</definedName>
    <definedName name="_116_________123Graph_AC04C_ALL_L2" hidden="1">#REF!</definedName>
    <definedName name="_116________123Graph_BF_S" hidden="1">#REF!</definedName>
    <definedName name="_116________123Graph_XC04C_ALL_T2" hidden="1">#REF!</definedName>
    <definedName name="_116__123Graph_AC04C_ALL_T2" hidden="1">[1]MOTO!#REF!</definedName>
    <definedName name="_116__123Graph_XC04C_FR_L2" hidden="1">[1]MOTO!#REF!</definedName>
    <definedName name="_116__123Graph_XC04C_FR_T2" hidden="1">[1]MOTO!#REF!</definedName>
    <definedName name="_117__________123Graph_AC04C_FR_T2" hidden="1">[1]MOTO!#REF!</definedName>
    <definedName name="_117_________123Graph_AC04C_ALL_T1" hidden="1">#REF!</definedName>
    <definedName name="_117________123Graph_LBL_AC04C_FF_L" hidden="1">#REF!</definedName>
    <definedName name="_117________123Graph_XC04C_FF_L" hidden="1">#REF!</definedName>
    <definedName name="_117______123Graph_LBL_AC04C_FF_L" hidden="1">[1]MOTO!#REF!</definedName>
    <definedName name="_117__123Graph_AC04C_FR_L2" hidden="1">[1]MOTO!#REF!</definedName>
    <definedName name="_118__________123Graph_AF_S" hidden="1">#REF!</definedName>
    <definedName name="_118_________123Graph_AC04C_ALL_T2" hidden="1">#REF!</definedName>
    <definedName name="_118________123Graph_LBL_AC04C_FF_T" hidden="1">#REF!</definedName>
    <definedName name="_118________123Graph_XC04C_FF_T" hidden="1">#REF!</definedName>
    <definedName name="_118__123Graph_AC04C_ALL_L1" hidden="1">[1]MOTO!#REF!</definedName>
    <definedName name="_118__123Graph_XC04C_FR_T1" hidden="1">[1]MOTO!#REF!</definedName>
    <definedName name="_118__123Graph_XF_S" hidden="1">#REF!</definedName>
    <definedName name="_1184__123Graph_XC04C_FR_T2" hidden="1">[1]MOTO!#REF!</definedName>
    <definedName name="_1188__123Graph_XF_S" hidden="1">#REF!</definedName>
    <definedName name="_119__________123Graph_BF_S" hidden="1">#REF!</definedName>
    <definedName name="_119________123Graph_AC04C_ALL_L1" hidden="1">[1]MOTO!#REF!</definedName>
    <definedName name="_119________123Graph_LBL_AC04C_FR_L1" hidden="1">#REF!</definedName>
    <definedName name="_119________123Graph_XC04C_FR_L1" hidden="1">#REF!</definedName>
    <definedName name="_119______123Graph_LBL_AC04C_FF_T" hidden="1">[1]MOTO!#REF!</definedName>
    <definedName name="_12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12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12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12___________123Graph_AC04C_ALL_L1" hidden="1">#REF!</definedName>
    <definedName name="_12___123Graph_AC04C_ALL_L2" hidden="1">[1]MOTO!#REF!</definedName>
    <definedName name="_12___123Graph_AC04C_ALL_T2" hidden="1">[1]MOTO!#REF!</definedName>
    <definedName name="_12___123Graph_AC04C_FR_L2" hidden="1">[1]MOTO!#REF!</definedName>
    <definedName name="_12__123Graph_AC04C_ALL_T2" hidden="1">[1]MOTO!#REF!</definedName>
    <definedName name="_12__123Graph_AC04C_FF_T" hidden="1">[1]MOTO!#REF!</definedName>
    <definedName name="_120_________123Graph_AC04C_FF_T" hidden="1">#REF!</definedName>
    <definedName name="_120________123Graph_AC04C_ALL_L2" hidden="1">[1]MOTO!#REF!</definedName>
    <definedName name="_120________123Graph_LBL_AC04C_FR_L2" hidden="1">#REF!</definedName>
    <definedName name="_120________123Graph_XC04C_FR_L2" hidden="1">#REF!</definedName>
    <definedName name="_120__123Graph_AC04C_FR_T1" hidden="1">[1]MOTO!#REF!</definedName>
    <definedName name="_120__123Graph_XC04C_FR_T2" hidden="1">[1]MOTO!#REF!</definedName>
    <definedName name="_121__________123Graph_LBL_AC04C_FF_L" hidden="1">[1]MOTO!#REF!</definedName>
    <definedName name="_121_________123Graph_AC04C_FR_L1" hidden="1">#REF!</definedName>
    <definedName name="_121________123Graph_AC04C_ALL_T1" hidden="1">[1]MOTO!#REF!</definedName>
    <definedName name="_121________123Graph_LBL_AC04C_FR_T1" hidden="1">#REF!</definedName>
    <definedName name="_121________123Graph_XC04C_FR_T1" hidden="1">#REF!</definedName>
    <definedName name="_121______123Graph_LBL_AC04C_FR_L1" hidden="1">[1]MOTO!#REF!</definedName>
    <definedName name="_121__123Graph_XC04C_FR_T1" hidden="1">[1]MOTO!#REF!</definedName>
    <definedName name="_121__123Graph_XF_S" hidden="1">#REF!</definedName>
    <definedName name="_122_________123Graph_AC04C_FR_L2" hidden="1">#REF!</definedName>
    <definedName name="_122________123Graph_AC04C_ALL_T2" hidden="1">[1]MOTO!#REF!</definedName>
    <definedName name="_122________123Graph_LBL_AC04C_FR_T2" hidden="1">#REF!</definedName>
    <definedName name="_122________123Graph_XC04C_FR_T2" hidden="1">#REF!</definedName>
    <definedName name="_123__________123Graph_LBL_AC04C_FF_T" hidden="1">[1]MOTO!#REF!</definedName>
    <definedName name="_123_________123Graph_AC04C_FR_T1" hidden="1">#REF!</definedName>
    <definedName name="_123________123Graph_AC04C_FF_L" hidden="1">[1]MOTO!#REF!</definedName>
    <definedName name="_123________123Graph_XC04C_ALL_T1" hidden="1">#REF!</definedName>
    <definedName name="_123________123Graph_XF_S" hidden="1">#REF!</definedName>
    <definedName name="_123______123Graph_LBL_AC04C_FR_L2" hidden="1">[1]MOTO!#REF!</definedName>
    <definedName name="_123__123Graph_AC04C_FR_T2" hidden="1">[1]MOTO!#REF!</definedName>
    <definedName name="_124_________123Graph_AC04C_FR_T2" hidden="1">#REF!</definedName>
    <definedName name="_124________123Graph_AC04C_FF_T" hidden="1">[1]MOTO!#REF!</definedName>
    <definedName name="_124________123Graph_XC04C_ALL_T2" hidden="1">#REF!</definedName>
    <definedName name="_124__123Graph_AC04C_FF_L" hidden="1">[1]MOTO!#REF!</definedName>
    <definedName name="_124__123Graph_AF_S" hidden="1">#REF!</definedName>
    <definedName name="_125__________123Graph_LBL_AC04C_FR_L1" hidden="1">[1]MOTO!#REF!</definedName>
    <definedName name="_125________123Graph_AC04C_FR_L1" hidden="1">[1]MOTO!#REF!</definedName>
    <definedName name="_125________123Graph_XC04C_FF_L" hidden="1">#REF!</definedName>
    <definedName name="_125______123Graph_LBL_AC04C_FR_T1" hidden="1">[1]MOTO!#REF!</definedName>
    <definedName name="_125__123Graph_Aｸﾞﾗﾌ_1" hidden="1">#REF!</definedName>
    <definedName name="_126________123Graph_AC04C_FR_L2" hidden="1">[1]MOTO!#REF!</definedName>
    <definedName name="_126________123Graph_XC04C_FF_T" hidden="1">#REF!</definedName>
    <definedName name="_126__123Graph_Aｸﾞﾗﾌ_3" hidden="1">#REF!</definedName>
    <definedName name="_126__123Graph_XC04C_FR_T2" hidden="1">[1]MOTO!#REF!</definedName>
    <definedName name="_127__________123Graph_LBL_AC04C_FR_L2" hidden="1">[1]MOTO!#REF!</definedName>
    <definedName name="_127________123Graph_AC04C_FR_T1" hidden="1">[1]MOTO!#REF!</definedName>
    <definedName name="_127________123Graph_XC04C_FR_L1" hidden="1">#REF!</definedName>
    <definedName name="_127______123Graph_LBL_AC04C_FR_T2" hidden="1">[1]MOTO!#REF!</definedName>
    <definedName name="_127__123Graph_BF_S" hidden="1">#REF!</definedName>
    <definedName name="_127__123Graph_XF_S" hidden="1">#REF!</definedName>
    <definedName name="_128_________123Graph_LBL_AC04C_FF_T" hidden="1">#REF!</definedName>
    <definedName name="_128________123Graph_AC04C_FR_T2" hidden="1">[1]MOTO!#REF!</definedName>
    <definedName name="_128________123Graph_XC04C_FR_L2" hidden="1">#REF!</definedName>
    <definedName name="_128___123Graph_AC04C_ALL_L1" hidden="1">#REF!</definedName>
    <definedName name="_128__123Graph_Bｸﾞﾗﾌ_1" hidden="1">#REF!</definedName>
    <definedName name="_129__________123Graph_LBL_AC04C_FR_T1" hidden="1">[1]MOTO!#REF!</definedName>
    <definedName name="_129_________123Graph_LBL_AC04C_FR_L1" hidden="1">#REF!</definedName>
    <definedName name="_129________123Graph_AF_S" hidden="1">#REF!</definedName>
    <definedName name="_129________123Graph_XC04C_FR_T1" hidden="1">#REF!</definedName>
    <definedName name="_129______123Graph_XC04C_ALL_T1" hidden="1">[1]MOTO!#REF!</definedName>
    <definedName name="_129___123Graph_AC04C_ALL_L2" hidden="1">#REF!</definedName>
    <definedName name="_129__123Graph_Bｸﾞﾗﾌ_3" hidden="1">#REF!</definedName>
    <definedName name="_13___________123Graph_AC04C_ALL_L2" hidden="1">#REF!</definedName>
    <definedName name="_13___123Graph_AC04C_FF_L" hidden="1">[1]MOTO!#REF!</definedName>
    <definedName name="_13___123Graph_AC04C_FR_T1" hidden="1">[1]MOTO!#REF!</definedName>
    <definedName name="_13__123Graph_AC04C_ALL_L1" hidden="1">[1]MOTO!#REF!</definedName>
    <definedName name="_13__123Graph_AC04C_FF_L" hidden="1">[1]MOTO!#REF!</definedName>
    <definedName name="_13__123Graph_AC04C_FR_L1" hidden="1">[1]MOTO!#REF!</definedName>
    <definedName name="_130_________123Graph_LBL_AC04C_FR_L2" hidden="1">#REF!</definedName>
    <definedName name="_130________123Graph_BF_S" hidden="1">#REF!</definedName>
    <definedName name="_130________123Graph_XC04C_FR_T2" hidden="1">#REF!</definedName>
    <definedName name="_130___123Graph_AC04C_ALL_T1" hidden="1">#REF!</definedName>
    <definedName name="_131__________123Graph_LBL_AC04C_FR_T2" hidden="1">[1]MOTO!#REF!</definedName>
    <definedName name="_131________123Graph_LBL_AC04C_FF_L" hidden="1">[1]MOTO!#REF!</definedName>
    <definedName name="_131________123Graph_XF_S" hidden="1">#REF!</definedName>
    <definedName name="_131______123Graph_XC04C_ALL_T2" hidden="1">[1]MOTO!#REF!</definedName>
    <definedName name="_131___123Graph_AC04C_ALL_T2" hidden="1">#REF!</definedName>
    <definedName name="_132_________123Graph_LBL_AC04C_FR_T2" hidden="1">#REF!</definedName>
    <definedName name="_132________123Graph_LBL_AC04C_FF_T" hidden="1">[1]MOTO!#REF!</definedName>
    <definedName name="_132___123Graph_AC04C_FF_L" hidden="1">#REF!</definedName>
    <definedName name="_132__123Graph_AC04C_FF_T" hidden="1">[1]MOTO!#REF!</definedName>
    <definedName name="_132__123Graph_LBL_AC04C_FF_L" hidden="1">[1]MOTO!#REF!</definedName>
    <definedName name="_133__________123Graph_XC04C_ALL_T1" hidden="1">[1]MOTO!#REF!</definedName>
    <definedName name="_133_________123Graph_XC04C_ALL_T1" hidden="1">#REF!</definedName>
    <definedName name="_133________123Graph_LBL_AC04C_FR_L1" hidden="1">[1]MOTO!#REF!</definedName>
    <definedName name="_133______123Graph_XC04C_FF_L" hidden="1">[1]MOTO!#REF!</definedName>
    <definedName name="_133___123Graph_AC04C_FF_T" hidden="1">#REF!</definedName>
    <definedName name="_134_________123Graph_XC04C_ALL_T2" hidden="1">#REF!</definedName>
    <definedName name="_134________123Graph_LBL_AC04C_FR_L2" hidden="1">[1]MOTO!#REF!</definedName>
    <definedName name="_134___123Graph_AC04C_FR_L1" hidden="1">#REF!</definedName>
    <definedName name="_135__________123Graph_XC04C_ALL_T2" hidden="1">[1]MOTO!#REF!</definedName>
    <definedName name="_135_________123Graph_XC04C_FF_L" hidden="1">#REF!</definedName>
    <definedName name="_135________123Graph_LBL_AC04C_FR_T1" hidden="1">[1]MOTO!#REF!</definedName>
    <definedName name="_135______123Graph_XC04C_FF_T" hidden="1">[1]MOTO!#REF!</definedName>
    <definedName name="_135___123Graph_AC04C_FR_L2" hidden="1">#REF!</definedName>
    <definedName name="_135__123Graph_LBL_AC04C_FF_T" hidden="1">[1]MOTO!#REF!</definedName>
    <definedName name="_136_________123Graph_XC04C_FF_T" hidden="1">#REF!</definedName>
    <definedName name="_136________123Graph_LBL_AC04C_FR_T2" hidden="1">[1]MOTO!#REF!</definedName>
    <definedName name="_136___123Graph_AC04C_FR_T1" hidden="1">#REF!</definedName>
    <definedName name="_137__________123Graph_XC04C_FF_L" hidden="1">[1]MOTO!#REF!</definedName>
    <definedName name="_137________123Graph_XC04C_ALL_T1" hidden="1">[1]MOTO!#REF!</definedName>
    <definedName name="_137______123Graph_XC04C_FR_L1" hidden="1">[1]MOTO!#REF!</definedName>
    <definedName name="_137___123Graph_AC04C_FR_T2" hidden="1">#REF!</definedName>
    <definedName name="_138_________123Graph_XC04C_FR_L2" hidden="1">#REF!</definedName>
    <definedName name="_138________123Graph_XC04C_ALL_T2" hidden="1">[1]MOTO!#REF!</definedName>
    <definedName name="_138___123Graph_AF_S" hidden="1">#REF!</definedName>
    <definedName name="_138__123Graph_LBL_AC04C_FR_L1" hidden="1">[1]MOTO!#REF!</definedName>
    <definedName name="_139__________123Graph_XC04C_FF_T" hidden="1">[1]MOTO!#REF!</definedName>
    <definedName name="_139_________123Graph_XC04C_FR_T1" hidden="1">#REF!</definedName>
    <definedName name="_139________123Graph_XC04C_FF_L" hidden="1">[1]MOTO!#REF!</definedName>
    <definedName name="_139______123Graph_XC04C_FR_L2" hidden="1">[1]MOTO!#REF!</definedName>
    <definedName name="_139___123Graph_BF_S" hidden="1">#REF!</definedName>
    <definedName name="_14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14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14___________123Graph_AC04C_ALL_T1" hidden="1">#REF!</definedName>
    <definedName name="_14___123Graph_AC04C_ALL_L1" hidden="1">[1]MOTO!#REF!</definedName>
    <definedName name="_14___123Graph_AC04C_ALL_T1" hidden="1">[1]MOTO!#REF!</definedName>
    <definedName name="_14___123Graph_AC04C_FF_T" hidden="1">[1]MOTO!#REF!</definedName>
    <definedName name="_14___123Graph_AC04C_FR_T2" hidden="1">[1]MOTO!#REF!</definedName>
    <definedName name="_14__123Graph_AC04C_ALL_L2" hidden="1">[1]MOTO!#REF!</definedName>
    <definedName name="_14__123Graph_AC04C_FF_T" hidden="1">[1]MOTO!#REF!</definedName>
    <definedName name="_14__123Graph_AC04C_FR_L2" hidden="1">[1]MOTO!#REF!</definedName>
    <definedName name="_140_________123Graph_XC04C_FR_T2" hidden="1">#REF!</definedName>
    <definedName name="_140________123Graph_XC04C_FF_T" hidden="1">[1]MOTO!#REF!</definedName>
    <definedName name="_140___123Graph_LBL_AC04C_FF_L" hidden="1">#REF!</definedName>
    <definedName name="_140__123Graph_AC04C_FR_L1" hidden="1">[1]MOTO!#REF!</definedName>
    <definedName name="_141__________123Graph_XC04C_FR_L1" hidden="1">[1]MOTO!#REF!</definedName>
    <definedName name="_141________123Graph_XC04C_FR_L1" hidden="1">[1]MOTO!#REF!</definedName>
    <definedName name="_141______123Graph_XC04C_FR_T1" hidden="1">[1]MOTO!#REF!</definedName>
    <definedName name="_141___123Graph_LBL_AC04C_FF_T" hidden="1">#REF!</definedName>
    <definedName name="_141__123Graph_LBL_AC04C_FR_L2" hidden="1">[1]MOTO!#REF!</definedName>
    <definedName name="_142________123Graph_XC04C_FR_L2" hidden="1">[1]MOTO!#REF!</definedName>
    <definedName name="_142___123Graph_AC04C_ALL_L1" hidden="1">#REF!</definedName>
    <definedName name="_142___123Graph_LBL_AC04C_FR_L1" hidden="1">#REF!</definedName>
    <definedName name="_143__________123Graph_XC04C_FR_L2" hidden="1">[1]MOTO!#REF!</definedName>
    <definedName name="_143________123Graph_XC04C_FR_T1" hidden="1">[1]MOTO!#REF!</definedName>
    <definedName name="_143______123Graph_XC04C_FR_T2" hidden="1">[1]MOTO!#REF!</definedName>
    <definedName name="_143___123Graph_AC04C_ALL_L2" hidden="1">#REF!</definedName>
    <definedName name="_143___123Graph_LBL_AC04C_FR_L2" hidden="1">#REF!</definedName>
    <definedName name="_144________123Graph_XC04C_FR_T2" hidden="1">[1]MOTO!#REF!</definedName>
    <definedName name="_144______123Graph_XF_S" hidden="1">#REF!</definedName>
    <definedName name="_144___123Graph_AC04C_ALL_T1" hidden="1">#REF!</definedName>
    <definedName name="_144___123Graph_LBL_AC04C_FR_T1" hidden="1">#REF!</definedName>
    <definedName name="_144__123Graph_LBL_AC04C_FR_T1" hidden="1">[1]MOTO!#REF!</definedName>
    <definedName name="_145__________123Graph_XC04C_FR_T1" hidden="1">[1]MOTO!#REF!</definedName>
    <definedName name="_145________123Graph_XF_S" hidden="1">#REF!</definedName>
    <definedName name="_145___123Graph_AC04C_ALL_T2" hidden="1">#REF!</definedName>
    <definedName name="_145___123Graph_LBL_AC04C_FR_T2" hidden="1">#REF!</definedName>
    <definedName name="_146________123Graph_AC04C_ALL_L1" hidden="1">#REF!</definedName>
    <definedName name="_146___123Graph_AC04C_FF_L" hidden="1">#REF!</definedName>
    <definedName name="_146___123Graph_XC04C_ALL_T1" hidden="1">#REF!</definedName>
    <definedName name="_147__________123Graph_XC04C_FR_T2" hidden="1">[1]MOTO!#REF!</definedName>
    <definedName name="_147________123Graph_AC04C_ALL_L2" hidden="1">#REF!</definedName>
    <definedName name="_147___123Graph_AC04C_FF_T" hidden="1">#REF!</definedName>
    <definedName name="_147___123Graph_XC04C_ALL_T2" hidden="1">#REF!</definedName>
    <definedName name="_147__123Graph_LBL_AC04C_FR_T2" hidden="1">[1]MOTO!#REF!</definedName>
    <definedName name="_148__________123Graph_XF_S" hidden="1">#REF!</definedName>
    <definedName name="_148________123Graph_AC04C_ALL_T1" hidden="1">#REF!</definedName>
    <definedName name="_148___123Graph_AC04C_FR_L1" hidden="1">#REF!</definedName>
    <definedName name="_148___123Graph_XC04C_FF_L" hidden="1">#REF!</definedName>
    <definedName name="_148__123Graph_AC04C_FR_L2" hidden="1">[1]MOTO!#REF!</definedName>
    <definedName name="_149___123Graph_AC04C_FR_L2" hidden="1">#REF!</definedName>
    <definedName name="_149___123Graph_XC04C_FF_T" hidden="1">#REF!</definedName>
    <definedName name="_15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15___________123Graph_AC04C_ALL_T2" hidden="1">#REF!</definedName>
    <definedName name="_15___123Graph_AC04C_FR_L1" hidden="1">[1]MOTO!#REF!</definedName>
    <definedName name="_15___123Graph_AF_S" hidden="1">#REF!</definedName>
    <definedName name="_15__123Graph_AC04C_ALL_L2" hidden="1">[1]MOTO!#REF!</definedName>
    <definedName name="_15__123Graph_AC04C_ALL_T1" hidden="1">[1]MOTO!#REF!</definedName>
    <definedName name="_15__123Graph_AC04C_FR_L1" hidden="1">[1]MOTO!#REF!</definedName>
    <definedName name="_15__123Graph_AC04C_FR_T1" hidden="1">[1]MOTO!#REF!</definedName>
    <definedName name="_150________123Graph_AC04C_FF_L" hidden="1">#REF!</definedName>
    <definedName name="_150_____123Graph_AC04C_ALL_L1" hidden="1">[1]MOTO!#REF!</definedName>
    <definedName name="_150___123Graph_AC04C_FR_T1" hidden="1">#REF!</definedName>
    <definedName name="_150___123Graph_XC04C_FR_L1" hidden="1">#REF!</definedName>
    <definedName name="_150__123Graph_XC04C_ALL_T1" hidden="1">[1]MOTO!#REF!</definedName>
    <definedName name="_151________123Graph_AC04C_FF_T" hidden="1">#REF!</definedName>
    <definedName name="_151___123Graph_AC04C_FR_T2" hidden="1">#REF!</definedName>
    <definedName name="_151___123Graph_XC04C_FR_L2" hidden="1">#REF!</definedName>
    <definedName name="_152________123Graph_AC04C_FR_L1" hidden="1">#REF!</definedName>
    <definedName name="_152_____123Graph_AC04C_ALL_L2" hidden="1">[1]MOTO!#REF!</definedName>
    <definedName name="_152___123Graph_AF_S" hidden="1">#REF!</definedName>
    <definedName name="_152___123Graph_XC04C_FR_T1" hidden="1">#REF!</definedName>
    <definedName name="_153________123Graph_AC04C_FR_L2" hidden="1">#REF!</definedName>
    <definedName name="_153___123Graph_BF_S" hidden="1">#REF!</definedName>
    <definedName name="_153___123Graph_XC04C_FR_T2" hidden="1">#REF!</definedName>
    <definedName name="_153__123Graph_XC04C_ALL_T2" hidden="1">[1]MOTO!#REF!</definedName>
    <definedName name="_154_________123Graph_AC04C_ALL_L1" hidden="1">[1]MOTO!#REF!</definedName>
    <definedName name="_154________123Graph_AC04C_FR_T1" hidden="1">#REF!</definedName>
    <definedName name="_154_____123Graph_AC04C_ALL_T1" hidden="1">[1]MOTO!#REF!</definedName>
    <definedName name="_154___123Graph_AC04C_ALL_L1" hidden="1">[1]MOTO!#REF!</definedName>
    <definedName name="_154___123Graph_LBL_AC04C_FF_L" hidden="1">#REF!</definedName>
    <definedName name="_154___123Graph_XF_S" hidden="1">#REF!</definedName>
    <definedName name="_155___123Graph_AC04C_ALL_L2" hidden="1">[1]MOTO!#REF!</definedName>
    <definedName name="_155___123Graph_LBL_AC04C_FF_T" hidden="1">#REF!</definedName>
    <definedName name="_156_________123Graph_AC04C_ALL_L2" hidden="1">[1]MOTO!#REF!</definedName>
    <definedName name="_156_____123Graph_AC04C_ALL_T2" hidden="1">[1]MOTO!#REF!</definedName>
    <definedName name="_156___123Graph_AC04C_ALL_T1" hidden="1">[1]MOTO!#REF!</definedName>
    <definedName name="_156___123Graph_LBL_AC04C_FR_L1" hidden="1">#REF!</definedName>
    <definedName name="_156__123Graph_AC04C_FR_T1" hidden="1">[1]MOTO!#REF!</definedName>
    <definedName name="_156__123Graph_XC04C_FF_L" hidden="1">[1]MOTO!#REF!</definedName>
    <definedName name="_157___123Graph_AC04C_ALL_T2" hidden="1">[1]MOTO!#REF!</definedName>
    <definedName name="_157___123Graph_LBL_AC04C_FR_L2" hidden="1">#REF!</definedName>
    <definedName name="_157__123Graph_AC04C_ALL_L1" hidden="1">#REF!</definedName>
    <definedName name="_158_________123Graph_AC04C_ALL_T1" hidden="1">[1]MOTO!#REF!</definedName>
    <definedName name="_158_____123Graph_AC04C_FF_L" hidden="1">[1]MOTO!#REF!</definedName>
    <definedName name="_158___123Graph_AC04C_FF_L" hidden="1">[1]MOTO!#REF!</definedName>
    <definedName name="_158___123Graph_LBL_AC04C_FR_T1" hidden="1">#REF!</definedName>
    <definedName name="_158__123Graph_AC04C_ALL_L2" hidden="1">#REF!</definedName>
    <definedName name="_159________123Graph_LBL_AC04C_FF_T" hidden="1">#REF!</definedName>
    <definedName name="_159___123Graph_AC04C_FF_T" hidden="1">[1]MOTO!#REF!</definedName>
    <definedName name="_159___123Graph_LBL_AC04C_FR_T2" hidden="1">#REF!</definedName>
    <definedName name="_159__123Graph_AC04C_ALL_T1" hidden="1">#REF!</definedName>
    <definedName name="_159__123Graph_XC04C_FF_T" hidden="1">[1]MOTO!#REF!</definedName>
    <definedName name="_16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16___________123Graph_AC04C_FF_L" hidden="1">#REF!</definedName>
    <definedName name="_16___123Graph_AC04C_ALL_L2" hidden="1">[1]MOTO!#REF!</definedName>
    <definedName name="_16___123Graph_AC04C_ALL_T2" hidden="1">[1]MOTO!#REF!</definedName>
    <definedName name="_16___123Graph_AC04C_FR_L2" hidden="1">[1]MOTO!#REF!</definedName>
    <definedName name="_16___123Graph_BF_S" hidden="1">#REF!</definedName>
    <definedName name="_16__123Graph_AC04C_ALL_T2" hidden="1">[1]MOTO!#REF!</definedName>
    <definedName name="_16__123Graph_AC04C_FR_L2" hidden="1">[1]MOTO!#REF!</definedName>
    <definedName name="_16__123Graph_AC04C_FR_T2" hidden="1">[1]MOTO!#REF!</definedName>
    <definedName name="_160_________123Graph_AC04C_ALL_T2" hidden="1">[1]MOTO!#REF!</definedName>
    <definedName name="_160________123Graph_LBL_AC04C_FR_L1" hidden="1">#REF!</definedName>
    <definedName name="_160_____123Graph_AC04C_FF_T" hidden="1">[1]MOTO!#REF!</definedName>
    <definedName name="_160___123Graph_AC04C_FR_L1" hidden="1">[1]MOTO!#REF!</definedName>
    <definedName name="_160___123Graph_XC04C_ALL_T1" hidden="1">#REF!</definedName>
    <definedName name="_160__123Graph_AC04C_ALL_T2" hidden="1">#REF!</definedName>
    <definedName name="_161___123Graph_AC04C_FR_L2" hidden="1">[1]MOTO!#REF!</definedName>
    <definedName name="_161___123Graph_XC04C_ALL_T2" hidden="1">#REF!</definedName>
    <definedName name="_161__123Graph_AC04C_FF_L" hidden="1">#REF!</definedName>
    <definedName name="_162_________123Graph_AC04C_FF_L" hidden="1">[1]MOTO!#REF!</definedName>
    <definedName name="_162________123Graph_LBL_AC04C_FR_T1" hidden="1">#REF!</definedName>
    <definedName name="_162_____123Graph_AC04C_FR_L1" hidden="1">[1]MOTO!#REF!</definedName>
    <definedName name="_162___123Graph_AC04C_FR_T1" hidden="1">[1]MOTO!#REF!</definedName>
    <definedName name="_162___123Graph_XC04C_FF_L" hidden="1">#REF!</definedName>
    <definedName name="_162__123Graph_AC04C_FF_T" hidden="1">#REF!</definedName>
    <definedName name="_162__123Graph_XC04C_FR_L1" hidden="1">[1]MOTO!#REF!</definedName>
    <definedName name="_163________123Graph_LBL_AC04C_FR_T2" hidden="1">#REF!</definedName>
    <definedName name="_163___123Graph_AC04C_FR_T2" hidden="1">[1]MOTO!#REF!</definedName>
    <definedName name="_163___123Graph_XC04C_FF_T" hidden="1">#REF!</definedName>
    <definedName name="_163__123Graph_AC04C_FR_L1" hidden="1">#REF!</definedName>
    <definedName name="_164_________123Graph_AC04C_FF_T" hidden="1">[1]MOTO!#REF!</definedName>
    <definedName name="_164________123Graph_XC04C_ALL_T1" hidden="1">#REF!</definedName>
    <definedName name="_164_____123Graph_AC04C_FR_L2" hidden="1">[1]MOTO!#REF!</definedName>
    <definedName name="_164___123Graph_AF_S" hidden="1">#REF!</definedName>
    <definedName name="_164___123Graph_XC04C_FR_L1" hidden="1">#REF!</definedName>
    <definedName name="_164__123Graph_AC04C_ALL_L2" hidden="1">[1]MOTO!#REF!</definedName>
    <definedName name="_164__123Graph_AC04C_FR_L2" hidden="1">#REF!</definedName>
    <definedName name="_164__123Graph_AC04C_FR_T2" hidden="1">[1]MOTO!#REF!</definedName>
    <definedName name="_165________123Graph_XC04C_ALL_T2" hidden="1">#REF!</definedName>
    <definedName name="_165___123Graph_BF_S" hidden="1">#REF!</definedName>
    <definedName name="_165___123Graph_XC04C_FR_L2" hidden="1">#REF!</definedName>
    <definedName name="_165__123Graph_AC04C_FR_T1" hidden="1">#REF!</definedName>
    <definedName name="_165__123Graph_XC04C_FR_L2" hidden="1">[1]MOTO!#REF!</definedName>
    <definedName name="_166_________123Graph_AC04C_FR_L1" hidden="1">[1]MOTO!#REF!</definedName>
    <definedName name="_166________123Graph_XC04C_FF_L" hidden="1">#REF!</definedName>
    <definedName name="_166_____123Graph_AC04C_FR_T1" hidden="1">[1]MOTO!#REF!</definedName>
    <definedName name="_166___123Graph_LBL_AC04C_FF_L" hidden="1">[1]MOTO!#REF!</definedName>
    <definedName name="_166___123Graph_XC04C_FR_T1" hidden="1">#REF!</definedName>
    <definedName name="_166__123Graph_AC04C_FR_T2" hidden="1">#REF!</definedName>
    <definedName name="_166__123Graph_AF_S" hidden="1">#REF!</definedName>
    <definedName name="_167___123Graph_LBL_AC04C_FF_T" hidden="1">[1]MOTO!#REF!</definedName>
    <definedName name="_167___123Graph_XC04C_FR_T2" hidden="1">#REF!</definedName>
    <definedName name="_167__123Graph_AF_S" hidden="1">#REF!</definedName>
    <definedName name="_168_________123Graph_AC04C_FR_L2" hidden="1">[1]MOTO!#REF!</definedName>
    <definedName name="_168________123Graph_XC04C_FR_L1" hidden="1">#REF!</definedName>
    <definedName name="_168_____123Graph_AC04C_FR_T2" hidden="1">[1]MOTO!#REF!</definedName>
    <definedName name="_168___123Graph_LBL_AC04C_FR_L1" hidden="1">[1]MOTO!#REF!</definedName>
    <definedName name="_168___123Graph_XF_S" hidden="1">#REF!</definedName>
    <definedName name="_168__123Graph_BF_S" hidden="1">#REF!</definedName>
    <definedName name="_168__123Graph_XC04C_FR_T1" hidden="1">[1]MOTO!#REF!</definedName>
    <definedName name="_169________123Graph_XC04C_FR_L2" hidden="1">#REF!</definedName>
    <definedName name="_169_____123Graph_AF_S" hidden="1">#REF!</definedName>
    <definedName name="_169___123Graph_LBL_AC04C_FR_L2" hidden="1">[1]MOTO!#REF!</definedName>
    <definedName name="_169__123Graph_LBL_AC04C_FF_L" hidden="1">#REF!</definedName>
    <definedName name="_17___________123Graph_AC04C_FF_T" hidden="1">#REF!</definedName>
    <definedName name="_17___123Graph_AC04C_FR_T1" hidden="1">[1]MOTO!#REF!</definedName>
    <definedName name="_17___123Graph_LBL_AC04C_FF_L" hidden="1">[1]MOTO!#REF!</definedName>
    <definedName name="_17__123Graph_AC04C_ALL_T1" hidden="1">[1]MOTO!#REF!</definedName>
    <definedName name="_17__123Graph_AC04C_FF_L" hidden="1">[1]MOTO!#REF!</definedName>
    <definedName name="_17__123Graph_AC04C_FR_T1" hidden="1">[1]MOTO!#REF!</definedName>
    <definedName name="_17__123Graph_AF_S" hidden="1">#REF!</definedName>
    <definedName name="_170_________123Graph_AC04C_FR_T1" hidden="1">[1]MOTO!#REF!</definedName>
    <definedName name="_170_____123Graph_BF_S" hidden="1">#REF!</definedName>
    <definedName name="_170___123Graph_LBL_AC04C_FR_T1" hidden="1">[1]MOTO!#REF!</definedName>
    <definedName name="_170__123Graph_LBL_AC04C_FF_T" hidden="1">#REF!</definedName>
    <definedName name="_171________123Graph_XC04C_FR_T2" hidden="1">#REF!</definedName>
    <definedName name="_171___123Graph_LBL_AC04C_FR_T2" hidden="1">[1]MOTO!#REF!</definedName>
    <definedName name="_171__123Graph_AC04C_ALL_L1" hidden="1">#REF!</definedName>
    <definedName name="_171__123Graph_LBL_AC04C_FR_L1" hidden="1">#REF!</definedName>
    <definedName name="_171__123Graph_XC04C_FR_T2" hidden="1">[1]MOTO!#REF!</definedName>
    <definedName name="_172_________123Graph_AC04C_FR_T2" hidden="1">[1]MOTO!#REF!</definedName>
    <definedName name="_172_____123Graph_LBL_AC04C_FF_L" hidden="1">[1]MOTO!#REF!</definedName>
    <definedName name="_172___123Graph_XC04C_ALL_T1" hidden="1">[1]MOTO!#REF!</definedName>
    <definedName name="_172__123Graph_AC04C_ALL_L2" hidden="1">#REF!</definedName>
    <definedName name="_172__123Graph_LBL_AC04C_FR_L2" hidden="1">#REF!</definedName>
    <definedName name="_172__123Graph_XF_S" hidden="1">#REF!</definedName>
    <definedName name="_173_________123Graph_AF_S" hidden="1">#REF!</definedName>
    <definedName name="_173___123Graph_XC04C_ALL_T2" hidden="1">[1]MOTO!#REF!</definedName>
    <definedName name="_173__123Graph_AC04C_ALL_T1" hidden="1">#REF!</definedName>
    <definedName name="_173__123Graph_LBL_AC04C_FR_T1" hidden="1">#REF!</definedName>
    <definedName name="_174_________123Graph_BF_S" hidden="1">#REF!</definedName>
    <definedName name="_174_____123Graph_LBL_AC04C_FF_T" hidden="1">[1]MOTO!#REF!</definedName>
    <definedName name="_174___123Graph_XC04C_FF_L" hidden="1">[1]MOTO!#REF!</definedName>
    <definedName name="_174__123Graph_AC04C_ALL_T2" hidden="1">#REF!</definedName>
    <definedName name="_174__123Graph_LBL_AC04C_FR_T2" hidden="1">#REF!</definedName>
    <definedName name="_175___123Graph_XC04C_FF_T" hidden="1">[1]MOTO!#REF!</definedName>
    <definedName name="_175__123Graph_AC04C_FF_L" hidden="1">#REF!</definedName>
    <definedName name="_175__123Graph_XC04C_ALL_T1" hidden="1">#REF!</definedName>
    <definedName name="_175_0INVENT">[3]Consolidated!#REF!</definedName>
    <definedName name="_176_________123Graph_LBL_AC04C_FF_L" hidden="1">[1]MOTO!#REF!</definedName>
    <definedName name="_176_____123Graph_LBL_AC04C_FR_L1" hidden="1">[1]MOTO!#REF!</definedName>
    <definedName name="_176___123Graph_XC04C_FR_L1" hidden="1">[1]MOTO!#REF!</definedName>
    <definedName name="_176__123Graph_AC04C_FF_T" hidden="1">#REF!</definedName>
    <definedName name="_176__123Graph_LBL_AC04C_FF_L" hidden="1">[1]MOTO!#REF!</definedName>
    <definedName name="_176__123Graph_XC04C_ALL_T2" hidden="1">#REF!</definedName>
    <definedName name="_177___123Graph_XC04C_FR_L2" hidden="1">[1]MOTO!#REF!</definedName>
    <definedName name="_177__123Graph_AC04C_FR_L1" hidden="1">#REF!</definedName>
    <definedName name="_177__123Graph_XC04C_FF_L" hidden="1">#REF!</definedName>
    <definedName name="_178_________123Graph_LBL_AC04C_FF_T" hidden="1">[1]MOTO!#REF!</definedName>
    <definedName name="_178_____123Graph_LBL_AC04C_FR_L2" hidden="1">[1]MOTO!#REF!</definedName>
    <definedName name="_178___123Graph_XC04C_FR_T1" hidden="1">[1]MOTO!#REF!</definedName>
    <definedName name="_178__123Graph_AC04C_FR_L2" hidden="1">#REF!</definedName>
    <definedName name="_178__123Graph_XC04C_FF_T" hidden="1">#REF!</definedName>
    <definedName name="_178_0STAFFS___OT">[3]Consolidated!#REF!</definedName>
    <definedName name="_179___123Graph_XC04C_FR_T2" hidden="1">[1]MOTO!#REF!</definedName>
    <definedName name="_179__123Graph_AC04C_FR_T1" hidden="1">#REF!</definedName>
    <definedName name="_179__123Graph_XC04C_FR_L1" hidden="1">#REF!</definedName>
    <definedName name="_18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18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18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18___________123Graph_AC04C_ALL_L1" hidden="1">#REF!</definedName>
    <definedName name="_18___________123Graph_AC04C_FR_L1" hidden="1">#REF!</definedName>
    <definedName name="_18___123Graph_AC04C_ALL_T1" hidden="1">[1]MOTO!#REF!</definedName>
    <definedName name="_18___123Graph_AC04C_FF_L" hidden="1">[1]MOTO!#REF!</definedName>
    <definedName name="_18___123Graph_AC04C_FR_T2" hidden="1">[1]MOTO!#REF!</definedName>
    <definedName name="_18___123Graph_LBL_AC04C_FF_T" hidden="1">[1]MOTO!#REF!</definedName>
    <definedName name="_18__123Graph_AC04C_FF_T" hidden="1">[1]MOTO!#REF!</definedName>
    <definedName name="_18__123Graph_AC04C_FR_T2" hidden="1">[1]MOTO!#REF!</definedName>
    <definedName name="_18__123Graph_BF_S" hidden="1">#REF!</definedName>
    <definedName name="_180_________123Graph_LBL_AC04C_FR_L1" hidden="1">[1]MOTO!#REF!</definedName>
    <definedName name="_180_____123Graph_LBL_AC04C_FR_T1" hidden="1">[1]MOTO!#REF!</definedName>
    <definedName name="_180___123Graph_XF_S" hidden="1">#REF!</definedName>
    <definedName name="_180__123Graph_AC04C_FR_T2" hidden="1">#REF!</definedName>
    <definedName name="_180__123Graph_XC04C_FR_L2" hidden="1">#REF!</definedName>
    <definedName name="_181__123Graph_AF_S" hidden="1">#REF!</definedName>
    <definedName name="_181__123Graph_XC04C_FR_T1" hidden="1">#REF!</definedName>
    <definedName name="_181INVENT">[3]Consolidated!#REF!</definedName>
    <definedName name="_182_________123Graph_LBL_AC04C_FR_L2" hidden="1">[1]MOTO!#REF!</definedName>
    <definedName name="_182_____123Graph_LBL_AC04C_FR_T2" hidden="1">[1]MOTO!#REF!</definedName>
    <definedName name="_182__123Graph_BF_S" hidden="1">#REF!</definedName>
    <definedName name="_182__123Graph_XC04C_FR_T2" hidden="1">#REF!</definedName>
    <definedName name="_183___123Graph_AC04C_ALL_L1" hidden="1">#REF!</definedName>
    <definedName name="_183__123Graph_AC04C_ALL_L1" hidden="1">[1]MOTO!#REF!</definedName>
    <definedName name="_183__123Graph_LBL_AC04C_FF_L" hidden="1">#REF!</definedName>
    <definedName name="_183__123Graph_XF_S" hidden="1">#REF!</definedName>
    <definedName name="_184_________123Graph_LBL_AC04C_FR_T1" hidden="1">[1]MOTO!#REF!</definedName>
    <definedName name="_184_____123Graph_XC04C_ALL_T1" hidden="1">[1]MOTO!#REF!</definedName>
    <definedName name="_184___123Graph_AC04C_ALL_L2" hidden="1">#REF!</definedName>
    <definedName name="_184__123Graph_AC04C_ALL_L2" hidden="1">[1]MOTO!#REF!</definedName>
    <definedName name="_184__123Graph_LBL_AC04C_FF_T" hidden="1">[1]MOTO!#REF!</definedName>
    <definedName name="_184STAFFS___OT">[3]Consolidated!#REF!</definedName>
    <definedName name="_185___123Graph_AC04C_ALL_T1" hidden="1">#REF!</definedName>
    <definedName name="_185__123Graph_AC04C_ALL_T1" hidden="1">[1]MOTO!#REF!</definedName>
    <definedName name="_185__123Graph_LBL_AC04C_FR_L1" hidden="1">#REF!</definedName>
    <definedName name="_186_________123Graph_LBL_AC04C_FR_T2" hidden="1">[1]MOTO!#REF!</definedName>
    <definedName name="_186_____123Graph_XC04C_ALL_T2" hidden="1">[1]MOTO!#REF!</definedName>
    <definedName name="_186___123Graph_AC04C_ALL_T2" hidden="1">#REF!</definedName>
    <definedName name="_186__123Graph_AC04C_ALL_T2" hidden="1">[1]MOTO!#REF!</definedName>
    <definedName name="_186__123Graph_LBL_AC04C_FR_L2" hidden="1">#REF!</definedName>
    <definedName name="_187___123Graph_AC04C_FF_L" hidden="1">#REF!</definedName>
    <definedName name="_187__123Graph_AC04C_FF_L" hidden="1">[1]MOTO!#REF!</definedName>
    <definedName name="_187__123Graph_LBL_AC04C_FR_T1" hidden="1">#REF!</definedName>
    <definedName name="_188_________123Graph_XC04C_ALL_T1" hidden="1">[1]MOTO!#REF!</definedName>
    <definedName name="_188_____123Graph_XC04C_FF_L" hidden="1">[1]MOTO!#REF!</definedName>
    <definedName name="_188___123Graph_AC04C_FF_T" hidden="1">#REF!</definedName>
    <definedName name="_188__123Graph_AC04C_FF_T" hidden="1">[1]MOTO!#REF!</definedName>
    <definedName name="_188__123Graph_LBL_AC04C_FR_T2" hidden="1">#REF!</definedName>
    <definedName name="_189___123Graph_AC04C_FR_L1" hidden="1">#REF!</definedName>
    <definedName name="_189__123Graph_AC04C_FR_L1" hidden="1">[1]MOTO!#REF!</definedName>
    <definedName name="_189__123Graph_XC04C_ALL_T1" hidden="1">#REF!</definedName>
    <definedName name="_19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19___________123Graph_AC04C_ALL_L2" hidden="1">#REF!</definedName>
    <definedName name="_19___________123Graph_AC04C_FR_L2" hidden="1">#REF!</definedName>
    <definedName name="_19___123Graph_AF_S" hidden="1">#REF!</definedName>
    <definedName name="_19___123Graph_LBL_AC04C_FR_L1" hidden="1">[1]MOTO!#REF!</definedName>
    <definedName name="_19__123Graph_AC04C_ALL_T1" hidden="1">[1]MOTO!#REF!</definedName>
    <definedName name="_19__123Graph_AC04C_ALL_T2" hidden="1">[1]MOTO!#REF!</definedName>
    <definedName name="_19__123Graph_AC04C_FR_L1" hidden="1">[1]MOTO!#REF!</definedName>
    <definedName name="_19__123Graph_AF_S" hidden="1">#REF!</definedName>
    <definedName name="_19__123Graph_LBL_AC04C_FF_L" hidden="1">[1]MOTO!#REF!</definedName>
    <definedName name="_190_________123Graph_XC04C_ALL_T2" hidden="1">[1]MOTO!#REF!</definedName>
    <definedName name="_190_____123Graph_XC04C_FF_T" hidden="1">[1]MOTO!#REF!</definedName>
    <definedName name="_190__123Graph_AC04C_FR_L2" hidden="1">[1]MOTO!#REF!</definedName>
    <definedName name="_190__123Graph_XC04C_ALL_T2" hidden="1">#REF!</definedName>
    <definedName name="_191___123Graph_AC04C_FR_T1" hidden="1">#REF!</definedName>
    <definedName name="_191__123Graph_AC04C_FR_T1" hidden="1">[1]MOTO!#REF!</definedName>
    <definedName name="_191__123Graph_XC04C_FF_L" hidden="1">#REF!</definedName>
    <definedName name="_192_________123Graph_XC04C_FF_L" hidden="1">[1]MOTO!#REF!</definedName>
    <definedName name="_192_____123Graph_XC04C_FR_L1" hidden="1">[1]MOTO!#REF!</definedName>
    <definedName name="_192___123Graph_AC04C_FR_T2" hidden="1">#REF!</definedName>
    <definedName name="_192__123Graph_AC04C_FR_T2" hidden="1">[1]MOTO!#REF!</definedName>
    <definedName name="_192__123Graph_LBL_AC04C_FR_L1" hidden="1">[1]MOTO!#REF!</definedName>
    <definedName name="_192__123Graph_XC04C_FF_T" hidden="1">#REF!</definedName>
    <definedName name="_193__123Graph_AF_S" hidden="1">#REF!</definedName>
    <definedName name="_193__123Graph_XC04C_FR_L1" hidden="1">#REF!</definedName>
    <definedName name="_194_________123Graph_XC04C_FF_T" hidden="1">[1]MOTO!#REF!</definedName>
    <definedName name="_194_____123Graph_XC04C_FR_L2" hidden="1">[1]MOTO!#REF!</definedName>
    <definedName name="_194__123Graph_BF_S" hidden="1">#REF!</definedName>
    <definedName name="_194__123Graph_XC04C_FR_L2" hidden="1">#REF!</definedName>
    <definedName name="_195__123Graph_LBL_AC04C_FF_L" hidden="1">[1]MOTO!#REF!</definedName>
    <definedName name="_195__123Graph_XC04C_FR_T1" hidden="1">#REF!</definedName>
    <definedName name="_196_________123Graph_XC04C_FR_L1" hidden="1">[1]MOTO!#REF!</definedName>
    <definedName name="_196_____123Graph_XC04C_FR_T1" hidden="1">[1]MOTO!#REF!</definedName>
    <definedName name="_196___123Graph_LBL_AC04C_FF_T" hidden="1">#REF!</definedName>
    <definedName name="_196__123Graph_LBL_AC04C_FF_T" hidden="1">[1]MOTO!#REF!</definedName>
    <definedName name="_196__123Graph_XC04C_FR_T2" hidden="1">#REF!</definedName>
    <definedName name="_197___123Graph_LBL_AC04C_FR_L1" hidden="1">#REF!</definedName>
    <definedName name="_197__123Graph_LBL_AC04C_FR_L1" hidden="1">[1]MOTO!#REF!</definedName>
    <definedName name="_197__123Graph_XF_S" hidden="1">#REF!</definedName>
    <definedName name="_198_________123Graph_XC04C_FR_L2" hidden="1">[1]MOTO!#REF!</definedName>
    <definedName name="_198_____123Graph_XC04C_FR_T2" hidden="1">[1]MOTO!#REF!</definedName>
    <definedName name="_198___123Graph_LBL_AC04C_FR_L2" hidden="1">#REF!</definedName>
    <definedName name="_198__123Graph_LBL_AC04C_FR_L2" hidden="1">[1]MOTO!#REF!</definedName>
    <definedName name="_199_____123Graph_XF_S" hidden="1">#REF!</definedName>
    <definedName name="_199___123Graph_LBL_AC04C_FR_T1" hidden="1">#REF!</definedName>
    <definedName name="_199__123Graph_LBL_AC04C_FR_T1" hidden="1">[1]MOTO!#REF!</definedName>
    <definedName name="_2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2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20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20___________123Graph_AC04C_ALL_T1" hidden="1">#REF!</definedName>
    <definedName name="_20___________123Graph_AC04C_FR_T1" hidden="1">#REF!</definedName>
    <definedName name="_20___123Graph_AC04C_ALL_T2" hidden="1">[1]MOTO!#REF!</definedName>
    <definedName name="_20___123Graph_AC04C_FF_T" hidden="1">[1]MOTO!#REF!</definedName>
    <definedName name="_20___123Graph_BF_S" hidden="1">#REF!</definedName>
    <definedName name="_20___123Graph_LBL_AC04C_FR_L2" hidden="1">[1]MOTO!#REF!</definedName>
    <definedName name="_20__123Graph_AC04C_ALL_L1" hidden="1">[1]MOTO!#REF!</definedName>
    <definedName name="_20__123Graph_AC04C_FR_L2" hidden="1">[1]MOTO!#REF!</definedName>
    <definedName name="_20__123Graph_AF_S" hidden="1">#REF!</definedName>
    <definedName name="_20__123Graph_BF_S" hidden="1">#REF!</definedName>
    <definedName name="_20__123Graph_LBL_AC04C_FF_T" hidden="1">[1]MOTO!#REF!</definedName>
    <definedName name="_200_________123Graph_XC04C_FR_T1" hidden="1">[1]MOTO!#REF!</definedName>
    <definedName name="_200__123Graph_LBL_AC04C_FR_L2" hidden="1">[1]MOTO!#REF!</definedName>
    <definedName name="_200__123Graph_LBL_AC04C_FR_T2" hidden="1">[1]MOTO!#REF!</definedName>
    <definedName name="_201___123Graph_XC04C_ALL_T1" hidden="1">#REF!</definedName>
    <definedName name="_201__123Graph_XC04C_ALL_T1" hidden="1">[1]MOTO!#REF!</definedName>
    <definedName name="_202_________123Graph_XC04C_FR_T2" hidden="1">[1]MOTO!#REF!</definedName>
    <definedName name="_202___123Graph_XC04C_ALL_T2" hidden="1">#REF!</definedName>
    <definedName name="_202__123Graph_XC04C_ALL_T2" hidden="1">[1]MOTO!#REF!</definedName>
    <definedName name="_203_________123Graph_XF_S" hidden="1">#REF!</definedName>
    <definedName name="_203___123Graph_XC04C_FF_L" hidden="1">#REF!</definedName>
    <definedName name="_203__123Graph_XC04C_FF_L" hidden="1">[1]MOTO!#REF!</definedName>
    <definedName name="_204___123Graph_XC04C_FF_T" hidden="1">#REF!</definedName>
    <definedName name="_204__123Graph_XC04C_FF_T" hidden="1">[1]MOTO!#REF!</definedName>
    <definedName name="_205___123Graph_XC04C_FR_L1" hidden="1">#REF!</definedName>
    <definedName name="_205__123Graph_XC04C_FR_L1" hidden="1">[1]MOTO!#REF!</definedName>
    <definedName name="_206___123Graph_XC04C_FR_L2" hidden="1">#REF!</definedName>
    <definedName name="_206__123Graph_XC04C_FR_L2" hidden="1">[1]MOTO!#REF!</definedName>
    <definedName name="_207___123Graph_XC04C_FR_T1" hidden="1">#REF!</definedName>
    <definedName name="_207__123Graph_XC04C_FR_T1" hidden="1">[1]MOTO!#REF!</definedName>
    <definedName name="_208___123Graph_XC04C_FR_T2" hidden="1">#REF!</definedName>
    <definedName name="_208__123Graph_LBL_AC04C_FR_T1" hidden="1">[1]MOTO!#REF!</definedName>
    <definedName name="_208__123Graph_XC04C_FR_T2" hidden="1">[1]MOTO!#REF!</definedName>
    <definedName name="_209____123Graph_AC04C_ALL_L1" hidden="1">[1]MOTO!#REF!</definedName>
    <definedName name="_209__123Graph_XF_S" hidden="1">#REF!</definedName>
    <definedName name="_21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21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21___________123Graph_AC04C_ALL_T2" hidden="1">#REF!</definedName>
    <definedName name="_21___________123Graph_AC04C_FR_T2" hidden="1">#REF!</definedName>
    <definedName name="_21___123Graph_AC04C_ALL_L1" hidden="1">[1]MOTO!#REF!</definedName>
    <definedName name="_21___123Graph_LBL_AC04C_FF_L" hidden="1">[1]MOTO!#REF!</definedName>
    <definedName name="_21___123Graph_LBL_AC04C_FR_T1" hidden="1">[1]MOTO!#REF!</definedName>
    <definedName name="_21__123Graph_AC04C_FF_L" hidden="1">[1]MOTO!#REF!</definedName>
    <definedName name="_21__123Graph_AC04C_FR_T1" hidden="1">[1]MOTO!#REF!</definedName>
    <definedName name="_21__123Graph_LBL_AC04C_FF_L" hidden="1">[1]MOTO!#REF!</definedName>
    <definedName name="_21__123Graph_LBL_AC04C_FR_L1" hidden="1">[1]MOTO!#REF!</definedName>
    <definedName name="_210__123Graph_AC04C_ALL_T1" hidden="1">[1]MOTO!#REF!</definedName>
    <definedName name="_211____123Graph_AC04C_ALL_L2" hidden="1">[1]MOTO!#REF!</definedName>
    <definedName name="_213________123Graph_AC04C_ALL_L1" hidden="1">[1]MOTO!#REF!</definedName>
    <definedName name="_213____123Graph_AC04C_ALL_T1" hidden="1">[1]MOTO!#REF!</definedName>
    <definedName name="_215________123Graph_AC04C_ALL_L2" hidden="1">[1]MOTO!#REF!</definedName>
    <definedName name="_215____123Graph_AC04C_ALL_T2" hidden="1">[1]MOTO!#REF!</definedName>
    <definedName name="_216__123Graph_LBL_AC04C_FR_T2" hidden="1">[1]MOTO!#REF!</definedName>
    <definedName name="_217________123Graph_AC04C_ALL_T1" hidden="1">[1]MOTO!#REF!</definedName>
    <definedName name="_217____123Graph_AC04C_FF_L" hidden="1">[1]MOTO!#REF!</definedName>
    <definedName name="_219________123Graph_AC04C_ALL_T2" hidden="1">[1]MOTO!#REF!</definedName>
    <definedName name="_219____123Graph_AC04C_FF_T" hidden="1">[1]MOTO!#REF!</definedName>
    <definedName name="_22___________123Graph_AC04C_FF_L" hidden="1">#REF!</definedName>
    <definedName name="_22___________123Graph_AF_S" hidden="1">#REF!</definedName>
    <definedName name="_22___123Graph_AC04C_FF_L" hidden="1">[1]MOTO!#REF!</definedName>
    <definedName name="_22___123Graph_AC04C_FR_L1" hidden="1">[1]MOTO!#REF!</definedName>
    <definedName name="_22___123Graph_LBL_AC04C_FF_T" hidden="1">[1]MOTO!#REF!</definedName>
    <definedName name="_22___123Graph_LBL_AC04C_FR_T2" hidden="1">[1]MOTO!#REF!</definedName>
    <definedName name="_22__123Graph_AC04C_FR_T2" hidden="1">[1]MOTO!#REF!</definedName>
    <definedName name="_22__123Graph_BF_S" hidden="1">#REF!</definedName>
    <definedName name="_22__123Graph_LBL_AC04C_FF_T" hidden="1">[1]MOTO!#REF!</definedName>
    <definedName name="_22__123Graph_LBL_AC04C_FR_L2" hidden="1">[1]MOTO!#REF!</definedName>
    <definedName name="_221________123Graph_AC04C_FF_L" hidden="1">[1]MOTO!#REF!</definedName>
    <definedName name="_221____123Graph_AC04C_FR_L1" hidden="1">[1]MOTO!#REF!</definedName>
    <definedName name="_223________123Graph_AC04C_FF_T" hidden="1">[1]MOTO!#REF!</definedName>
    <definedName name="_223____123Graph_AC04C_FR_L2" hidden="1">[1]MOTO!#REF!</definedName>
    <definedName name="_224__123Graph_XC04C_ALL_T1" hidden="1">[1]MOTO!#REF!</definedName>
    <definedName name="_225________123Graph_AC04C_FR_L1" hidden="1">[1]MOTO!#REF!</definedName>
    <definedName name="_225____123Graph_AC04C_FR_T1" hidden="1">[1]MOTO!#REF!</definedName>
    <definedName name="_227________123Graph_AC04C_FR_L2" hidden="1">[1]MOTO!#REF!</definedName>
    <definedName name="_227____123Graph_AC04C_FR_T2" hidden="1">[1]MOTO!#REF!</definedName>
    <definedName name="_228____123Graph_AF_S" hidden="1">#REF!</definedName>
    <definedName name="_229________123Graph_AC04C_FR_T1" hidden="1">[1]MOTO!#REF!</definedName>
    <definedName name="_229____123Graph_BF_S" hidden="1">#REF!</definedName>
    <definedName name="_23___________123Graph_AC04C_FF_T" hidden="1">#REF!</definedName>
    <definedName name="_23___________123Graph_BF_S" hidden="1">#REF!</definedName>
    <definedName name="_23___123Graph_LBL_AC04C_FR_L1" hidden="1">[1]MOTO!#REF!</definedName>
    <definedName name="_23___123Graph_XC04C_ALL_T1" hidden="1">[1]MOTO!#REF!</definedName>
    <definedName name="_23__123Graph_AC04C_FF_T" hidden="1">[1]MOTO!#REF!</definedName>
    <definedName name="_23__123Graph_AF_S" hidden="1">#REF!</definedName>
    <definedName name="_23__123Graph_LBL_AC04C_FF_L" hidden="1">[1]MOTO!#REF!</definedName>
    <definedName name="_23__123Graph_LBL_AC04C_FR_L1" hidden="1">[1]MOTO!#REF!</definedName>
    <definedName name="_23__123Graph_LBL_AC04C_FR_T1" hidden="1">[1]MOTO!#REF!</definedName>
    <definedName name="_231________123Graph_AC04C_FR_T2" hidden="1">[1]MOTO!#REF!</definedName>
    <definedName name="_231____123Graph_LBL_AC04C_FF_L" hidden="1">[1]MOTO!#REF!</definedName>
    <definedName name="_232________123Graph_AF_S" hidden="1">#REF!</definedName>
    <definedName name="_232__123Graph_XC04C_ALL_T2" hidden="1">[1]MOTO!#REF!</definedName>
    <definedName name="_233________123Graph_BF_S" hidden="1">#REF!</definedName>
    <definedName name="_233____123Graph_LBL_AC04C_FF_T" hidden="1">[1]MOTO!#REF!</definedName>
    <definedName name="_235________123Graph_LBL_AC04C_FF_L" hidden="1">[1]MOTO!#REF!</definedName>
    <definedName name="_235____123Graph_LBL_AC04C_FR_L1" hidden="1">[1]MOTO!#REF!</definedName>
    <definedName name="_237________123Graph_LBL_AC04C_FF_T" hidden="1">[1]MOTO!#REF!</definedName>
    <definedName name="_237____123Graph_LBL_AC04C_FR_L2" hidden="1">[1]MOTO!#REF!</definedName>
    <definedName name="_239________123Graph_LBL_AC04C_FR_L1" hidden="1">[1]MOTO!#REF!</definedName>
    <definedName name="_239____123Graph_LBL_AC04C_FR_T1" hidden="1">[1]MOTO!#REF!</definedName>
    <definedName name="_24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24___________123Graph_AC04C_FR_L1" hidden="1">#REF!</definedName>
    <definedName name="_24___________123Graph_LBL_AC04C_FF_L" hidden="1">#REF!</definedName>
    <definedName name="_24___123Graph_AC04C_ALL_L2" hidden="1">[1]MOTO!#REF!</definedName>
    <definedName name="_24___123Graph_AC04C_FF_T" hidden="1">[1]MOTO!#REF!</definedName>
    <definedName name="_24___123Graph_AC04C_FR_L2" hidden="1">[1]MOTO!#REF!</definedName>
    <definedName name="_24___123Graph_LBL_AC04C_FR_L2" hidden="1">[1]MOTO!#REF!</definedName>
    <definedName name="_24___123Graph_XC04C_ALL_T2" hidden="1">[1]MOTO!#REF!</definedName>
    <definedName name="_24__123Graph_AC04C_ALL_L2" hidden="1">[1]MOTO!#REF!</definedName>
    <definedName name="_24__123Graph_AC04C_ALL_T2" hidden="1">[1]MOTO!#REF!</definedName>
    <definedName name="_24__123Graph_BF_S" hidden="1">#REF!</definedName>
    <definedName name="_24__123Graph_LBL_AC04C_FF_T" hidden="1">[1]MOTO!#REF!</definedName>
    <definedName name="_24__123Graph_LBL_AC04C_FR_L2" hidden="1">[1]MOTO!#REF!</definedName>
    <definedName name="_24__123Graph_LBL_AC04C_FR_T2" hidden="1">[1]MOTO!#REF!</definedName>
    <definedName name="_240__123Graph_XC04C_FF_L" hidden="1">[1]MOTO!#REF!</definedName>
    <definedName name="_241________123Graph_LBL_AC04C_FR_L2" hidden="1">[1]MOTO!#REF!</definedName>
    <definedName name="_241____123Graph_LBL_AC04C_FR_T2" hidden="1">[1]MOTO!#REF!</definedName>
    <definedName name="_243________123Graph_LBL_AC04C_FR_T1" hidden="1">[1]MOTO!#REF!</definedName>
    <definedName name="_243____123Graph_XC04C_ALL_T1" hidden="1">[1]MOTO!#REF!</definedName>
    <definedName name="_245________123Graph_LBL_AC04C_FR_T2" hidden="1">[1]MOTO!#REF!</definedName>
    <definedName name="_245____123Graph_XC04C_ALL_T2" hidden="1">[1]MOTO!#REF!</definedName>
    <definedName name="_247________123Graph_XC04C_ALL_T1" hidden="1">[1]MOTO!#REF!</definedName>
    <definedName name="_247____123Graph_XC04C_FF_L" hidden="1">[1]MOTO!#REF!</definedName>
    <definedName name="_248__123Graph_XC04C_FF_T" hidden="1">[1]MOTO!#REF!</definedName>
    <definedName name="_249________123Graph_XC04C_ALL_T2" hidden="1">[1]MOTO!#REF!</definedName>
    <definedName name="_249____123Graph_XC04C_FF_T" hidden="1">[1]MOTO!#REF!</definedName>
    <definedName name="_25___________123Graph_AC04C_FR_L2" hidden="1">#REF!</definedName>
    <definedName name="_25___________123Graph_LBL_AC04C_FF_T" hidden="1">#REF!</definedName>
    <definedName name="_25___123Graph_LBL_AC04C_FR_T1" hidden="1">[1]MOTO!#REF!</definedName>
    <definedName name="_25___123Graph_XC04C_FF_L" hidden="1">[1]MOTO!#REF!</definedName>
    <definedName name="_25__123Graph_AC04C_FR_L1" hidden="1">[1]MOTO!#REF!</definedName>
    <definedName name="_25__123Graph_LBL_AC04C_FF_L" hidden="1">[1]MOTO!#REF!</definedName>
    <definedName name="_25__123Graph_LBL_AC04C_FR_L1" hidden="1">[1]MOTO!#REF!</definedName>
    <definedName name="_25__123Graph_LBL_AC04C_FR_T1" hidden="1">[1]MOTO!#REF!</definedName>
    <definedName name="_25__123Graph_XC04C_ALL_T1" hidden="1">[1]MOTO!#REF!</definedName>
    <definedName name="_251________123Graph_XC04C_FF_L" hidden="1">[1]MOTO!#REF!</definedName>
    <definedName name="_251____123Graph_XC04C_FR_L1" hidden="1">[1]MOTO!#REF!</definedName>
    <definedName name="_253________123Graph_XC04C_FF_T" hidden="1">[1]MOTO!#REF!</definedName>
    <definedName name="_253____123Graph_XC04C_FR_L2" hidden="1">[1]MOTO!#REF!</definedName>
    <definedName name="_255________123Graph_XC04C_FR_L1" hidden="1">[1]MOTO!#REF!</definedName>
    <definedName name="_255____123Graph_XC04C_FR_T1" hidden="1">[1]MOTO!#REF!</definedName>
    <definedName name="_256__123Graph_AC04C_ALL_T2" hidden="1">[1]MOTO!#REF!</definedName>
    <definedName name="_256__123Graph_XC04C_FR_L1" hidden="1">[1]MOTO!#REF!</definedName>
    <definedName name="_257________123Graph_XC04C_FR_L2" hidden="1">[1]MOTO!#REF!</definedName>
    <definedName name="_257____123Graph_XC04C_FR_T2" hidden="1">[1]MOTO!#REF!</definedName>
    <definedName name="_258____123Graph_XF_S" hidden="1">#REF!</definedName>
    <definedName name="_259________123Graph_XC04C_FR_T1" hidden="1">[1]MOTO!#REF!</definedName>
    <definedName name="_26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26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26___________123Graph_AC04C_FR_T1" hidden="1">#REF!</definedName>
    <definedName name="_26___________123Graph_LBL_AC04C_FR_L1" hidden="1">#REF!</definedName>
    <definedName name="_26___123Graph_AC04C_FR_L1" hidden="1">[1]MOTO!#REF!</definedName>
    <definedName name="_26___123Graph_AC04C_FR_T1" hidden="1">[1]MOTO!#REF!</definedName>
    <definedName name="_26___123Graph_LBL_AC04C_FR_T2" hidden="1">[1]MOTO!#REF!</definedName>
    <definedName name="_26___123Graph_XC04C_FF_T" hidden="1">[1]MOTO!#REF!</definedName>
    <definedName name="_26__123Graph_LBL_AC04C_FF_T" hidden="1">[1]MOTO!#REF!</definedName>
    <definedName name="_26__123Graph_LBL_AC04C_FR_L2" hidden="1">[1]MOTO!#REF!</definedName>
    <definedName name="_26__123Graph_LBL_AC04C_FR_T2" hidden="1">[1]MOTO!#REF!</definedName>
    <definedName name="_26__123Graph_XC04C_ALL_T2" hidden="1">[1]MOTO!#REF!</definedName>
    <definedName name="_261________123Graph_XC04C_FR_T2" hidden="1">[1]MOTO!#REF!</definedName>
    <definedName name="_262________123Graph_XF_S" hidden="1">#REF!</definedName>
    <definedName name="_264__123Graph_XC04C_FR_L2" hidden="1">[1]MOTO!#REF!</definedName>
    <definedName name="_267___123Graph_AC04C_ALL_L1" hidden="1">[1]MOTO!#REF!</definedName>
    <definedName name="_268___123Graph_AC04C_ALL_L2" hidden="1">[1]MOTO!#REF!</definedName>
    <definedName name="_269___123Graph_AC04C_ALL_T1" hidden="1">[1]MOTO!#REF!</definedName>
    <definedName name="_27___________123Graph_AC04C_FR_T2" hidden="1">#REF!</definedName>
    <definedName name="_27___________123Graph_LBL_AC04C_FR_L2" hidden="1">#REF!</definedName>
    <definedName name="_27___123Graph_AC04C_ALL_T1" hidden="1">[1]MOTO!#REF!</definedName>
    <definedName name="_27___123Graph_XC04C_ALL_T1" hidden="1">[1]MOTO!#REF!</definedName>
    <definedName name="_27___123Graph_XC04C_FR_L1" hidden="1">[1]MOTO!#REF!</definedName>
    <definedName name="_27__123Graph_AC04C_FR_L2" hidden="1">[1]MOTO!#REF!</definedName>
    <definedName name="_27__123Graph_LBL_AC04C_FR_L1" hidden="1">[1]MOTO!#REF!</definedName>
    <definedName name="_27__123Graph_LBL_AC04C_FR_T1" hidden="1">[1]MOTO!#REF!</definedName>
    <definedName name="_27__123Graph_XC04C_ALL_T1" hidden="1">[1]MOTO!#REF!</definedName>
    <definedName name="_27__123Graph_XC04C_FF_L" hidden="1">[1]MOTO!#REF!</definedName>
    <definedName name="_270___123Graph_AC04C_ALL_T2" hidden="1">[1]MOTO!#REF!</definedName>
    <definedName name="_271___123Graph_AC04C_FF_L" hidden="1">[1]MOTO!#REF!</definedName>
    <definedName name="_272___123Graph_AC04C_FF_T" hidden="1">[1]MOTO!#REF!</definedName>
    <definedName name="_272__123Graph_XC04C_FR_T1" hidden="1">[1]MOTO!#REF!</definedName>
    <definedName name="_273___123Graph_AC04C_FR_L1" hidden="1">[1]MOTO!#REF!</definedName>
    <definedName name="_274___123Graph_AC04C_FR_L2" hidden="1">[1]MOTO!#REF!</definedName>
    <definedName name="_275___123Graph_AC04C_FR_T1" hidden="1">[1]MOTO!#REF!</definedName>
    <definedName name="_276___123Graph_AC04C_FR_T2" hidden="1">[1]MOTO!#REF!</definedName>
    <definedName name="_277___123Graph_AF_S" hidden="1">#REF!</definedName>
    <definedName name="_278___123Graph_BF_S" hidden="1">#REF!</definedName>
    <definedName name="_279___123Graph_LBL_AC04C_FF_L" hidden="1">[1]MOTO!#REF!</definedName>
    <definedName name="_28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28___________123Graph_AF_S" hidden="1">#REF!</definedName>
    <definedName name="_28___________123Graph_LBL_AC04C_FR_T1" hidden="1">#REF!</definedName>
    <definedName name="_28___123Graph_AC04C_FR_L2" hidden="1">[1]MOTO!#REF!</definedName>
    <definedName name="_28___123Graph_AC04C_FR_T2" hidden="1">[1]MOTO!#REF!</definedName>
    <definedName name="_28___123Graph_XC04C_ALL_T2" hidden="1">[1]MOTO!#REF!</definedName>
    <definedName name="_28___123Graph_XC04C_FR_L2" hidden="1">[1]MOTO!#REF!</definedName>
    <definedName name="_28__123Graph_AC04C_ALL_T1" hidden="1">[1]MOTO!#REF!</definedName>
    <definedName name="_28__123Graph_LBL_AC04C_FR_L2" hidden="1">[1]MOTO!#REF!</definedName>
    <definedName name="_28__123Graph_LBL_AC04C_FR_T2" hidden="1">[1]MOTO!#REF!</definedName>
    <definedName name="_28__123Graph_XC04C_ALL_T2" hidden="1">[1]MOTO!#REF!</definedName>
    <definedName name="_28__123Graph_XC04C_FF_T" hidden="1">[1]MOTO!#REF!</definedName>
    <definedName name="_280___123Graph_LBL_AC04C_FF_T" hidden="1">[1]MOTO!#REF!</definedName>
    <definedName name="_280__123Graph_XC04C_FR_T2" hidden="1">[1]MOTO!#REF!</definedName>
    <definedName name="_281___123Graph_LBL_AC04C_FR_L1" hidden="1">[1]MOTO!#REF!</definedName>
    <definedName name="_282___123Graph_LBL_AC04C_FR_L2" hidden="1">[1]MOTO!#REF!</definedName>
    <definedName name="_282__123Graph_XF_S" hidden="1">#REF!</definedName>
    <definedName name="_283___123Graph_LBL_AC04C_FR_T1" hidden="1">[1]MOTO!#REF!</definedName>
    <definedName name="_284___123Graph_AC04C_ALL_L1" hidden="1">[1]MOTO!#REF!</definedName>
    <definedName name="_284___123Graph_LBL_AC04C_FR_T2" hidden="1">[1]MOTO!#REF!</definedName>
    <definedName name="_285___123Graph_XC04C_ALL_T1" hidden="1">[1]MOTO!#REF!</definedName>
    <definedName name="_286___123Graph_AC04C_ALL_L2" hidden="1">[1]MOTO!#REF!</definedName>
    <definedName name="_286___123Graph_XC04C_ALL_T2" hidden="1">[1]MOTO!#REF!</definedName>
    <definedName name="_287___123Graph_XC04C_FF_L" hidden="1">[1]MOTO!#REF!</definedName>
    <definedName name="_288___123Graph_AC04C_ALL_T1" hidden="1">[1]MOTO!#REF!</definedName>
    <definedName name="_288___123Graph_XC04C_FF_T" hidden="1">[1]MOTO!#REF!</definedName>
    <definedName name="_289___123Graph_XC04C_FR_L1" hidden="1">[1]MOTO!#REF!</definedName>
    <definedName name="_29___________123Graph_BF_S" hidden="1">#REF!</definedName>
    <definedName name="_29___________123Graph_LBL_AC04C_FR_T2" hidden="1">#REF!</definedName>
    <definedName name="_29___123Graph_AF_S" hidden="1">#REF!</definedName>
    <definedName name="_29___123Graph_XC04C_FF_L" hidden="1">[1]MOTO!#REF!</definedName>
    <definedName name="_29___123Graph_XC04C_FR_T1" hidden="1">[1]MOTO!#REF!</definedName>
    <definedName name="_29__123Graph_AC04C_ALL_L1" hidden="1">[1]MOTO!#REF!</definedName>
    <definedName name="_29__123Graph_AC04C_FF_L" hidden="1">[1]MOTO!#REF!</definedName>
    <definedName name="_29__123Graph_AC04C_FR_T1" hidden="1">[1]MOTO!#REF!</definedName>
    <definedName name="_29__123Graph_LBL_AC04C_FR_T1" hidden="1">[1]MOTO!#REF!</definedName>
    <definedName name="_29__123Graph_XC04C_ALL_T1" hidden="1">[1]MOTO!#REF!</definedName>
    <definedName name="_29__123Graph_XC04C_FF_L" hidden="1">[1]MOTO!#REF!</definedName>
    <definedName name="_29__123Graph_XC04C_FR_L1" hidden="1">[1]MOTO!#REF!</definedName>
    <definedName name="_290___123Graph_AC04C_ALL_T2" hidden="1">[1]MOTO!#REF!</definedName>
    <definedName name="_290___123Graph_XC04C_FR_L2" hidden="1">[1]MOTO!#REF!</definedName>
    <definedName name="_291___123Graph_XC04C_FR_T1" hidden="1">[1]MOTO!#REF!</definedName>
    <definedName name="_292___123Graph_AC04C_FF_L" hidden="1">[1]MOTO!#REF!</definedName>
    <definedName name="_292___123Graph_XC04C_FR_T2" hidden="1">[1]MOTO!#REF!</definedName>
    <definedName name="_293___123Graph_XF_S" hidden="1">#REF!</definedName>
    <definedName name="_294___123Graph_AC04C_FF_T" hidden="1">[1]MOTO!#REF!</definedName>
    <definedName name="_296___123Graph_AC04C_FR_L1" hidden="1">[1]MOTO!#REF!</definedName>
    <definedName name="_298___123Graph_AC04C_FR_L2" hidden="1">[1]MOTO!#REF!</definedName>
    <definedName name="_2C">#REF!</definedName>
    <definedName name="_2Datab">[2]BOM!#REF!</definedName>
    <definedName name="_3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3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3_0Datab">[2]BOM!#REF!</definedName>
    <definedName name="_3_0INVENT">[3]Consolidated!#REF!</definedName>
    <definedName name="_30___________123Graph_AC04C_ALL_L1" hidden="1">[1]MOTO!#REF!</definedName>
    <definedName name="_30___________123Graph_LBL_AC04C_FF_L" hidden="1">#REF!</definedName>
    <definedName name="_30___________123Graph_XC04C_ALL_T1" hidden="1">#REF!</definedName>
    <definedName name="_30___123Graph_AC04C_ALL_T2" hidden="1">[1]MOTO!#REF!</definedName>
    <definedName name="_30___123Graph_AC04C_FR_T1" hidden="1">[1]MOTO!#REF!</definedName>
    <definedName name="_30___123Graph_BF_S" hidden="1">#REF!</definedName>
    <definedName name="_30___123Graph_XC04C_FF_T" hidden="1">[1]MOTO!#REF!</definedName>
    <definedName name="_30___123Graph_XC04C_FR_T2" hidden="1">[1]MOTO!#REF!</definedName>
    <definedName name="_30__123Graph_AC04C_ALL_L2" hidden="1">[1]MOTO!#REF!</definedName>
    <definedName name="_30__123Graph_LBL_AC04C_FR_T2" hidden="1">[1]MOTO!#REF!</definedName>
    <definedName name="_30__123Graph_XC04C_ALL_T2" hidden="1">[1]MOTO!#REF!</definedName>
    <definedName name="_30__123Graph_XC04C_FF_T" hidden="1">[1]MOTO!#REF!</definedName>
    <definedName name="_30__123Graph_XC04C_FR_L2" hidden="1">[1]MOTO!#REF!</definedName>
    <definedName name="_300___123Graph_AC04C_FR_T1" hidden="1">[1]MOTO!#REF!</definedName>
    <definedName name="_302___123Graph_AC04C_FR_T2" hidden="1">[1]MOTO!#REF!</definedName>
    <definedName name="_302__123Graph_AC04C_FF_L" hidden="1">[1]MOTO!#REF!</definedName>
    <definedName name="_303___123Graph_AF_S" hidden="1">#REF!</definedName>
    <definedName name="_303__123Graph_AC04C_ALL_L1" hidden="1">[1]MOTO!#REF!</definedName>
    <definedName name="_304___123Graph_BF_S" hidden="1">#REF!</definedName>
    <definedName name="_305__123Graph_AC04C_ALL_L2" hidden="1">[1]MOTO!#REF!</definedName>
    <definedName name="_306___123Graph_LBL_AC04C_FF_L" hidden="1">[1]MOTO!#REF!</definedName>
    <definedName name="_307__123Graph_AC04C_ALL_T1" hidden="1">[1]MOTO!#REF!</definedName>
    <definedName name="_308___123Graph_LBL_AC04C_FF_T" hidden="1">[1]MOTO!#REF!</definedName>
    <definedName name="_309__123Graph_AC04C_ALL_T2" hidden="1">[1]MOTO!#REF!</definedName>
    <definedName name="_31___________123Graph_AC04C_ALL_L2" hidden="1">[1]MOTO!#REF!</definedName>
    <definedName name="_31___________123Graph_LBL_AC04C_FF_T" hidden="1">#REF!</definedName>
    <definedName name="_31___________123Graph_XC04C_ALL_T2" hidden="1">#REF!</definedName>
    <definedName name="_31___123Graph_XC04C_FR_L1" hidden="1">[1]MOTO!#REF!</definedName>
    <definedName name="_31___123Graph_XF_S" hidden="1">#REF!</definedName>
    <definedName name="_31__123Graph_AC04C_ALL_T1" hidden="1">[1]MOTO!#REF!</definedName>
    <definedName name="_31__123Graph_AC04C_FR_T2" hidden="1">[1]MOTO!#REF!</definedName>
    <definedName name="_31__123Graph_XC04C_ALL_T1" hidden="1">[1]MOTO!#REF!</definedName>
    <definedName name="_31__123Graph_XC04C_FF_L" hidden="1">[1]MOTO!#REF!</definedName>
    <definedName name="_31__123Graph_XC04C_FR_L1" hidden="1">[1]MOTO!#REF!</definedName>
    <definedName name="_31__123Graph_XC04C_FR_T1" hidden="1">[1]MOTO!#REF!</definedName>
    <definedName name="_310___123Graph_LBL_AC04C_FR_L1" hidden="1">[1]MOTO!#REF!</definedName>
    <definedName name="_311__123Graph_AC04C_FF_L" hidden="1">[1]MOTO!#REF!</definedName>
    <definedName name="_312___123Graph_LBL_AC04C_FR_L2" hidden="1">[1]MOTO!#REF!</definedName>
    <definedName name="_313__123Graph_AC04C_FF_T" hidden="1">[1]MOTO!#REF!</definedName>
    <definedName name="_314___123Graph_LBL_AC04C_FR_T1" hidden="1">[1]MOTO!#REF!</definedName>
    <definedName name="_315__123Graph_AC04C_FR_L1" hidden="1">[1]MOTO!#REF!</definedName>
    <definedName name="_316___123Graph_LBL_AC04C_FR_T2" hidden="1">[1]MOTO!#REF!</definedName>
    <definedName name="_317__123Graph_AC04C_FR_L2" hidden="1">[1]MOTO!#REF!</definedName>
    <definedName name="_318___123Graph_XC04C_ALL_T1" hidden="1">[1]MOTO!#REF!</definedName>
    <definedName name="_319__123Graph_AC04C_FR_T1" hidden="1">[1]MOTO!#REF!</definedName>
    <definedName name="_32___________123Graph_AC04C_ALL_T1" hidden="1">[1]MOTO!#REF!</definedName>
    <definedName name="_32___________123Graph_LBL_AC04C_FR_L1" hidden="1">#REF!</definedName>
    <definedName name="_32___________123Graph_XC04C_FF_L" hidden="1">#REF!</definedName>
    <definedName name="_32___123Graph_AC04C_FR_T2" hidden="1">[1]MOTO!#REF!</definedName>
    <definedName name="_32___123Graph_LBL_AC04C_FF_L" hidden="1">[1]MOTO!#REF!</definedName>
    <definedName name="_32___123Graph_XC04C_FR_L2" hidden="1">[1]MOTO!#REF!</definedName>
    <definedName name="_32__123Graph_AC04C_ALL_L1" hidden="1">[1]MOTO!#REF!</definedName>
    <definedName name="_32__123Graph_AC04C_ALL_T2" hidden="1">[1]MOTO!#REF!</definedName>
    <definedName name="_32__123Graph_AF_S" hidden="1">#REF!</definedName>
    <definedName name="_32__123Graph_XC04C_ALL_T2" hidden="1">[1]MOTO!#REF!</definedName>
    <definedName name="_32__123Graph_XC04C_FF_T" hidden="1">[1]MOTO!#REF!</definedName>
    <definedName name="_32__123Graph_XC04C_FR_L2" hidden="1">[1]MOTO!#REF!</definedName>
    <definedName name="_32__123Graph_XC04C_FR_T2" hidden="1">[1]MOTO!#REF!</definedName>
    <definedName name="_320___123Graph_XC04C_ALL_T2" hidden="1">[1]MOTO!#REF!</definedName>
    <definedName name="_321__123Graph_AC04C_FR_T2" hidden="1">[1]MOTO!#REF!</definedName>
    <definedName name="_322___123Graph_XC04C_FF_L" hidden="1">[1]MOTO!#REF!</definedName>
    <definedName name="_324___123Graph_XC04C_FF_T" hidden="1">[1]MOTO!#REF!</definedName>
    <definedName name="_325__123Graph_AF_S" hidden="1">#REF!</definedName>
    <definedName name="_326___123Graph_XC04C_FR_L1" hidden="1">[1]MOTO!#REF!</definedName>
    <definedName name="_328___123Graph_XC04C_FR_L2" hidden="1">[1]MOTO!#REF!</definedName>
    <definedName name="_329__123Graph_BF_S" hidden="1">#REF!</definedName>
    <definedName name="_33___________123Graph_AC04C_ALL_T2" hidden="1">[1]MOTO!#REF!</definedName>
    <definedName name="_33___________123Graph_LBL_AC04C_FR_L2" hidden="1">#REF!</definedName>
    <definedName name="_33___________123Graph_XC04C_FF_T" hidden="1">#REF!</definedName>
    <definedName name="_33___123Graph_AC04C_FF_L" hidden="1">[1]MOTO!#REF!</definedName>
    <definedName name="_33___123Graph_XC04C_FR_T1" hidden="1">[1]MOTO!#REF!</definedName>
    <definedName name="_33__123Graph_AC04C_ALL_L2" hidden="1">[1]MOTO!#REF!</definedName>
    <definedName name="_33__123Graph_AC04C_FF_L" hidden="1">[1]MOTO!#REF!</definedName>
    <definedName name="_33__123Graph_BF_S" hidden="1">#REF!</definedName>
    <definedName name="_33__123Graph_XC04C_FF_L" hidden="1">[1]MOTO!#REF!</definedName>
    <definedName name="_33__123Graph_XC04C_FR_L1" hidden="1">[1]MOTO!#REF!</definedName>
    <definedName name="_33__123Graph_XC04C_FR_T1" hidden="1">[1]MOTO!#REF!</definedName>
    <definedName name="_33__123Graph_XF_S" hidden="1">#REF!</definedName>
    <definedName name="_330___123Graph_XC04C_FR_T1" hidden="1">[1]MOTO!#REF!</definedName>
    <definedName name="_331__123Graph_LBL_AC04C_FF_L" hidden="1">[1]MOTO!#REF!</definedName>
    <definedName name="_332___123Graph_XC04C_FR_T2" hidden="1">[1]MOTO!#REF!</definedName>
    <definedName name="_333___123Graph_XF_S" hidden="1">#REF!</definedName>
    <definedName name="_333__123Graph_LBL_AC04C_FF_T" hidden="1">[1]MOTO!#REF!</definedName>
    <definedName name="_335__123Graph_LBL_AC04C_FR_L1" hidden="1">[1]MOTO!#REF!</definedName>
    <definedName name="_337__123Graph_LBL_AC04C_FR_L2" hidden="1">[1]MOTO!#REF!</definedName>
    <definedName name="_339__123Graph_AC04C_ALL_L1" hidden="1">[1]MOTO!#REF!</definedName>
    <definedName name="_339__123Graph_LBL_AC04C_FR_T1" hidden="1">[1]MOTO!#REF!</definedName>
    <definedName name="_34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34___________123Graph_AC04C_FF_L" hidden="1">[1]MOTO!#REF!</definedName>
    <definedName name="_34___________123Graph_LBL_AC04C_FR_T1" hidden="1">#REF!</definedName>
    <definedName name="_34___________123Graph_XC04C_FR_L1" hidden="1">#REF!</definedName>
    <definedName name="_34___123Graph_AF_S" hidden="1">#REF!</definedName>
    <definedName name="_34___123Graph_LBL_AC04C_FF_T" hidden="1">[1]MOTO!#REF!</definedName>
    <definedName name="_34___123Graph_XC04C_FR_T2" hidden="1">[1]MOTO!#REF!</definedName>
    <definedName name="_34__123Graph_AC04C_ALL_T1" hidden="1">[1]MOTO!#REF!</definedName>
    <definedName name="_34__123Graph_AC04C_FF_T" hidden="1">[1]MOTO!#REF!</definedName>
    <definedName name="_34__123Graph_XC04C_FF_T" hidden="1">[1]MOTO!#REF!</definedName>
    <definedName name="_34__123Graph_XC04C_FR_L2" hidden="1">[1]MOTO!#REF!</definedName>
    <definedName name="_34__123Graph_XC04C_FR_T2" hidden="1">[1]MOTO!#REF!</definedName>
    <definedName name="_341__123Graph_AC04C_ALL_L2" hidden="1">[1]MOTO!#REF!</definedName>
    <definedName name="_341__123Graph_LBL_AC04C_FR_T2" hidden="1">[1]MOTO!#REF!</definedName>
    <definedName name="_343__123Graph_AC04C_ALL_T1" hidden="1">[1]MOTO!#REF!</definedName>
    <definedName name="_343__123Graph_XC04C_ALL_T1" hidden="1">[1]MOTO!#REF!</definedName>
    <definedName name="_345__123Graph_AC04C_ALL_T2" hidden="1">[1]MOTO!#REF!</definedName>
    <definedName name="_345__123Graph_XC04C_ALL_T2" hidden="1">[1]MOTO!#REF!</definedName>
    <definedName name="_347__123Graph_AC04C_FF_L" hidden="1">[1]MOTO!#REF!</definedName>
    <definedName name="_347__123Graph_XC04C_FF_L" hidden="1">[1]MOTO!#REF!</definedName>
    <definedName name="_348__123Graph_AC04C_FF_T" hidden="1">[1]MOTO!#REF!</definedName>
    <definedName name="_349__123Graph_AC04C_FF_T" hidden="1">[1]MOTO!#REF!</definedName>
    <definedName name="_349__123Graph_XC04C_FF_T" hidden="1">[1]MOTO!#REF!</definedName>
    <definedName name="_35___________123Graph_AC04C_FF_T" hidden="1">[1]MOTO!#REF!</definedName>
    <definedName name="_35___________123Graph_LBL_AC04C_FR_T2" hidden="1">#REF!</definedName>
    <definedName name="_35___________123Graph_XC04C_FR_L2" hidden="1">#REF!</definedName>
    <definedName name="_35___123Graph_XF_S" hidden="1">#REF!</definedName>
    <definedName name="_35__123Graph_AC04C_ALL_L1" hidden="1">[1]MOTO!#REF!</definedName>
    <definedName name="_35__123Graph_AC04C_ALL_T2" hidden="1">[1]MOTO!#REF!</definedName>
    <definedName name="_35__123Graph_AC04C_FR_L1" hidden="1">[1]MOTO!#REF!</definedName>
    <definedName name="_35__123Graph_LBL_AC04C_FF_L" hidden="1">[1]MOTO!#REF!</definedName>
    <definedName name="_35__123Graph_XC04C_FR_L1" hidden="1">[1]MOTO!#REF!</definedName>
    <definedName name="_35__123Graph_XC04C_FR_T1" hidden="1">[1]MOTO!#REF!</definedName>
    <definedName name="_35__123Graph_XF_S" hidden="1">#REF!</definedName>
    <definedName name="_351__123Graph_AC04C_FR_L1" hidden="1">[1]MOTO!#REF!</definedName>
    <definedName name="_351__123Graph_XC04C_FR_L1" hidden="1">[1]MOTO!#REF!</definedName>
    <definedName name="_353__123Graph_AC04C_FR_L2" hidden="1">[1]MOTO!#REF!</definedName>
    <definedName name="_353__123Graph_XC04C_FR_L2" hidden="1">[1]MOTO!#REF!</definedName>
    <definedName name="_355__123Graph_AC04C_FR_T1" hidden="1">[1]MOTO!#REF!</definedName>
    <definedName name="_355__123Graph_XC04C_FR_T1" hidden="1">[1]MOTO!#REF!</definedName>
    <definedName name="_357__123Graph_AC04C_FR_T2" hidden="1">[1]MOTO!#REF!</definedName>
    <definedName name="_357__123Graph_XC04C_FR_T2" hidden="1">[1]MOTO!#REF!</definedName>
    <definedName name="_358__123Graph_AF_S" hidden="1">#REF!</definedName>
    <definedName name="_359__123Graph_Aｸﾞﾗﾌ_1" hidden="1">#REF!</definedName>
    <definedName name="_36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36___________123Graph_AC04C_FR_L1" hidden="1">[1]MOTO!#REF!</definedName>
    <definedName name="_36___________123Graph_XC04C_ALL_T1" hidden="1">#REF!</definedName>
    <definedName name="_36___________123Graph_XC04C_FR_T1" hidden="1">#REF!</definedName>
    <definedName name="_36___123Graph_AC04C_FF_T" hidden="1">[1]MOTO!#REF!</definedName>
    <definedName name="_36___123Graph_BF_S" hidden="1">#REF!</definedName>
    <definedName name="_36___123Graph_LBL_AC04C_FR_L1" hidden="1">[1]MOTO!#REF!</definedName>
    <definedName name="_36__123Graph_AC04C_ALL_L1" hidden="1">[1]MOTO!#REF!</definedName>
    <definedName name="_36__123Graph_AC04C_ALL_L2" hidden="1">[1]MOTO!#REF!</definedName>
    <definedName name="_36__123Graph_AC04C_FF_L" hidden="1">[1]MOTO!#REF!</definedName>
    <definedName name="_36__123Graph_AC04C_FR_L2" hidden="1">[1]MOTO!#REF!</definedName>
    <definedName name="_36__123Graph_XC04C_FR_L2" hidden="1">[1]MOTO!#REF!</definedName>
    <definedName name="_36__123Graph_XC04C_FR_T2" hidden="1">[1]MOTO!#REF!</definedName>
    <definedName name="_360__123Graph_Aｸﾞﾗﾌ_3" hidden="1">#REF!</definedName>
    <definedName name="_361__123Graph_BF_S" hidden="1">#REF!</definedName>
    <definedName name="_361__123Graph_XF_S" hidden="1">#REF!</definedName>
    <definedName name="_362__123Graph_Bｸﾞﾗﾌ_1" hidden="1">#REF!</definedName>
    <definedName name="_363__123Graph_Bｸﾞﾗﾌ_3" hidden="1">#REF!</definedName>
    <definedName name="_365__123Graph_LBL_AC04C_FF_L" hidden="1">[1]MOTO!#REF!</definedName>
    <definedName name="_367__123Graph_LBL_AC04C_FF_T" hidden="1">[1]MOTO!#REF!</definedName>
    <definedName name="_369__123Graph_LBL_AC04C_FR_L1" hidden="1">[1]MOTO!#REF!</definedName>
    <definedName name="_37___________123Graph_AC04C_FR_L2" hidden="1">[1]MOTO!#REF!</definedName>
    <definedName name="_37___________123Graph_XC04C_ALL_T2" hidden="1">#REF!</definedName>
    <definedName name="_37___________123Graph_XC04C_FR_T2" hidden="1">#REF!</definedName>
    <definedName name="_37__123Graph_AC04C_ALL_L2" hidden="1">[1]MOTO!#REF!</definedName>
    <definedName name="_37__123Graph_AC04C_ALL_T1" hidden="1">[1]MOTO!#REF!</definedName>
    <definedName name="_37__123Graph_AC04C_FF_T" hidden="1">[1]MOTO!#REF!</definedName>
    <definedName name="_37__123Graph_AC04C_FR_T1" hidden="1">[1]MOTO!#REF!</definedName>
    <definedName name="_37__123Graph_LBL_AC04C_FF_T" hidden="1">[1]MOTO!#REF!</definedName>
    <definedName name="_37__123Graph_XC04C_FR_T1" hidden="1">[1]MOTO!#REF!</definedName>
    <definedName name="_371__123Graph_LBL_AC04C_FR_L2" hidden="1">[1]MOTO!#REF!</definedName>
    <definedName name="_373__123Graph_LBL_AC04C_FR_T1" hidden="1">[1]MOTO!#REF!</definedName>
    <definedName name="_375__123Graph_LBL_AC04C_FR_T2" hidden="1">[1]MOTO!#REF!</definedName>
    <definedName name="_377__123Graph_XC04C_ALL_T1" hidden="1">[1]MOTO!#REF!</definedName>
    <definedName name="_379__123Graph_XC04C_ALL_T2" hidden="1">[1]MOTO!#REF!</definedName>
    <definedName name="_38___________123Graph_AC04C_FR_T1" hidden="1">[1]MOTO!#REF!</definedName>
    <definedName name="_38___________123Graph_XC04C_FF_L" hidden="1">#REF!</definedName>
    <definedName name="_38___________123Graph_XF_S" hidden="1">#REF!</definedName>
    <definedName name="_38___123Graph_LBL_AC04C_FF_L" hidden="1">[1]MOTO!#REF!</definedName>
    <definedName name="_38___123Graph_LBL_AC04C_FR_L2" hidden="1">[1]MOTO!#REF!</definedName>
    <definedName name="_38__123Graph_AC04C_ALL_T1" hidden="1">[1]MOTO!#REF!</definedName>
    <definedName name="_38__123Graph_AC04C_ALL_T2" hidden="1">[1]MOTO!#REF!</definedName>
    <definedName name="_38__123Graph_AC04C_FR_L1" hidden="1">[1]MOTO!#REF!</definedName>
    <definedName name="_38__123Graph_AC04C_FR_T2" hidden="1">[1]MOTO!#REF!</definedName>
    <definedName name="_38__123Graph_XC04C_FR_T2" hidden="1">[1]MOTO!#REF!</definedName>
    <definedName name="_38__123Graph_XF_S" hidden="1">#REF!</definedName>
    <definedName name="_381__123Graph_XC04C_FF_L" hidden="1">[1]MOTO!#REF!</definedName>
    <definedName name="_383__123Graph_XC04C_FF_T" hidden="1">[1]MOTO!#REF!</definedName>
    <definedName name="_385__123Graph_XC04C_FR_L1" hidden="1">[1]MOTO!#REF!</definedName>
    <definedName name="_387__123Graph_XC04C_FR_L2" hidden="1">[1]MOTO!#REF!</definedName>
    <definedName name="_389__123Graph_XC04C_FR_T1" hidden="1">[1]MOTO!#REF!</definedName>
    <definedName name="_39___________123Graph_AC04C_FR_T2" hidden="1">[1]MOTO!#REF!</definedName>
    <definedName name="_39___________123Graph_XC04C_FF_T" hidden="1">#REF!</definedName>
    <definedName name="_39__________123Graph_AC04C_ALL_L1" hidden="1">#REF!</definedName>
    <definedName name="_39___123Graph_AC04C_FR_L1" hidden="1">[1]MOTO!#REF!</definedName>
    <definedName name="_39__123Graph_AC04C_ALL_T2" hidden="1">[1]MOTO!#REF!</definedName>
    <definedName name="_39__123Graph_AC04C_FF_L" hidden="1">[1]MOTO!#REF!</definedName>
    <definedName name="_39__123Graph_AC04C_FR_L1" hidden="1">[1]MOTO!#REF!</definedName>
    <definedName name="_39__123Graph_AC04C_FR_L2" hidden="1">[1]MOTO!#REF!</definedName>
    <definedName name="_39__123Graph_AF_S" hidden="1">#REF!</definedName>
    <definedName name="_39__123Graph_LBL_AC04C_FR_L1" hidden="1">[1]MOTO!#REF!</definedName>
    <definedName name="_39__123Graph_XF_S" hidden="1">#REF!</definedName>
    <definedName name="_391__123Graph_XC04C_FR_T2" hidden="1">[1]MOTO!#REF!</definedName>
    <definedName name="_392__123Graph_XF_S" hidden="1">#REF!</definedName>
    <definedName name="_394__123Graph_AC04C_FR_L1" hidden="1">[1]MOTO!#REF!</definedName>
    <definedName name="_4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4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4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4_0STAFFS___OT">[3]Consolidated!#REF!</definedName>
    <definedName name="_40___________123Graph_AF_S" hidden="1">#REF!</definedName>
    <definedName name="_40___________123Graph_XC04C_FR_L1" hidden="1">#REF!</definedName>
    <definedName name="_40__________123Graph_AC04C_ALL_L2" hidden="1">#REF!</definedName>
    <definedName name="_40___123Graph_LBL_AC04C_FF_T" hidden="1">[1]MOTO!#REF!</definedName>
    <definedName name="_40___123Graph_LBL_AC04C_FR_T1" hidden="1">[1]MOTO!#REF!</definedName>
    <definedName name="_40__123Graph_AC04C_FF_L" hidden="1">[1]MOTO!#REF!</definedName>
    <definedName name="_40__123Graph_AC04C_FF_T" hidden="1">[1]MOTO!#REF!</definedName>
    <definedName name="_40__123Graph_AC04C_FR_T1" hidden="1">[1]MOTO!#REF!</definedName>
    <definedName name="_40__123Graph_BF_S" hidden="1">#REF!</definedName>
    <definedName name="_41___________123Graph_BF_S" hidden="1">#REF!</definedName>
    <definedName name="_41___________123Graph_XC04C_FR_L2" hidden="1">#REF!</definedName>
    <definedName name="_41__________123Graph_AC04C_ALL_T1" hidden="1">#REF!</definedName>
    <definedName name="_41__123Graph_AC04C_FF_T" hidden="1">[1]MOTO!#REF!</definedName>
    <definedName name="_41__123Graph_AC04C_FR_L1" hidden="1">[1]MOTO!#REF!</definedName>
    <definedName name="_41__123Graph_AC04C_FR_T2" hidden="1">[1]MOTO!#REF!</definedName>
    <definedName name="_41__123Graph_LBL_AC04C_FF_L" hidden="1">[1]MOTO!#REF!</definedName>
    <definedName name="_41__123Graph_LBL_AC04C_FR_L2" hidden="1">[1]MOTO!#REF!</definedName>
    <definedName name="_42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42___________123Graph_LBL_AC04C_FF_L" hidden="1">[1]MOTO!#REF!</definedName>
    <definedName name="_42___________123Graph_XC04C_FR_T1" hidden="1">#REF!</definedName>
    <definedName name="_42__________123Graph_AC04C_ALL_T2" hidden="1">#REF!</definedName>
    <definedName name="_42___123Graph_AC04C_FR_L2" hidden="1">[1]MOTO!#REF!</definedName>
    <definedName name="_42___123Graph_LBL_AC04C_FR_L1" hidden="1">[1]MOTO!#REF!</definedName>
    <definedName name="_42___123Graph_LBL_AC04C_FR_T2" hidden="1">[1]MOTO!#REF!</definedName>
    <definedName name="_42__123Graph_AC04C_FR_L1" hidden="1">[1]MOTO!#REF!</definedName>
    <definedName name="_42__123Graph_AC04C_FR_L2" hidden="1">[1]MOTO!#REF!</definedName>
    <definedName name="_42__123Graph_AF_S" hidden="1">#REF!</definedName>
    <definedName name="_42__123Graph_LBL_AC04C_FF_T" hidden="1">[1]MOTO!#REF!</definedName>
    <definedName name="_43___________123Graph_LBL_AC04C_FF_T" hidden="1">[1]MOTO!#REF!</definedName>
    <definedName name="_43___________123Graph_XC04C_FR_T2" hidden="1">#REF!</definedName>
    <definedName name="_43__________123Graph_AC04C_FF_L" hidden="1">#REF!</definedName>
    <definedName name="_43__123Graph_AC04C_FR_L2" hidden="1">[1]MOTO!#REF!</definedName>
    <definedName name="_43__123Graph_AC04C_FR_T1" hidden="1">[1]MOTO!#REF!</definedName>
    <definedName name="_43__123Graph_Aｸﾞﾗﾌ_1" hidden="1">#REF!</definedName>
    <definedName name="_43__123Graph_LBL_AC04C_FR_L1" hidden="1">[1]MOTO!#REF!</definedName>
    <definedName name="_43__123Graph_LBL_AC04C_FR_T1" hidden="1">[1]MOTO!#REF!</definedName>
    <definedName name="_44___________123Graph_LBL_AC04C_FR_L1" hidden="1">[1]MOTO!#REF!</definedName>
    <definedName name="_44___________123Graph_XF_S" hidden="1">#REF!</definedName>
    <definedName name="_44__________123Graph_AC04C_FF_T" hidden="1">#REF!</definedName>
    <definedName name="_44_______123Graph_AC04C_ALL_L1" hidden="1">[1]MOTO!#REF!</definedName>
    <definedName name="_44___123Graph_LBL_AC04C_FR_L2" hidden="1">[1]MOTO!#REF!</definedName>
    <definedName name="_44___123Graph_XC04C_ALL_T1" hidden="1">[1]MOTO!#REF!</definedName>
    <definedName name="_44__123Graph_AC04C_FR_L1" hidden="1">[1]MOTO!#REF!</definedName>
    <definedName name="_44__123Graph_AC04C_FR_L2" hidden="1">[1]MOTO!#REF!</definedName>
    <definedName name="_44__123Graph_AC04C_FR_T1" hidden="1">[1]MOTO!#REF!</definedName>
    <definedName name="_44__123Graph_AC04C_FR_T2" hidden="1">[1]MOTO!#REF!</definedName>
    <definedName name="_44__123Graph_Aｸﾞﾗﾌ_3" hidden="1">#REF!</definedName>
    <definedName name="_44__123Graph_LBL_AC04C_FR_L2" hidden="1">[1]MOTO!#REF!</definedName>
    <definedName name="_440__123Graph_AC04C_FR_L2" hidden="1">[1]MOTO!#REF!</definedName>
    <definedName name="_45___________123Graph_LBL_AC04C_FR_L2" hidden="1">[1]MOTO!#REF!</definedName>
    <definedName name="_45__________123Graph_AC04C_ALL_L1" hidden="1">#REF!</definedName>
    <definedName name="_45__________123Graph_AC04C_FR_L1" hidden="1">#REF!</definedName>
    <definedName name="_45___123Graph_AC04C_FR_T1" hidden="1">[1]MOTO!#REF!</definedName>
    <definedName name="_45__123Graph_AC04C_FR_T2" hidden="1">[1]MOTO!#REF!</definedName>
    <definedName name="_45__123Graph_AF_S" hidden="1">#REF!</definedName>
    <definedName name="_45__123Graph_BF_S" hidden="1">#REF!</definedName>
    <definedName name="_45__123Graph_LBL_AC04C_FR_T1" hidden="1">[1]MOTO!#REF!</definedName>
    <definedName name="_45__123Graph_LBL_AC04C_FR_T2" hidden="1">[1]MOTO!#REF!</definedName>
    <definedName name="_46___________123Graph_LBL_AC04C_FR_T1" hidden="1">[1]MOTO!#REF!</definedName>
    <definedName name="_46__________123Graph_AC04C_ALL_L2" hidden="1">#REF!</definedName>
    <definedName name="_46__________123Graph_AC04C_FR_L2" hidden="1">#REF!</definedName>
    <definedName name="_46_______123Graph_AC04C_ALL_L2" hidden="1">[1]MOTO!#REF!</definedName>
    <definedName name="_46___123Graph_LBL_AC04C_FR_T1" hidden="1">[1]MOTO!#REF!</definedName>
    <definedName name="_46___123Graph_XC04C_ALL_T2" hidden="1">[1]MOTO!#REF!</definedName>
    <definedName name="_46__123Graph_AF_S" hidden="1">#REF!</definedName>
    <definedName name="_46__123Graph_BF_S" hidden="1">#REF!</definedName>
    <definedName name="_46__123Graph_Bｸﾞﾗﾌ_1" hidden="1">#REF!</definedName>
    <definedName name="_46__123Graph_LBL_AC04C_FR_T2" hidden="1">[1]MOTO!#REF!</definedName>
    <definedName name="_47___________123Graph_LBL_AC04C_FR_T2" hidden="1">[1]MOTO!#REF!</definedName>
    <definedName name="_47__________123Graph_AC04C_ALL_T1" hidden="1">#REF!</definedName>
    <definedName name="_47__________123Graph_AC04C_FR_T1" hidden="1">#REF!</definedName>
    <definedName name="_47__123Graph_Aｸﾞﾗﾌ_1" hidden="1">#REF!</definedName>
    <definedName name="_47__123Graph_Bｸﾞﾗﾌ_3" hidden="1">#REF!</definedName>
    <definedName name="_47__123Graph_LBL_AC04C_FF_L" hidden="1">[1]MOTO!#REF!</definedName>
    <definedName name="_47__123Graph_XC04C_ALL_T1" hidden="1">[1]MOTO!#REF!</definedName>
    <definedName name="_48___________123Graph_AC04C_ALL_L1" hidden="1">[1]MOTO!#REF!</definedName>
    <definedName name="_48___________123Graph_XC04C_ALL_T1" hidden="1">[1]MOTO!#REF!</definedName>
    <definedName name="_48__________123Graph_AC04C_ALL_T2" hidden="1">#REF!</definedName>
    <definedName name="_48__________123Graph_AC04C_FR_T2" hidden="1">#REF!</definedName>
    <definedName name="_48_______123Graph_AC04C_ALL_T1" hidden="1">[1]MOTO!#REF!</definedName>
    <definedName name="_48___123Graph_AC04C_FR_T2" hidden="1">[1]MOTO!#REF!</definedName>
    <definedName name="_48___123Graph_LBL_AC04C_FR_T2" hidden="1">[1]MOTO!#REF!</definedName>
    <definedName name="_48___123Graph_XC04C_FF_L" hidden="1">[1]MOTO!#REF!</definedName>
    <definedName name="_48__123Graph_AC04C_FR_L2" hidden="1">[1]MOTO!#REF!</definedName>
    <definedName name="_48__123Graph_Aｸﾞﾗﾌ_3" hidden="1">#REF!</definedName>
    <definedName name="_48__123Graph_LBL_AC04C_FF_L" hidden="1">[1]MOTO!#REF!</definedName>
    <definedName name="_48__123Graph_LBL_AC04C_FF_T" hidden="1">[1]MOTO!#REF!</definedName>
    <definedName name="_48__123Graph_XC04C_ALL_T2" hidden="1">[1]MOTO!#REF!</definedName>
    <definedName name="_486__123Graph_AC04C_FR_T1" hidden="1">[1]MOTO!#REF!</definedName>
    <definedName name="_49___________123Graph_XC04C_ALL_T2" hidden="1">[1]MOTO!#REF!</definedName>
    <definedName name="_49__________123Graph_AC04C_FF_L" hidden="1">#REF!</definedName>
    <definedName name="_49__________123Graph_AF_S" hidden="1">#REF!</definedName>
    <definedName name="_49___123Graph_AF_S" hidden="1">#REF!</definedName>
    <definedName name="_49__123Graph_AC04C_FR_T1" hidden="1">[1]MOTO!#REF!</definedName>
    <definedName name="_49__123Graph_BF_S" hidden="1">#REF!</definedName>
    <definedName name="_49__123Graph_LBL_AC04C_FF_T" hidden="1">[1]MOTO!#REF!</definedName>
    <definedName name="_49__123Graph_LBL_AC04C_FR_L1" hidden="1">[1]MOTO!#REF!</definedName>
    <definedName name="_49__123Graph_XC04C_ALL_T2" hidden="1">[1]MOTO!#REF!</definedName>
    <definedName name="_49__123Graph_XC04C_FF_L" hidden="1">[1]MOTO!#REF!</definedName>
    <definedName name="_5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5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5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5___123Graph_AC04C_ALL_L1" hidden="1">[1]MOTO!#REF!</definedName>
    <definedName name="_50___________123Graph_AC04C_ALL_L2" hidden="1">[1]MOTO!#REF!</definedName>
    <definedName name="_50___________123Graph_XC04C_FF_L" hidden="1">[1]MOTO!#REF!</definedName>
    <definedName name="_50__________123Graph_AC04C_FF_T" hidden="1">#REF!</definedName>
    <definedName name="_50__________123Graph_BF_S" hidden="1">#REF!</definedName>
    <definedName name="_50_______123Graph_AC04C_ALL_T2" hidden="1">[1]MOTO!#REF!</definedName>
    <definedName name="_50___123Graph_BF_S" hidden="1">#REF!</definedName>
    <definedName name="_50___123Graph_XC04C_ALL_T1" hidden="1">[1]MOTO!#REF!</definedName>
    <definedName name="_50___123Graph_XC04C_FF_T" hidden="1">[1]MOTO!#REF!</definedName>
    <definedName name="_50__123Graph_Bｸﾞﾗﾌ_1" hidden="1">#REF!</definedName>
    <definedName name="_50__123Graph_LBL_AC04C_FR_L1" hidden="1">[1]MOTO!#REF!</definedName>
    <definedName name="_50__123Graph_LBL_AC04C_FR_L2" hidden="1">[1]MOTO!#REF!</definedName>
    <definedName name="_50__123Graph_XC04C_FF_T" hidden="1">[1]MOTO!#REF!</definedName>
    <definedName name="_51___________123Graph_XC04C_FF_T" hidden="1">[1]MOTO!#REF!</definedName>
    <definedName name="_51__________123Graph_AC04C_FR_L1" hidden="1">#REF!</definedName>
    <definedName name="_51__________123Graph_LBL_AC04C_FF_L" hidden="1">#REF!</definedName>
    <definedName name="_51__123Graph_Bｸﾞﾗﾌ_3" hidden="1">#REF!</definedName>
    <definedName name="_51__123Graph_LBL_AC04C_FR_L2" hidden="1">[1]MOTO!#REF!</definedName>
    <definedName name="_51__123Graph_LBL_AC04C_FR_T1" hidden="1">[1]MOTO!#REF!</definedName>
    <definedName name="_51__123Graph_XC04C_FF_L" hidden="1">[1]MOTO!#REF!</definedName>
    <definedName name="_51__123Graph_XC04C_FR_L1" hidden="1">[1]MOTO!#REF!</definedName>
    <definedName name="_52___________123Graph_AC04C_ALL_T1" hidden="1">[1]MOTO!#REF!</definedName>
    <definedName name="_52___________123Graph_XC04C_FR_L1" hidden="1">[1]MOTO!#REF!</definedName>
    <definedName name="_52__________123Graph_AC04C_FR_L2" hidden="1">#REF!</definedName>
    <definedName name="_52__________123Graph_LBL_AC04C_FF_T" hidden="1">#REF!</definedName>
    <definedName name="_52_______123Graph_AC04C_FF_L" hidden="1">[1]MOTO!#REF!</definedName>
    <definedName name="_52___123Graph_XC04C_ALL_T2" hidden="1">[1]MOTO!#REF!</definedName>
    <definedName name="_52___123Graph_XC04C_FR_L1" hidden="1">[1]MOTO!#REF!</definedName>
    <definedName name="_52__123Graph_AC04C_FR_T1" hidden="1">[1]MOTO!#REF!</definedName>
    <definedName name="_52__123Graph_LBL_AC04C_FF_L" hidden="1">[1]MOTO!#REF!</definedName>
    <definedName name="_52__123Graph_LBL_AC04C_FR_T1" hidden="1">[1]MOTO!#REF!</definedName>
    <definedName name="_52__123Graph_LBL_AC04C_FR_T2" hidden="1">[1]MOTO!#REF!</definedName>
    <definedName name="_52__123Graph_XC04C_FR_L2" hidden="1">[1]MOTO!#REF!</definedName>
    <definedName name="_53___________123Graph_XC04C_FR_L2" hidden="1">[1]MOTO!#REF!</definedName>
    <definedName name="_53__________123Graph_AC04C_FR_T1" hidden="1">#REF!</definedName>
    <definedName name="_53__________123Graph_LBL_AC04C_FR_L1" hidden="1">#REF!</definedName>
    <definedName name="_53___123Graph_LBL_AC04C_FF_L" hidden="1">[1]MOTO!#REF!</definedName>
    <definedName name="_53__123Graph_LBL_AC04C_FF_T" hidden="1">[1]MOTO!#REF!</definedName>
    <definedName name="_53__123Graph_LBL_AC04C_FR_T2" hidden="1">[1]MOTO!#REF!</definedName>
    <definedName name="_53__123Graph_XC04C_ALL_T1" hidden="1">[1]MOTO!#REF!</definedName>
    <definedName name="_53__123Graph_XC04C_FF_T" hidden="1">[1]MOTO!#REF!</definedName>
    <definedName name="_53__123Graph_XC04C_FR_T1" hidden="1">[1]MOTO!#REF!</definedName>
    <definedName name="_532__123Graph_AC04C_FR_T2" hidden="1">[1]MOTO!#REF!</definedName>
    <definedName name="_536__123Graph_AF_S" hidden="1">#REF!</definedName>
    <definedName name="_54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54___________123Graph_AC04C_ALL_T2" hidden="1">[1]MOTO!#REF!</definedName>
    <definedName name="_54___________123Graph_XC04C_FR_T1" hidden="1">[1]MOTO!#REF!</definedName>
    <definedName name="_54__________123Graph_AC04C_FR_T2" hidden="1">#REF!</definedName>
    <definedName name="_54__________123Graph_LBL_AC04C_FR_L2" hidden="1">#REF!</definedName>
    <definedName name="_54_______123Graph_AC04C_FF_T" hidden="1">[1]MOTO!#REF!</definedName>
    <definedName name="_54___123Graph_XC04C_FF_L" hidden="1">[1]MOTO!#REF!</definedName>
    <definedName name="_54___123Graph_XC04C_FR_L2" hidden="1">[1]MOTO!#REF!</definedName>
    <definedName name="_54__123Graph_AC04C_FR_T2" hidden="1">[1]MOTO!#REF!</definedName>
    <definedName name="_54__123Graph_LBL_AC04C_FR_L1" hidden="1">[1]MOTO!#REF!</definedName>
    <definedName name="_54__123Graph_XC04C_ALL_T1" hidden="1">[1]MOTO!#REF!</definedName>
    <definedName name="_54__123Graph_XC04C_ALL_T2" hidden="1">[1]MOTO!#REF!</definedName>
    <definedName name="_54__123Graph_XC04C_FR_T2" hidden="1">[1]MOTO!#REF!</definedName>
    <definedName name="_540__123Graph_BF_S" hidden="1">#REF!</definedName>
    <definedName name="_55___________123Graph_XC04C_FR_T2" hidden="1">[1]MOTO!#REF!</definedName>
    <definedName name="_55__________123Graph_AF_S" hidden="1">#REF!</definedName>
    <definedName name="_55__________123Graph_LBL_AC04C_FR_T1" hidden="1">#REF!</definedName>
    <definedName name="_55__123Graph_AF_S" hidden="1">#REF!</definedName>
    <definedName name="_55__123Graph_LBL_AC04C_FR_L2" hidden="1">[1]MOTO!#REF!</definedName>
    <definedName name="_55__123Graph_XC04C_ALL_T2" hidden="1">[1]MOTO!#REF!</definedName>
    <definedName name="_55__123Graph_XC04C_FF_L" hidden="1">[1]MOTO!#REF!</definedName>
    <definedName name="_55__123Graph_XC04C_FR_L1" hidden="1">[1]MOTO!#REF!</definedName>
    <definedName name="_55__123Graph_XF_S" hidden="1">#REF!</definedName>
    <definedName name="_56___________123Graph_AC04C_FF_L" hidden="1">[1]MOTO!#REF!</definedName>
    <definedName name="_56___________123Graph_XF_S" hidden="1">#REF!</definedName>
    <definedName name="_56__________123Graph_BF_S" hidden="1">#REF!</definedName>
    <definedName name="_56__________123Graph_LBL_AC04C_FR_T2" hidden="1">#REF!</definedName>
    <definedName name="_56_______123Graph_AC04C_FR_L1" hidden="1">[1]MOTO!#REF!</definedName>
    <definedName name="_56___123Graph_LBL_AC04C_FF_T" hidden="1">[1]MOTO!#REF!</definedName>
    <definedName name="_56___123Graph_XC04C_FF_T" hidden="1">[1]MOTO!#REF!</definedName>
    <definedName name="_56___123Graph_XC04C_FR_T1" hidden="1">[1]MOTO!#REF!</definedName>
    <definedName name="_56__123Graph_AC04C_FR_T2" hidden="1">[1]MOTO!#REF!</definedName>
    <definedName name="_56__123Graph_BF_S" hidden="1">#REF!</definedName>
    <definedName name="_56__123Graph_LBL_AC04C_FR_T1" hidden="1">[1]MOTO!#REF!</definedName>
    <definedName name="_56__123Graph_XC04C_FF_L" hidden="1">[1]MOTO!#REF!</definedName>
    <definedName name="_56__123Graph_XC04C_FF_T" hidden="1">[1]MOTO!#REF!</definedName>
    <definedName name="_57__________123Graph_AC04C_ALL_L1" hidden="1">[1]MOTO!#REF!</definedName>
    <definedName name="_57__________123Graph_LBL_AC04C_FF_L" hidden="1">#REF!</definedName>
    <definedName name="_57__________123Graph_XC04C_ALL_T1" hidden="1">#REF!</definedName>
    <definedName name="_57__123Graph_LBL_AC04C_FR_T2" hidden="1">[1]MOTO!#REF!</definedName>
    <definedName name="_57__123Graph_XC04C_FF_T" hidden="1">[1]MOTO!#REF!</definedName>
    <definedName name="_57__123Graph_XC04C_FR_L1" hidden="1">[1]MOTO!#REF!</definedName>
    <definedName name="_57__123Graph_XC04C_FR_L2" hidden="1">[1]MOTO!#REF!</definedName>
    <definedName name="_58___________123Graph_AC04C_FF_T" hidden="1">[1]MOTO!#REF!</definedName>
    <definedName name="_58__________123Graph_AC04C_ALL_L2" hidden="1">[1]MOTO!#REF!</definedName>
    <definedName name="_58__________123Graph_LBL_AC04C_FF_T" hidden="1">#REF!</definedName>
    <definedName name="_58__________123Graph_XC04C_ALL_T2" hidden="1">#REF!</definedName>
    <definedName name="_58_______123Graph_AC04C_FR_L2" hidden="1">[1]MOTO!#REF!</definedName>
    <definedName name="_58___123Graph_XC04C_FR_L1" hidden="1">[1]MOTO!#REF!</definedName>
    <definedName name="_58___123Graph_XC04C_FR_T2" hidden="1">[1]MOTO!#REF!</definedName>
    <definedName name="_58__123Graph_AF_S" hidden="1">#REF!</definedName>
    <definedName name="_58__123Graph_XC04C_ALL_T1" hidden="1">[1]MOTO!#REF!</definedName>
    <definedName name="_58__123Graph_XC04C_FR_L1" hidden="1">[1]MOTO!#REF!</definedName>
    <definedName name="_58__123Graph_XC04C_FR_L2" hidden="1">[1]MOTO!#REF!</definedName>
    <definedName name="_586__123Graph_LBL_AC04C_FF_L" hidden="1">[1]MOTO!#REF!</definedName>
    <definedName name="_59__________123Graph_AC04C_ALL_T1" hidden="1">[1]MOTO!#REF!</definedName>
    <definedName name="_59__________123Graph_LBL_AC04C_FR_L1" hidden="1">#REF!</definedName>
    <definedName name="_59__________123Graph_XC04C_FF_L" hidden="1">#REF!</definedName>
    <definedName name="_59___123Graph_LBL_AC04C_FR_L1" hidden="1">[1]MOTO!#REF!</definedName>
    <definedName name="_59___123Graph_XF_S" hidden="1">#REF!</definedName>
    <definedName name="_59__123Graph_XC04C_ALL_T2" hidden="1">[1]MOTO!#REF!</definedName>
    <definedName name="_59__123Graph_XC04C_FR_L2" hidden="1">[1]MOTO!#REF!</definedName>
    <definedName name="_59__123Graph_XC04C_FR_T1" hidden="1">[1]MOTO!#REF!</definedName>
    <definedName name="_5INVENT">[3]Consolidated!#REF!</definedName>
    <definedName name="_6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6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6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6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6___123Graph_AC04C_ALL_L2" hidden="1">[1]MOTO!#REF!</definedName>
    <definedName name="_60___________123Graph_AC04C_ALL_L2" hidden="1">#REF!</definedName>
    <definedName name="_60___________123Graph_AC04C_FR_L1" hidden="1">[1]MOTO!#REF!</definedName>
    <definedName name="_60__________123Graph_AC04C_ALL_T2" hidden="1">[1]MOTO!#REF!</definedName>
    <definedName name="_60__________123Graph_LBL_AC04C_FR_L2" hidden="1">#REF!</definedName>
    <definedName name="_60__________123Graph_XC04C_FF_T" hidden="1">#REF!</definedName>
    <definedName name="_60_______123Graph_AC04C_FR_T1" hidden="1">[1]MOTO!#REF!</definedName>
    <definedName name="_60___123Graph_XC04C_FR_L2" hidden="1">[1]MOTO!#REF!</definedName>
    <definedName name="_60__123Graph_BF_S" hidden="1">#REF!</definedName>
    <definedName name="_60__123Graph_XC04C_FF_L" hidden="1">[1]MOTO!#REF!</definedName>
    <definedName name="_60__123Graph_XC04C_FR_T1" hidden="1">[1]MOTO!#REF!</definedName>
    <definedName name="_60__123Graph_XC04C_FR_T2" hidden="1">[1]MOTO!#REF!</definedName>
    <definedName name="_61__________123Graph_AC04C_FF_L" hidden="1">[1]MOTO!#REF!</definedName>
    <definedName name="_61__________123Graph_LBL_AC04C_FR_T1" hidden="1">#REF!</definedName>
    <definedName name="_61__________123Graph_XC04C_FR_L1" hidden="1">#REF!</definedName>
    <definedName name="_61__123Graph_AC04C_ALL_L1" hidden="1">[1]MOTO!#REF!</definedName>
    <definedName name="_61__123Graph_LBL_AC04C_FF_L" hidden="1">[1]MOTO!#REF!</definedName>
    <definedName name="_61__123Graph_XC04C_FF_T" hidden="1">[1]MOTO!#REF!</definedName>
    <definedName name="_61__123Graph_XC04C_FR_T2" hidden="1">[1]MOTO!#REF!</definedName>
    <definedName name="_61__123Graph_XF_S" hidden="1">#REF!</definedName>
    <definedName name="_62___________123Graph_AC04C_ALL_T2" hidden="1">#REF!</definedName>
    <definedName name="_62___________123Graph_AC04C_FR_L2" hidden="1">[1]MOTO!#REF!</definedName>
    <definedName name="_62__________123Graph_AC04C_FF_T" hidden="1">[1]MOTO!#REF!</definedName>
    <definedName name="_62__________123Graph_LBL_AC04C_FR_T2" hidden="1">#REF!</definedName>
    <definedName name="_62__________123Graph_XC04C_FR_L2" hidden="1">#REF!</definedName>
    <definedName name="_62_______123Graph_AC04C_FR_T2" hidden="1">[1]MOTO!#REF!</definedName>
    <definedName name="_62___123Graph_LBL_AC04C_FR_L2" hidden="1">[1]MOTO!#REF!</definedName>
    <definedName name="_62___123Graph_XC04C_FR_T1" hidden="1">[1]MOTO!#REF!</definedName>
    <definedName name="_62__123Graph_XC04C_FR_L1" hidden="1">[1]MOTO!#REF!</definedName>
    <definedName name="_62__123Graph_XF_S" hidden="1">#REF!</definedName>
    <definedName name="_63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63__________123Graph_AC04C_FR_L1" hidden="1">[1]MOTO!#REF!</definedName>
    <definedName name="_63__________123Graph_XC04C_ALL_T1" hidden="1">#REF!</definedName>
    <definedName name="_63__________123Graph_XC04C_FR_T1" hidden="1">#REF!</definedName>
    <definedName name="_63_______123Graph_AF_S" hidden="1">#REF!</definedName>
    <definedName name="_63__123Graph_AC04C_ALL_L1" hidden="1">[1]MOTO!#REF!</definedName>
    <definedName name="_63__123Graph_AC04C_ALL_L2" hidden="1">[1]MOTO!#REF!</definedName>
    <definedName name="_63__123Graph_XC04C_FR_L2" hidden="1">[1]MOTO!#REF!</definedName>
    <definedName name="_632__123Graph_LBL_AC04C_FF_T" hidden="1">[1]MOTO!#REF!</definedName>
    <definedName name="_64___________123Graph_AC04C_FR_T1" hidden="1">[1]MOTO!#REF!</definedName>
    <definedName name="_64__________123Graph_AC04C_FR_L2" hidden="1">[1]MOTO!#REF!</definedName>
    <definedName name="_64__________123Graph_XC04C_ALL_T2" hidden="1">#REF!</definedName>
    <definedName name="_64__________123Graph_XC04C_FR_T2" hidden="1">#REF!</definedName>
    <definedName name="_64_______123Graph_BF_S" hidden="1">#REF!</definedName>
    <definedName name="_64___123Graph_XC04C_FR_T2" hidden="1">[1]MOTO!#REF!</definedName>
    <definedName name="_64__123Graph_AC04C_ALL_L2" hidden="1">[1]MOTO!#REF!</definedName>
    <definedName name="_64__123Graph_LBL_AC04C_FF_L" hidden="1">[1]MOTO!#REF!</definedName>
    <definedName name="_64__123Graph_XC04C_FR_T1" hidden="1">[1]MOTO!#REF!</definedName>
    <definedName name="_65__________123Graph_AC04C_FR_T1" hidden="1">[1]MOTO!#REF!</definedName>
    <definedName name="_65__________123Graph_XC04C_FF_L" hidden="1">#REF!</definedName>
    <definedName name="_65__________123Graph_XF_S" hidden="1">#REF!</definedName>
    <definedName name="_65___123Graph_LBL_AC04C_FR_T1" hidden="1">[1]MOTO!#REF!</definedName>
    <definedName name="_65__123Graph_AC04C_ALL_T1" hidden="1">[1]MOTO!#REF!</definedName>
    <definedName name="_65__123Graph_XC04C_FR_T2" hidden="1">[1]MOTO!#REF!</definedName>
    <definedName name="_66___________123Graph_AC04C_FR_T2" hidden="1">[1]MOTO!#REF!</definedName>
    <definedName name="_66__________123Graph_AC04C_FR_T2" hidden="1">[1]MOTO!#REF!</definedName>
    <definedName name="_66__________123Graph_XC04C_FF_T" hidden="1">#REF!</definedName>
    <definedName name="_66_______123Graph_LBL_AC04C_FF_L" hidden="1">[1]MOTO!#REF!</definedName>
    <definedName name="_66___123Graph_XF_S" hidden="1">#REF!</definedName>
    <definedName name="_66__123Graph_AC04C_ALL_T2" hidden="1">[1]MOTO!#REF!</definedName>
    <definedName name="_66__123Graph_LBL_AC04C_FF_T" hidden="1">[1]MOTO!#REF!</definedName>
    <definedName name="_66__123Graph_XF_S" hidden="1">#REF!</definedName>
    <definedName name="_67___________123Graph_AF_S" hidden="1">#REF!</definedName>
    <definedName name="_67__________123Graph_AF_S" hidden="1">#REF!</definedName>
    <definedName name="_67__________123Graph_XC04C_FR_L1" hidden="1">#REF!</definedName>
    <definedName name="_67__123Graph_AC04C_ALL_T2" hidden="1">[1]MOTO!#REF!</definedName>
    <definedName name="_67__123Graph_AC04C_FF_L" hidden="1">[1]MOTO!#REF!</definedName>
    <definedName name="_678__123Graph_LBL_AC04C_FR_L1" hidden="1">[1]MOTO!#REF!</definedName>
    <definedName name="_68___________123Graph_BF_S" hidden="1">#REF!</definedName>
    <definedName name="_68__________123Graph_BF_S" hidden="1">#REF!</definedName>
    <definedName name="_68__________123Graph_XC04C_FR_L2" hidden="1">#REF!</definedName>
    <definedName name="_68_________123Graph_AC04C_ALL_L1" hidden="1">#REF!</definedName>
    <definedName name="_68_______123Graph_LBL_AC04C_FF_T" hidden="1">[1]MOTO!#REF!</definedName>
    <definedName name="_68___123Graph_LBL_AC04C_FR_T2" hidden="1">[1]MOTO!#REF!</definedName>
    <definedName name="_68__123Graph_AC04C_ALL_L1" hidden="1">[1]MOTO!#REF!</definedName>
    <definedName name="_68__123Graph_AC04C_FF_T" hidden="1">[1]MOTO!#REF!</definedName>
    <definedName name="_68__123Graph_LBL_AC04C_FF_T" hidden="1">[1]MOTO!#REF!</definedName>
    <definedName name="_69__________123Graph_LBL_AC04C_FF_L" hidden="1">[1]MOTO!#REF!</definedName>
    <definedName name="_69__________123Graph_XC04C_FR_T1" hidden="1">#REF!</definedName>
    <definedName name="_69_________123Graph_AC04C_ALL_L2" hidden="1">#REF!</definedName>
    <definedName name="_69__123Graph_AC04C_FF_L" hidden="1">[1]MOTO!#REF!</definedName>
    <definedName name="_69__123Graph_AC04C_FR_L1" hidden="1">[1]MOTO!#REF!</definedName>
    <definedName name="_6Datab">[2]BOM!#REF!</definedName>
    <definedName name="_6STAFFS___OT">[3]Consolidated!#REF!</definedName>
    <definedName name="_7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7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7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7___123Graph_AC04C_ALL_T1" hidden="1">[1]MOTO!#REF!</definedName>
    <definedName name="_7__123Graph_AC04C_ALL_L1" hidden="1">[1]MOTO!#REF!</definedName>
    <definedName name="_70___________123Graph_LBL_AC04C_FF_L" hidden="1">[1]MOTO!#REF!</definedName>
    <definedName name="_70__________123Graph_LBL_AC04C_FF_T" hidden="1">[1]MOTO!#REF!</definedName>
    <definedName name="_70__________123Graph_XC04C_FR_T2" hidden="1">#REF!</definedName>
    <definedName name="_70_________123Graph_AC04C_ALL_T1" hidden="1">#REF!</definedName>
    <definedName name="_70_______123Graph_LBL_AC04C_FR_L1" hidden="1">[1]MOTO!#REF!</definedName>
    <definedName name="_70__123Graph_AC04C_ALL_L2" hidden="1">[1]MOTO!#REF!</definedName>
    <definedName name="_71__________123Graph_LBL_AC04C_FR_L1" hidden="1">[1]MOTO!#REF!</definedName>
    <definedName name="_71__________123Graph_XF_S" hidden="1">#REF!</definedName>
    <definedName name="_71_________123Graph_AC04C_ALL_T2" hidden="1">#REF!</definedName>
    <definedName name="_71___123Graph_XC04C_ALL_T1" hidden="1">[1]MOTO!#REF!</definedName>
    <definedName name="_71__123Graph_AC04C_FF_T" hidden="1">[1]MOTO!#REF!</definedName>
    <definedName name="_71__123Graph_AC04C_FR_T1" hidden="1">[1]MOTO!#REF!</definedName>
    <definedName name="_71__123Graph_LBL_AC04C_FR_L1" hidden="1">[1]MOTO!#REF!</definedName>
    <definedName name="_72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72___________123Graph_LBL_AC04C_FF_T" hidden="1">[1]MOTO!#REF!</definedName>
    <definedName name="_72__________123Graph_LBL_AC04C_FR_L2" hidden="1">[1]MOTO!#REF!</definedName>
    <definedName name="_72_________123Graph_AC04C_FF_L" hidden="1">#REF!</definedName>
    <definedName name="_72_______123Graph_LBL_AC04C_FR_L2" hidden="1">[1]MOTO!#REF!</definedName>
    <definedName name="_72__123Graph_AC04C_ALL_T1" hidden="1">[1]MOTO!#REF!</definedName>
    <definedName name="_72__123Graph_AC04C_FR_T2" hidden="1">[1]MOTO!#REF!</definedName>
    <definedName name="_72__123Graph_LBL_AC04C_FR_L1" hidden="1">[1]MOTO!#REF!</definedName>
    <definedName name="_724__123Graph_LBL_AC04C_FR_L2" hidden="1">[1]MOTO!#REF!</definedName>
    <definedName name="_73__________123Graph_LBL_AC04C_FR_T1" hidden="1">[1]MOTO!#REF!</definedName>
    <definedName name="_73_________123Graph_AC04C_FF_T" hidden="1">#REF!</definedName>
    <definedName name="_73__123Graph_AC04C_FR_L1" hidden="1">[1]MOTO!#REF!</definedName>
    <definedName name="_74___________123Graph_LBL_AC04C_FR_L1" hidden="1">[1]MOTO!#REF!</definedName>
    <definedName name="_74___________123Graph_LBL_AC04C_FR_L2" hidden="1">#REF!</definedName>
    <definedName name="_74__________123Graph_LBL_AC04C_FR_T2" hidden="1">[1]MOTO!#REF!</definedName>
    <definedName name="_74_________123Graph_AC04C_ALL_L1" hidden="1">#REF!</definedName>
    <definedName name="_74_________123Graph_AC04C_FR_L1" hidden="1">#REF!</definedName>
    <definedName name="_74_______123Graph_LBL_AC04C_FR_T1" hidden="1">[1]MOTO!#REF!</definedName>
    <definedName name="_74___123Graph_XC04C_ALL_T2" hidden="1">[1]MOTO!#REF!</definedName>
    <definedName name="_74__123Graph_AC04C_ALL_T2" hidden="1">[1]MOTO!#REF!</definedName>
    <definedName name="_75__________123Graph_XC04C_ALL_T1" hidden="1">[1]MOTO!#REF!</definedName>
    <definedName name="_75_________123Graph_AC04C_ALL_L2" hidden="1">#REF!</definedName>
    <definedName name="_75_________123Graph_AC04C_FR_L2" hidden="1">#REF!</definedName>
    <definedName name="_75__123Graph_AC04C_FR_L2" hidden="1">[1]MOTO!#REF!</definedName>
    <definedName name="_75__123Graph_LBL_AC04C_FF_L" hidden="1">[1]MOTO!#REF!</definedName>
    <definedName name="_76___________123Graph_LBL_AC04C_FR_L2" hidden="1">[1]MOTO!#REF!</definedName>
    <definedName name="_76___________123Graph_LBL_AC04C_FR_T2" hidden="1">#REF!</definedName>
    <definedName name="_76__________123Graph_XC04C_ALL_T2" hidden="1">[1]MOTO!#REF!</definedName>
    <definedName name="_76_________123Graph_AC04C_ALL_T1" hidden="1">#REF!</definedName>
    <definedName name="_76_________123Graph_AC04C_FR_T1" hidden="1">#REF!</definedName>
    <definedName name="_76_______123Graph_LBL_AC04C_FR_T2" hidden="1">[1]MOTO!#REF!</definedName>
    <definedName name="_76__123Graph_AC04C_FF_L" hidden="1">[1]MOTO!#REF!</definedName>
    <definedName name="_76__123Graph_LBL_AC04C_FF_T" hidden="1">[1]MOTO!#REF!</definedName>
    <definedName name="_76__123Graph_LBL_AC04C_FR_L2" hidden="1">[1]MOTO!#REF!</definedName>
    <definedName name="_77__________123Graph_XC04C_FF_L" hidden="1">[1]MOTO!#REF!</definedName>
    <definedName name="_77_________123Graph_AC04C_ALL_T2" hidden="1">#REF!</definedName>
    <definedName name="_77_________123Graph_AC04C_FR_T2" hidden="1">#REF!</definedName>
    <definedName name="_77___123Graph_XC04C_FF_L" hidden="1">[1]MOTO!#REF!</definedName>
    <definedName name="_77__123Graph_AC04C_FR_T1" hidden="1">[1]MOTO!#REF!</definedName>
    <definedName name="_77__123Graph_LBL_AC04C_FR_L1" hidden="1">[1]MOTO!#REF!</definedName>
    <definedName name="_770__123Graph_LBL_AC04C_FR_T1" hidden="1">[1]MOTO!#REF!</definedName>
    <definedName name="_78___________123Graph_LBL_AC04C_FR_T1" hidden="1">[1]MOTO!#REF!</definedName>
    <definedName name="_78__________123Graph_XC04C_FF_T" hidden="1">[1]MOTO!#REF!</definedName>
    <definedName name="_78_________123Graph_AC04C_FF_L" hidden="1">#REF!</definedName>
    <definedName name="_78_________123Graph_AF_S" hidden="1">#REF!</definedName>
    <definedName name="_78_______123Graph_XC04C_ALL_T1" hidden="1">[1]MOTO!#REF!</definedName>
    <definedName name="_78__123Graph_AC04C_FF_T" hidden="1">[1]MOTO!#REF!</definedName>
    <definedName name="_78__123Graph_LBL_AC04C_FR_L2" hidden="1">[1]MOTO!#REF!</definedName>
    <definedName name="_79__________123Graph_XC04C_FR_L1" hidden="1">[1]MOTO!#REF!</definedName>
    <definedName name="_79_________123Graph_AC04C_FF_T" hidden="1">#REF!</definedName>
    <definedName name="_79_________123Graph_BF_S" hidden="1">#REF!</definedName>
    <definedName name="_79__123Graph_AC04C_FR_T2" hidden="1">[1]MOTO!#REF!</definedName>
    <definedName name="_79__123Graph_LBL_AC04C_FR_T1" hidden="1">[1]MOTO!#REF!</definedName>
    <definedName name="_8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8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8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8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8___123Graph_AC04C_ALL_T2" hidden="1">[1]MOTO!#REF!</definedName>
    <definedName name="_8__123Graph_AC04C_ALL_L2" hidden="1">[1]MOTO!#REF!</definedName>
    <definedName name="_80___________123Graph_LBL_AC04C_FR_T2" hidden="1">[1]MOTO!#REF!</definedName>
    <definedName name="_80___________123Graph_XC04C_FF_T" hidden="1">#REF!</definedName>
    <definedName name="_80__________123Graph_XC04C_FR_L2" hidden="1">[1]MOTO!#REF!</definedName>
    <definedName name="_80_________123Graph_AC04C_FR_L1" hidden="1">#REF!</definedName>
    <definedName name="_80_________123Graph_LBL_AC04C_FF_L" hidden="1">#REF!</definedName>
    <definedName name="_80_______123Graph_XC04C_ALL_T2" hidden="1">[1]MOTO!#REF!</definedName>
    <definedName name="_80___123Graph_XC04C_FF_T" hidden="1">[1]MOTO!#REF!</definedName>
    <definedName name="_80__123Graph_AC04C_FR_L1" hidden="1">[1]MOTO!#REF!</definedName>
    <definedName name="_80__123Graph_AF_S" hidden="1">#REF!</definedName>
    <definedName name="_80__123Graph_LBL_AC04C_FR_T1" hidden="1">[1]MOTO!#REF!</definedName>
    <definedName name="_80__123Graph_LBL_AC04C_FR_T2" hidden="1">[1]MOTO!#REF!</definedName>
    <definedName name="_81__________123Graph_XC04C_FR_T1" hidden="1">[1]MOTO!#REF!</definedName>
    <definedName name="_81_________123Graph_AC04C_FR_L2" hidden="1">#REF!</definedName>
    <definedName name="_81_________123Graph_LBL_AC04C_FF_T" hidden="1">#REF!</definedName>
    <definedName name="_81__123Graph_Aｸﾞﾗﾌ_1" hidden="1">#REF!</definedName>
    <definedName name="_81__123Graph_LBL_AC04C_FR_T1" hidden="1">[1]MOTO!#REF!</definedName>
    <definedName name="_81__123Graph_XC04C_ALL_T1" hidden="1">[1]MOTO!#REF!</definedName>
    <definedName name="_816__123Graph_LBL_AC04C_FR_T2" hidden="1">[1]MOTO!#REF!</definedName>
    <definedName name="_82___________123Graph_XC04C_ALL_T1" hidden="1">[1]MOTO!#REF!</definedName>
    <definedName name="_82__________123Graph_XC04C_FR_T2" hidden="1">[1]MOTO!#REF!</definedName>
    <definedName name="_82_________123Graph_AC04C_FR_T1" hidden="1">#REF!</definedName>
    <definedName name="_82_________123Graph_LBL_AC04C_FR_L1" hidden="1">#REF!</definedName>
    <definedName name="_82_______123Graph_XC04C_FF_L" hidden="1">[1]MOTO!#REF!</definedName>
    <definedName name="_82__123Graph_AC04C_FR_L2" hidden="1">[1]MOTO!#REF!</definedName>
    <definedName name="_82__123Graph_Aｸﾞﾗﾌ_3" hidden="1">#REF!</definedName>
    <definedName name="_82__123Graph_XC04C_ALL_T2" hidden="1">[1]MOTO!#REF!</definedName>
    <definedName name="_83__________123Graph_XF_S" hidden="1">#REF!</definedName>
    <definedName name="_83_________123Graph_AC04C_FR_T2" hidden="1">#REF!</definedName>
    <definedName name="_83_________123Graph_LBL_AC04C_FR_L2" hidden="1">#REF!</definedName>
    <definedName name="_83___123Graph_XC04C_FR_L1" hidden="1">[1]MOTO!#REF!</definedName>
    <definedName name="_83__123Graph_BF_S" hidden="1">#REF!</definedName>
    <definedName name="_83__123Graph_XC04C_FF_L" hidden="1">[1]MOTO!#REF!</definedName>
    <definedName name="_84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84___________123Graph_XC04C_ALL_T2" hidden="1">[1]MOTO!#REF!</definedName>
    <definedName name="_84_________123Graph_AF_S" hidden="1">#REF!</definedName>
    <definedName name="_84_________123Graph_LBL_AC04C_FR_T1" hidden="1">#REF!</definedName>
    <definedName name="_84_______123Graph_XC04C_FF_T" hidden="1">[1]MOTO!#REF!</definedName>
    <definedName name="_84__123Graph_AC04C_FR_T1" hidden="1">[1]MOTO!#REF!</definedName>
    <definedName name="_84__123Graph_Bｸﾞﾗﾌ_1" hidden="1">#REF!</definedName>
    <definedName name="_84__123Graph_LBL_AC04C_FR_T2" hidden="1">[1]MOTO!#REF!</definedName>
    <definedName name="_84__123Graph_XC04C_FF_T" hidden="1">[1]MOTO!#REF!</definedName>
    <definedName name="_85_________123Graph_BF_S" hidden="1">#REF!</definedName>
    <definedName name="_85_________123Graph_LBL_AC04C_FR_T2" hidden="1">#REF!</definedName>
    <definedName name="_85__123Graph_Bｸﾞﾗﾌ_3" hidden="1">#REF!</definedName>
    <definedName name="_85__123Graph_XC04C_FR_L1" hidden="1">[1]MOTO!#REF!</definedName>
    <definedName name="_86___________123Graph_XC04C_FF_L" hidden="1">[1]MOTO!#REF!</definedName>
    <definedName name="_86_________123Graph_LBL_AC04C_FF_L" hidden="1">#REF!</definedName>
    <definedName name="_86_________123Graph_XC04C_ALL_T1" hidden="1">#REF!</definedName>
    <definedName name="_86_______123Graph_XC04C_FR_L1" hidden="1">[1]MOTO!#REF!</definedName>
    <definedName name="_86___123Graph_XC04C_FR_L2" hidden="1">[1]MOTO!#REF!</definedName>
    <definedName name="_86__123Graph_AC04C_FR_T2" hidden="1">[1]MOTO!#REF!</definedName>
    <definedName name="_86__123Graph_LBL_AC04C_FR_T2" hidden="1">[1]MOTO!#REF!</definedName>
    <definedName name="_86__123Graph_XC04C_FR_L2" hidden="1">[1]MOTO!#REF!</definedName>
    <definedName name="_862__123Graph_XC04C_ALL_T1" hidden="1">[1]MOTO!#REF!</definedName>
    <definedName name="_87_________123Graph_LBL_AC04C_FF_T" hidden="1">#REF!</definedName>
    <definedName name="_87_________123Graph_XC04C_ALL_T2" hidden="1">#REF!</definedName>
    <definedName name="_87__123Graph_AF_S" hidden="1">#REF!</definedName>
    <definedName name="_87__123Graph_LBL_AC04C_FF_L" hidden="1">[1]MOTO!#REF!</definedName>
    <definedName name="_87__123Graph_XC04C_FR_T1" hidden="1">[1]MOTO!#REF!</definedName>
    <definedName name="_88___________123Graph_XC04C_FF_T" hidden="1">[1]MOTO!#REF!</definedName>
    <definedName name="_88_________123Graph_AC04C_ALL_L1" hidden="1">[1]MOTO!#REF!</definedName>
    <definedName name="_88_________123Graph_LBL_AC04C_FR_L1" hidden="1">#REF!</definedName>
    <definedName name="_88_________123Graph_XC04C_FF_L" hidden="1">#REF!</definedName>
    <definedName name="_88_______123Graph_XC04C_FR_L2" hidden="1">[1]MOTO!#REF!</definedName>
    <definedName name="_88__123Graph_Aｸﾞﾗﾌ_1" hidden="1">#REF!</definedName>
    <definedName name="_88__123Graph_XC04C_ALL_T1" hidden="1">[1]MOTO!#REF!</definedName>
    <definedName name="_88__123Graph_XC04C_FR_T2" hidden="1">[1]MOTO!#REF!</definedName>
    <definedName name="_89_________123Graph_AC04C_ALL_L2" hidden="1">[1]MOTO!#REF!</definedName>
    <definedName name="_89_________123Graph_LBL_AC04C_FR_L2" hidden="1">#REF!</definedName>
    <definedName name="_89_________123Graph_XC04C_FF_T" hidden="1">#REF!</definedName>
    <definedName name="_89___123Graph_XC04C_FR_T1" hidden="1">[1]MOTO!#REF!</definedName>
    <definedName name="_89__123Graph_Aｸﾞﾗﾌ_3" hidden="1">#REF!</definedName>
    <definedName name="_89__123Graph_LBL_AC04C_FF_T" hidden="1">[1]MOTO!#REF!</definedName>
    <definedName name="_9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9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9___123Graph_AC04C_ALL_L1" hidden="1">[1]MOTO!#REF!</definedName>
    <definedName name="_9___123Graph_AC04C_FF_L" hidden="1">[1]MOTO!#REF!</definedName>
    <definedName name="_9__123Graph_AC04C_ALL_L1" hidden="1">[1]MOTO!#REF!</definedName>
    <definedName name="_9__123Graph_AC04C_ALL_T1" hidden="1">[1]MOTO!#REF!</definedName>
    <definedName name="_90___________123Graph_XC04C_FR_L1" hidden="1">[1]MOTO!#REF!</definedName>
    <definedName name="_90__________123Graph_AC04C_FF_L" hidden="1">#REF!</definedName>
    <definedName name="_90_________123Graph_AC04C_ALL_T1" hidden="1">[1]MOTO!#REF!</definedName>
    <definedName name="_90_________123Graph_LBL_AC04C_FR_T1" hidden="1">#REF!</definedName>
    <definedName name="_90_________123Graph_XC04C_FR_L1" hidden="1">#REF!</definedName>
    <definedName name="_90_______123Graph_XC04C_FR_T1" hidden="1">[1]MOTO!#REF!</definedName>
    <definedName name="_90__123Graph_BF_S" hidden="1">#REF!</definedName>
    <definedName name="_908__123Graph_XC04C_ALL_T2" hidden="1">[1]MOTO!#REF!</definedName>
    <definedName name="_91_________123Graph_AC04C_ALL_T2" hidden="1">[1]MOTO!#REF!</definedName>
    <definedName name="_91_________123Graph_LBL_AC04C_FR_T2" hidden="1">#REF!</definedName>
    <definedName name="_91_________123Graph_XC04C_FR_L2" hidden="1">#REF!</definedName>
    <definedName name="_91__123Graph_Bｸﾞﾗﾌ_1" hidden="1">#REF!</definedName>
    <definedName name="_91__123Graph_LBL_AC04C_FR_L1" hidden="1">[1]MOTO!#REF!</definedName>
    <definedName name="_91__123Graph_XC04C_ALL_T1" hidden="1">[1]MOTO!#REF!</definedName>
    <definedName name="_92___________123Graph_XC04C_FR_L2" hidden="1">[1]MOTO!#REF!</definedName>
    <definedName name="_92__________123Graph_AC04C_FR_L1" hidden="1">#REF!</definedName>
    <definedName name="_92_________123Graph_AC04C_FF_L" hidden="1">[1]MOTO!#REF!</definedName>
    <definedName name="_92_________123Graph_XC04C_ALL_T1" hidden="1">#REF!</definedName>
    <definedName name="_92_________123Graph_XC04C_FR_T1" hidden="1">#REF!</definedName>
    <definedName name="_92_______123Graph_XC04C_FR_T2" hidden="1">[1]MOTO!#REF!</definedName>
    <definedName name="_92___123Graph_XC04C_FR_T2" hidden="1">[1]MOTO!#REF!</definedName>
    <definedName name="_92__123Graph_AC04C_ALL_L1" hidden="1">[1]MOTO!#REF!</definedName>
    <definedName name="_92__123Graph_Bｸﾞﾗﾌ_3" hidden="1">#REF!</definedName>
    <definedName name="_92__123Graph_XC04C_ALL_T2" hidden="1">[1]MOTO!#REF!</definedName>
    <definedName name="_93_________123Graph_AC04C_FF_T" hidden="1">[1]MOTO!#REF!</definedName>
    <definedName name="_93_________123Graph_XC04C_ALL_T2" hidden="1">#REF!</definedName>
    <definedName name="_93_________123Graph_XC04C_FR_T2" hidden="1">#REF!</definedName>
    <definedName name="_93_______123Graph_XF_S" hidden="1">#REF!</definedName>
    <definedName name="_93___123Graph_XF_S" hidden="1">#REF!</definedName>
    <definedName name="_93__123Graph_LBL_AC04C_FR_L2" hidden="1">[1]MOTO!#REF!</definedName>
    <definedName name="_94___________123Graph_XC04C_FR_T1" hidden="1">[1]MOTO!#REF!</definedName>
    <definedName name="_94__________123Graph_AC04C_FR_T1" hidden="1">#REF!</definedName>
    <definedName name="_94_________123Graph_AC04C_FR_L1" hidden="1">[1]MOTO!#REF!</definedName>
    <definedName name="_94_________123Graph_XC04C_FF_L" hidden="1">#REF!</definedName>
    <definedName name="_94_________123Graph_XF_S" hidden="1">#REF!</definedName>
    <definedName name="_94__123Graph_LBL_AC04C_FF_L" hidden="1">[1]MOTO!#REF!</definedName>
    <definedName name="_95_________123Graph_AC04C_FR_L2" hidden="1">[1]MOTO!#REF!</definedName>
    <definedName name="_95_________123Graph_XC04C_FF_T" hidden="1">#REF!</definedName>
    <definedName name="_95______123Graph_AC04C_ALL_L1" hidden="1">[1]MOTO!#REF!</definedName>
    <definedName name="_95__123Graph_LBL_AC04C_FR_T1" hidden="1">[1]MOTO!#REF!</definedName>
    <definedName name="_954__123Graph_XC04C_FF_L" hidden="1">[1]MOTO!#REF!</definedName>
    <definedName name="_96___________123Graph_XC04C_FR_T2" hidden="1">[1]MOTO!#REF!</definedName>
    <definedName name="_96_________123Graph_AC04C_FR_T1" hidden="1">[1]MOTO!#REF!</definedName>
    <definedName name="_96_________123Graph_XC04C_FR_L1" hidden="1">#REF!</definedName>
    <definedName name="_96__123Graph_AC04C_ALL_L1" hidden="1">[1]MOTO!#REF!</definedName>
    <definedName name="_96__123Graph_LBL_AC04C_FF_T" hidden="1">[1]MOTO!#REF!</definedName>
    <definedName name="_96__123Graph_XC04C_ALL_T2" hidden="1">[1]MOTO!#REF!</definedName>
    <definedName name="_96__123Graph_XC04C_FF_L" hidden="1">[1]MOTO!#REF!</definedName>
    <definedName name="_97___________123Graph_XF_S" hidden="1">#REF!</definedName>
    <definedName name="_97_________123Graph_AC04C_FR_T2" hidden="1">[1]MOTO!#REF!</definedName>
    <definedName name="_97_________123Graph_XC04C_FR_L2" hidden="1">#REF!</definedName>
    <definedName name="_97________123Graph_AC04C_ALL_L1" hidden="1">#REF!</definedName>
    <definedName name="_97______123Graph_AC04C_ALL_L2" hidden="1">[1]MOTO!#REF!</definedName>
    <definedName name="_97__123Graph_LBL_AC04C_FR_T2" hidden="1">[1]MOTO!#REF!</definedName>
    <definedName name="_98__________123Graph_LBL_AC04C_FF_L" hidden="1">#REF!</definedName>
    <definedName name="_98_________123Graph_AF_S" hidden="1">#REF!</definedName>
    <definedName name="_98_________123Graph_XC04C_FR_T1" hidden="1">#REF!</definedName>
    <definedName name="_98________123Graph_AC04C_ALL_L2" hidden="1">#REF!</definedName>
    <definedName name="_98__123Graph_LBL_AC04C_FR_L1" hidden="1">[1]MOTO!#REF!</definedName>
    <definedName name="_99__________123Graph_AC04C_ALL_L1" hidden="1">[1]MOTO!#REF!</definedName>
    <definedName name="_99__________123Graph_LBL_AC04C_FF_T" hidden="1">#REF!</definedName>
    <definedName name="_99_________123Graph_BF_S" hidden="1">#REF!</definedName>
    <definedName name="_99_________123Graph_XC04C_FR_T2" hidden="1">#REF!</definedName>
    <definedName name="_99________123Graph_AC04C_ALL_T1" hidden="1">#REF!</definedName>
    <definedName name="_99______123Graph_AC04C_ALL_T1" hidden="1">[1]MOTO!#REF!</definedName>
    <definedName name="_99__123Graph_AC04C_ALL_L2" hidden="1">[1]MOTO!#REF!</definedName>
    <definedName name="_99__123Graph_XC04C_ALL_T1" hidden="1">[1]MOTO!#REF!</definedName>
    <definedName name="_A">#REF!</definedName>
    <definedName name="_a1">{"'1-TheatreBkgs'!$A$1:$L$102"}</definedName>
    <definedName name="_a12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a1254">#REF!</definedName>
    <definedName name="_a2">{"'1-TheatreBkgs'!$A$1:$L$102"}</definedName>
    <definedName name="_A3">#N/A</definedName>
    <definedName name="_a4">{"'1-TheatreBkgs'!$A$1:$L$102"}</definedName>
    <definedName name="_ab1">[4]!_ab1</definedName>
    <definedName name="_ab2">[4]!_ab2</definedName>
    <definedName name="_ab3">[4]!_ab3</definedName>
    <definedName name="_aki1">#N/A</definedName>
    <definedName name="_AND1">#N/A</definedName>
    <definedName name="_AND2">#N/A</definedName>
    <definedName name="_AND3">#N/A</definedName>
    <definedName name="_b">#REF!</definedName>
    <definedName name="_bom7023">#REF!</definedName>
    <definedName name="_BQ4.2" hidden="1">#REF!</definedName>
    <definedName name="_BUS1">#REF!</definedName>
    <definedName name="_BUS10">#REF!</definedName>
    <definedName name="_BUS11">#REF!</definedName>
    <definedName name="_BUS12">#REF!</definedName>
    <definedName name="_BUS13">#REF!</definedName>
    <definedName name="_BUS14">#REF!</definedName>
    <definedName name="_BUS15">#REF!</definedName>
    <definedName name="_BUS16">#REF!</definedName>
    <definedName name="_BUS17">#REF!</definedName>
    <definedName name="_BUS18">#REF!</definedName>
    <definedName name="_BUS19">#REF!</definedName>
    <definedName name="_BUS2">#REF!</definedName>
    <definedName name="_BUS20">#REF!</definedName>
    <definedName name="_BUS21">#REF!</definedName>
    <definedName name="_BUS22">#REF!</definedName>
    <definedName name="_BUS23">#REF!</definedName>
    <definedName name="_BUS24">#REF!</definedName>
    <definedName name="_BUS25">#REF!</definedName>
    <definedName name="_BUS3">#REF!</definedName>
    <definedName name="_BUS4">#REF!</definedName>
    <definedName name="_BUS5">#REF!</definedName>
    <definedName name="_BUS6">#REF!</definedName>
    <definedName name="_BUS7">#REF!</definedName>
    <definedName name="_BUS8">#REF!</definedName>
    <definedName name="_BUS9">#REF!</definedName>
    <definedName name="_CAS1">#REF!</definedName>
    <definedName name="_CAS2">#REF!</definedName>
    <definedName name="_CAS3">#REF!</definedName>
    <definedName name="_CAS4">#REF!</definedName>
    <definedName name="_CAS5">#REF!</definedName>
    <definedName name="_CAS6">#REF!</definedName>
    <definedName name="_CAS7">#REF!</definedName>
    <definedName name="_CAS8">#REF!</definedName>
    <definedName name="_CAS9">#REF!</definedName>
    <definedName name="_CWE1565">#REF!</definedName>
    <definedName name="_CWM3709">#REF!</definedName>
    <definedName name="_d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1">#REF!</definedName>
    <definedName name="_DEC2">#REF!</definedName>
    <definedName name="_DP1">#N/A</definedName>
    <definedName name="_e">#REF!</definedName>
    <definedName name="_EMS753">#REF!</definedName>
    <definedName name="_f">#REF!</definedName>
    <definedName name="_Fill" hidden="1">#REF!</definedName>
    <definedName name="_xlnm._FilterDatabase" localSheetId="0" hidden="1">'Weekly Capacity (PE)'!$A$127:$BL$903</definedName>
    <definedName name="_xlnm._FilterDatabase" hidden="1">#REF!</definedName>
    <definedName name="_FY2">#REF!</definedName>
    <definedName name="_FY4">#REF!</definedName>
    <definedName name="_g">#REF!</definedName>
    <definedName name="_h">#REF!</definedName>
    <definedName name="_I80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IDX1">#REF!</definedName>
    <definedName name="_IDX2">#REF!</definedName>
    <definedName name="_IDX3">#REF!</definedName>
    <definedName name="_IDX4">#REF!</definedName>
    <definedName name="_IDX5">#REF!</definedName>
    <definedName name="_J1">#N/A</definedName>
    <definedName name="_jj2">#N/A</definedName>
    <definedName name="_k">#REF!</definedName>
    <definedName name="_Key1" hidden="1">#REF!</definedName>
    <definedName name="_Key2" hidden="1">#REF!</definedName>
    <definedName name="_kim2" hidden="1">{"'SGI_Opex'!$A$1:$O$187"}</definedName>
    <definedName name="_LL3">#N/A</definedName>
    <definedName name="_m">#REF!</definedName>
    <definedName name="_nov1">#REF!</definedName>
    <definedName name="_NOV2">#REF!</definedName>
    <definedName name="_o">#REF!</definedName>
    <definedName name="_oct1">#REF!</definedName>
    <definedName name="_OCT2">#REF!</definedName>
    <definedName name="_Order1" hidden="1">255</definedName>
    <definedName name="_Order2" hidden="1">255</definedName>
    <definedName name="_p">#REF!</definedName>
    <definedName name="_PD1">[4]!_PD1</definedName>
    <definedName name="_qa1">[5]銷售年度預算!$H$4</definedName>
    <definedName name="_qp10">[5]銷售年度預算!$AJ$4</definedName>
    <definedName name="_qp11">[5]銷售年度預算!$AL$4</definedName>
    <definedName name="_qp2">[5]銷售年度預算!$K$4</definedName>
    <definedName name="_qp3">[5]銷售年度預算!$P$4</definedName>
    <definedName name="_qp4">[5]銷售年度預算!$R$4</definedName>
    <definedName name="_qp5">[5]銷售年度預算!$T$4</definedName>
    <definedName name="_qp6">[5]銷售年度預算!$Y$4</definedName>
    <definedName name="_qp7">[5]銷售年度預算!$AA$4</definedName>
    <definedName name="_qp8">[5]銷售年度預算!$AC$4</definedName>
    <definedName name="_qp9">[5]銷售年度預算!$AH$4</definedName>
    <definedName name="_s">#REF!</definedName>
    <definedName name="_SCD1">#REF!</definedName>
    <definedName name="_SCD10">#REF!</definedName>
    <definedName name="_SCD11">#REF!</definedName>
    <definedName name="_SCD12">#REF!</definedName>
    <definedName name="_SCD13">#REF!</definedName>
    <definedName name="_SCD2">#REF!</definedName>
    <definedName name="_SCD3">#REF!</definedName>
    <definedName name="_SCD4">#REF!</definedName>
    <definedName name="_SCD5">#REF!</definedName>
    <definedName name="_SCD6">#REF!</definedName>
    <definedName name="_SCD7">#REF!</definedName>
    <definedName name="_SCD8">#REF!</definedName>
    <definedName name="_SCD9">#REF!</definedName>
    <definedName name="_SDV1">#REF!</definedName>
    <definedName name="_SG101300" hidden="1">{"'Joanna Lam Hiu Ha(sales)'!$B$1:$I$29"}</definedName>
    <definedName name="_SK1">#REF!</definedName>
    <definedName name="_SMD1">#REF!</definedName>
    <definedName name="_SMD10">#REF!</definedName>
    <definedName name="_SMD11">#REF!</definedName>
    <definedName name="_SMD12">#REF!</definedName>
    <definedName name="_SMD2">#REF!</definedName>
    <definedName name="_SMD3">#REF!</definedName>
    <definedName name="_SMD4">#REF!</definedName>
    <definedName name="_SMD5">#REF!</definedName>
    <definedName name="_SMD6">#REF!</definedName>
    <definedName name="_SMD7">#REF!</definedName>
    <definedName name="_SMD8">#REF!</definedName>
    <definedName name="_SMD9">#REF!</definedName>
    <definedName name="_Sort" hidden="1">#REF!</definedName>
    <definedName name="_ST1">#REF!</definedName>
    <definedName name="_ST2">#REF!</definedName>
    <definedName name="_ST3">#REF!</definedName>
    <definedName name="_ST4">#REF!</definedName>
    <definedName name="_TT1">#REF!</definedName>
    <definedName name="_TT2">#REF!</definedName>
    <definedName name="_TT3">#REF!</definedName>
    <definedName name="_TT4">#REF!</definedName>
    <definedName name="_UBR7100">#REF!</definedName>
    <definedName name="_UBR7200">#REF!</definedName>
    <definedName name="_v1">{"'1-TheatreBkgs'!$A$1:$L$102"}</definedName>
    <definedName name="_V2">{"'1-TheatreBkgs'!$A$1:$L$102"}</definedName>
    <definedName name="_v3">{"'1-TheatreBkgs'!$A$1:$L$102"}</definedName>
    <definedName name="_xx" hidden="1">#REF!</definedName>
    <definedName name="_y">#REF!</definedName>
    <definedName name="_z">#REF!</definedName>
    <definedName name="_zz1">#N/A</definedName>
    <definedName name="a">#REF!</definedName>
    <definedName name="A0">#REF!</definedName>
    <definedName name="A1U185">#REF!</definedName>
    <definedName name="A1U185_12">#REF!</definedName>
    <definedName name="aa">[6]DropDownlist_Options!$A$1</definedName>
    <definedName name="aa_6">#REF!</definedName>
    <definedName name="AAA">#REF!</definedName>
    <definedName name="aaaa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aaaaa">#N/A</definedName>
    <definedName name="actCap">#REF!</definedName>
    <definedName name="actEVA">#REF!</definedName>
    <definedName name="Action">#REF!</definedName>
    <definedName name="Action_6">#REF!</definedName>
    <definedName name="actOP">#REF!</definedName>
    <definedName name="actOth">#REF!</definedName>
    <definedName name="actRev">#REF!</definedName>
    <definedName name="Actual">(PeriodInActual*(#REF!&gt;0))*PeriodInPlan</definedName>
    <definedName name="ActualBeyond">PeriodInActual*(#REF!&gt;0)</definedName>
    <definedName name="ACwvu.All." hidden="1">[7]Inventory!#REF!</definedName>
    <definedName name="ACwvu.IMSD._.Only." hidden="1">[7]Inventory!#REF!</definedName>
    <definedName name="ADchip">#REF!</definedName>
    <definedName name="adgedgha">#REF!</definedName>
    <definedName name="ADSFDSAFSAFSA">#N/A</definedName>
    <definedName name="adva">#REF!</definedName>
    <definedName name="aererer">{0}</definedName>
    <definedName name="agilent">#REF!</definedName>
    <definedName name="agilent2">#REF!</definedName>
    <definedName name="Aging">#REF!</definedName>
    <definedName name="Aging_6">#REF!</definedName>
    <definedName name="alcatelitalia">#REF!</definedName>
    <definedName name="alcatelits">#REF!</definedName>
    <definedName name="alidian">#REF!</definedName>
    <definedName name="ALL">#REF!</definedName>
    <definedName name="ams">#REF!</definedName>
    <definedName name="Analysed_By">#REF!</definedName>
    <definedName name="Analysed_By_6">#REF!</definedName>
    <definedName name="Analysis">#REF!</definedName>
    <definedName name="Analysis_6">#REF!</definedName>
    <definedName name="ans">#REF!</definedName>
    <definedName name="antec">#REF!</definedName>
    <definedName name="AP_Days">#REF!</definedName>
    <definedName name="APAC_New" hidden="1">{"'SGI_Opex'!$A$1:$O$187"}</definedName>
    <definedName name="APN">#REF!</definedName>
    <definedName name="App3Rows">#REF!</definedName>
    <definedName name="AR_Days">#REF!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VersionLS" hidden="1">300</definedName>
    <definedName name="asas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">#REF!</definedName>
    <definedName name="asdf">#REF!</definedName>
    <definedName name="asia">#REF!</definedName>
    <definedName name="asn">#REF!</definedName>
    <definedName name="ASP_pass_on">#REF!</definedName>
    <definedName name="ASP_pass_on_XENPAK">#REF!</definedName>
    <definedName name="ASP_Qtrly_Erosion">#REF!</definedName>
    <definedName name="assdd">#REF!</definedName>
    <definedName name="ASSY">#REF!</definedName>
    <definedName name="ASYTIME">'[8]PCL info input'!$G$9:$J$33</definedName>
    <definedName name="AUDIO">#REF!</definedName>
    <definedName name="AUDIO1">#REF!</definedName>
    <definedName name="AUDIO10">#REF!</definedName>
    <definedName name="AUDIO11">#REF!</definedName>
    <definedName name="AUDIO12">#REF!</definedName>
    <definedName name="AUDIO13">#REF!</definedName>
    <definedName name="AUDIO14">#REF!</definedName>
    <definedName name="AUDIO15">#REF!</definedName>
    <definedName name="AUDIO16">#REF!</definedName>
    <definedName name="AUDIO17">#REF!</definedName>
    <definedName name="AUDIO18">#REF!</definedName>
    <definedName name="AUDIO19">#REF!</definedName>
    <definedName name="AUDIO2">#REF!</definedName>
    <definedName name="AUDIO20">#REF!</definedName>
    <definedName name="AUDIO21">#REF!</definedName>
    <definedName name="AUDIO22">#REF!</definedName>
    <definedName name="AUDIO23">#REF!</definedName>
    <definedName name="AUDIO24">#REF!</definedName>
    <definedName name="AUDIO25">#REF!</definedName>
    <definedName name="AUDIO26">#REF!</definedName>
    <definedName name="AUDIO27">#REF!</definedName>
    <definedName name="AUDIO28">#REF!</definedName>
    <definedName name="AUDIO29">#REF!</definedName>
    <definedName name="AUDIO3">#REF!</definedName>
    <definedName name="AUDIO30">#REF!</definedName>
    <definedName name="AUDIO31">#REF!</definedName>
    <definedName name="AUDIO32">#REF!</definedName>
    <definedName name="AUDIO33">#REF!</definedName>
    <definedName name="AUDIO34">#REF!</definedName>
    <definedName name="AUDIO35">#REF!</definedName>
    <definedName name="AUDIO36">#REF!</definedName>
    <definedName name="AUDIO37">#REF!</definedName>
    <definedName name="AUDIO4">#REF!</definedName>
    <definedName name="AUDIO5">#REF!</definedName>
    <definedName name="AUDIO6">#REF!</definedName>
    <definedName name="AUDIO7">#REF!</definedName>
    <definedName name="AUDIO8">#REF!</definedName>
    <definedName name="AUDIO9">#REF!</definedName>
    <definedName name="AUDIOL">#REF!</definedName>
    <definedName name="AUDIT">#REF!</definedName>
    <definedName name="AUDSWLW">#REF!</definedName>
    <definedName name="_xlnm.Auto_Open">#REF!</definedName>
    <definedName name="AutoFormatting">TRUE</definedName>
    <definedName name="AVL">#REF!</definedName>
    <definedName name="awg">#REF!</definedName>
    <definedName name="B">#N/A</definedName>
    <definedName name="Base">#REF!</definedName>
    <definedName name="BASELINE_Q1">#REF!</definedName>
    <definedName name="bb">[6]DropDownlist_Options!$A$1:$A$65536</definedName>
    <definedName name="BER">#REF!</definedName>
    <definedName name="BERLW">#REF!</definedName>
    <definedName name="BG_Del" hidden="1">15</definedName>
    <definedName name="BG_Ins" hidden="1">4</definedName>
    <definedName name="BG_Mod" hidden="1">6</definedName>
    <definedName name="BG_Target">#REF!</definedName>
    <definedName name="BHGGJHJGJH">#REF!</definedName>
    <definedName name="BIGPRINT">#REF!</definedName>
    <definedName name="BLClearRange">#REF!</definedName>
    <definedName name="BLDG">#REF!</definedName>
    <definedName name="BLDGIMP">#REF!</definedName>
    <definedName name="BLDGREV">#REF!</definedName>
    <definedName name="BLStart">#REF!</definedName>
    <definedName name="BNE_MESSAGES_HIDDEN" hidden="1">#REF!</definedName>
    <definedName name="Board_S_N">#REF!</definedName>
    <definedName name="Board_S_N_6">#REF!</definedName>
    <definedName name="Bom_5x20U">#REF!</definedName>
    <definedName name="Bom_5x20U_6">#REF!</definedName>
    <definedName name="Bom_CANNON1.0">#REF!</definedName>
    <definedName name="Bom_CANNON1.0_6">#REF!</definedName>
    <definedName name="Bom_SABOT1.0">#REF!</definedName>
    <definedName name="BOMCost">#REF!</definedName>
    <definedName name="book1">#N/A</definedName>
    <definedName name="bookings">#REF!</definedName>
    <definedName name="BOTAN">#REF!</definedName>
    <definedName name="BRClearRange">#REF!</definedName>
    <definedName name="BRStart">#REF!</definedName>
    <definedName name="BS">#REF!</definedName>
    <definedName name="Business">#REF!</definedName>
    <definedName name="Bust">#REF!</definedName>
    <definedName name="bwdm">#REF!</definedName>
    <definedName name="Calendar10Month">#REF!</definedName>
    <definedName name="Calendar10MonthOption">MATCH([4]!Calendar10Month,Months,0)</definedName>
    <definedName name="Calendar10Year">[9]Calendar!#REF!</definedName>
    <definedName name="Calendar11Month">#REF!</definedName>
    <definedName name="Calendar11MonthOption">MATCH([4]!Calendar11Month,Months,0)</definedName>
    <definedName name="Calendar11Year">[9]Calendar!#REF!</definedName>
    <definedName name="Calendar12Month">#REF!</definedName>
    <definedName name="Calendar12MonthOption">MATCH([0]!Calendar12Month,Months,0)</definedName>
    <definedName name="Calendar12Year">[9]Calendar!#REF!</definedName>
    <definedName name="Calendar1Month">#REF!</definedName>
    <definedName name="Calendar1MonthOption">MATCH([0]!Calendar1Month,Months,0)</definedName>
    <definedName name="Calendar1Year">[9]Calendar!#REF!</definedName>
    <definedName name="Calendar2Month">#REF!</definedName>
    <definedName name="Calendar2MonthOption">MATCH([0]!Calendar2Month,Months,0)</definedName>
    <definedName name="Calendar2Year">[9]Calendar!#REF!</definedName>
    <definedName name="Calendar3Month">#REF!</definedName>
    <definedName name="Calendar3MonthOption">MATCH([0]!Calendar3Month,Months,0)</definedName>
    <definedName name="Calendar4Month">#REF!</definedName>
    <definedName name="Calendar4MonthOption">MATCH([0]!Calendar4Month,Months,0)</definedName>
    <definedName name="Calendar5Month">#REF!</definedName>
    <definedName name="Calendar5MonthOption">MATCH([0]!Calendar5Month,Months,0)</definedName>
    <definedName name="Calendar6Month">#REF!</definedName>
    <definedName name="Calendar6MonthOption">MATCH([0]!Calendar6Month,Months,0)</definedName>
    <definedName name="Calendar6Year">[9]Calendar!#REF!</definedName>
    <definedName name="Calendar7Month">#REF!</definedName>
    <definedName name="Calendar7MonthOption">MATCH([0]!Calendar7Month,Months,0)</definedName>
    <definedName name="Calendar7Year">[9]Calendar!#REF!</definedName>
    <definedName name="Calendar8Month">#REF!</definedName>
    <definedName name="Calendar8MonthOption">MATCH([0]!Calendar8Month,Months,0)</definedName>
    <definedName name="Calendar8Year">[9]Calendar!#REF!</definedName>
    <definedName name="Calendar9Month">#REF!</definedName>
    <definedName name="Calendar9MonthOption">MATCH([0]!Calendar9Month,Months,0)</definedName>
    <definedName name="Calendar9Year">[9]Calendar!#REF!</definedName>
    <definedName name="CAPINT_FY_CY">#REF!</definedName>
    <definedName name="CAPINT_FY_NY">#REF!</definedName>
    <definedName name="CAPINT_Q1_CY">#REF!</definedName>
    <definedName name="CAPINT_Q1_NY">#REF!</definedName>
    <definedName name="CAPINT_Q2_CY">#REF!</definedName>
    <definedName name="CAPINT_Q2_NY">#REF!</definedName>
    <definedName name="CAPINT_Q3_CY">#REF!</definedName>
    <definedName name="CAPINT_Q3_NY">#REF!</definedName>
    <definedName name="CAPINT_Q4_CY">#REF!</definedName>
    <definedName name="CAPINT_Q4_NY">#REF!</definedName>
    <definedName name="carrie" hidden="1">{"'SGI_Opex'!$A$1:$O$187"}</definedName>
    <definedName name="cashflow">#REF!</definedName>
    <definedName name="CatagoryList">OFFSET(#REF!,1,0,COUNTA(#REF!)-1,1)</definedName>
    <definedName name="category">[10]DropDownlist_Options!$A$1</definedName>
    <definedName name="categorylist">[10]DropDownlist_Options!$A$1:$A$65536</definedName>
    <definedName name="CBWorkbookPriority" hidden="1">-687203154</definedName>
    <definedName name="cc">[6]DropDownlist_Options!$A$1</definedName>
    <definedName name="CCC" hidden="1">{"Resale_Cover",#N/A,FALSE,"COVERS";"ResaleC_1",#N/A,FALSE,"IS BY DIV";"ResaleC_2",#N/A,FALSE,"COGS BY DIV";"ResaleC_3",#N/A,FALSE,"TOTAL PF";"ResaleC_4",#N/A,FALSE,"TOTAL PF";"Resale_PL",#N/A,FALSE,"Sales by PL"}</definedName>
    <definedName name="Celestica_production_days_week">#REF!</definedName>
    <definedName name="Celestica_test_hours_day">#REF!</definedName>
    <definedName name="cerent">#REF!</definedName>
    <definedName name="CFCFC">#REF!</definedName>
    <definedName name="CFCHGCGH">#REF!</definedName>
    <definedName name="CFFCVV">#REF!</definedName>
    <definedName name="CFVJH">#REF!</definedName>
    <definedName name="Channel">#REF!</definedName>
    <definedName name="Channel_6">#REF!</definedName>
    <definedName name="ChartMark1">#N/A</definedName>
    <definedName name="ChartMark2">#N/A</definedName>
    <definedName name="ChartMark3">#N/A</definedName>
    <definedName name="ChartMark4">#N/A</definedName>
    <definedName name="checklistdescription">#REF!</definedName>
    <definedName name="chromisys">#REF!</definedName>
    <definedName name="ciena">#REF!</definedName>
    <definedName name="cocked2">#REF!</definedName>
    <definedName name="cocmodel">#REF!</definedName>
    <definedName name="cocmodel2">#REF!</definedName>
    <definedName name="cocsked">#REF!</definedName>
    <definedName name="CODE">#REF!</definedName>
    <definedName name="CODE_12">#REF!</definedName>
    <definedName name="COGS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COGS_Qtrly_Reduction">#REF!</definedName>
    <definedName name="COGS200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COGS2007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ColorList">OFFSET(#REF!,1,0,COUNTA(#REF!)-1,1)</definedName>
    <definedName name="ColumnName">#REF!</definedName>
    <definedName name="ColumnNameJ">#REF!</definedName>
    <definedName name="ColumnTitleRegion1..H12.1">[9]Calendar!#REF!</definedName>
    <definedName name="ColumnTitleRegion16..H82.1">[9]Calendar!#REF!</definedName>
    <definedName name="ColumnTitleRegion17..C84.1">[9]Calendar!#REF!</definedName>
    <definedName name="ColumnTitleRegion18..D84.1">[9]Calendar!#REF!</definedName>
    <definedName name="ColumnTitleRegion19..H96.1">[9]Calendar!#REF!</definedName>
    <definedName name="ColumnTitleRegion2..C14.1">[9]Calendar!#REF!</definedName>
    <definedName name="ColumnTitleRegion20..C98.1">[9]Calendar!#REF!</definedName>
    <definedName name="ColumnTitleRegion21..D98.1">[9]Calendar!#REF!</definedName>
    <definedName name="ColumnTitleRegion22..H110.1">[9]Calendar!#REF!</definedName>
    <definedName name="ColumnTitleRegion23..C112.1">[9]Calendar!#REF!</definedName>
    <definedName name="ColumnTitleRegion24..D112.1">[9]Calendar!#REF!</definedName>
    <definedName name="ColumnTitleRegion25..H124.1">[9]Calendar!#REF!</definedName>
    <definedName name="ColumnTitleRegion26..C126.1">[9]Calendar!#REF!</definedName>
    <definedName name="ColumnTitleRegion27..D126.1">[9]Calendar!#REF!</definedName>
    <definedName name="ColumnTitleRegion28..H138.1">[9]Calendar!#REF!</definedName>
    <definedName name="ColumnTitleRegion29..C140.1">[9]Calendar!#REF!</definedName>
    <definedName name="ColumnTitleRegion3..D14.1">[9]Calendar!#REF!</definedName>
    <definedName name="ColumnTitleRegion30..D140.1">[9]Calendar!#REF!</definedName>
    <definedName name="ColumnTitleRegion31..H152.1">[9]Calendar!#REF!</definedName>
    <definedName name="ColumnTitleRegion32..C154.1">[9]Calendar!#REF!</definedName>
    <definedName name="ColumnTitleRegion33..D154.1">[9]Calendar!#REF!</definedName>
    <definedName name="ColumnTitleRegion34..H166.1">[9]Calendar!#REF!</definedName>
    <definedName name="ColumnTitleRegion35..C168.1">[9]Calendar!#REF!</definedName>
    <definedName name="ColumnTitleRegion36..D168.1">[9]Calendar!#REF!</definedName>
    <definedName name="ColumnTitleRegion4..H26.1">[9]Calendar!#REF!</definedName>
    <definedName name="ColumnTitleRegion5..C28.1">[9]Calendar!#REF!</definedName>
    <definedName name="ColumnTitleRegion6..D28.1">[9]Calendar!#REF!</definedName>
    <definedName name="COM_FY_CY">#REF!</definedName>
    <definedName name="COM_FY_NY">#REF!</definedName>
    <definedName name="COM_Q1_CY">#REF!</definedName>
    <definedName name="COM_Q1_NY">#REF!</definedName>
    <definedName name="COM_Q2_CY">#REF!</definedName>
    <definedName name="COM_Q2_NY">#REF!</definedName>
    <definedName name="COM_Q3_CY">#REF!</definedName>
    <definedName name="COM_Q3_NY">#REF!</definedName>
    <definedName name="COM_Q4_CY">#REF!</definedName>
    <definedName name="COM_Q4_NY">#REF!</definedName>
    <definedName name="Comments">#REF!</definedName>
    <definedName name="Commodity">'[11]Commodity Table'!$A$1:$E$233</definedName>
    <definedName name="COMP">#REF!</definedName>
    <definedName name="Completed">#REF!</definedName>
    <definedName name="compQ1">#REF!</definedName>
    <definedName name="compq1roy">#REF!</definedName>
    <definedName name="Condition">#REF!</definedName>
    <definedName name="Condition_6">#REF!</definedName>
    <definedName name="CONS_WRKSHEET">#REF!</definedName>
    <definedName name="Continue">#REF!</definedName>
    <definedName name="copy">#REF!</definedName>
    <definedName name="corn">#REF!</definedName>
    <definedName name="corning">#REF!</definedName>
    <definedName name="corvis">#REF!</definedName>
    <definedName name="COS">#REF!</definedName>
    <definedName name="cost">#REF!</definedName>
    <definedName name="cost_sum">#REF!</definedName>
    <definedName name="COST1">#REF!</definedName>
    <definedName name="COST2">#REF!</definedName>
    <definedName name="COST3">#REF!</definedName>
    <definedName name="Cost4">#REF!</definedName>
    <definedName name="Cost5">#REF!</definedName>
    <definedName name="COSTBASE">#REF!</definedName>
    <definedName name="cPlant">#REF!</definedName>
    <definedName name="Criteria_MI">#REF!</definedName>
    <definedName name="CSL測定機">#N/A</definedName>
    <definedName name="cstable">'[12]Cost Summary(0511-0512)'!$A$5:$U$31</definedName>
    <definedName name="ctable">'[13]Cycle Time'!$C$4:$F$53</definedName>
    <definedName name="currency">#REF!</definedName>
    <definedName name="Current_Status">#REF!</definedName>
    <definedName name="Current_Status_6">#REF!</definedName>
    <definedName name="currentchklistrev">#REF!</definedName>
    <definedName name="cust">#REF!</definedName>
    <definedName name="CustomerList">OFFSET(#REF!,1,0,COUNTA(#REF!)-1,1)</definedName>
    <definedName name="Cwvu.IMSD._.Only." hidden="1">[7]Inventory!#REF!,[7]Inventory!$A$37:$IV$39,[7]Inventory!#REF!,[7]Inventory!$A$40:$IV$57</definedName>
    <definedName name="cwwl">#N/A</definedName>
    <definedName name="d" hidden="1">{#N/A,#N/A,FALSE,"INDEX";#N/A,#N/A,FALSE,"CIS";#N/A,#N/A,FALSE,"CIS INLINE";#N/A,#N/A,FALSE,"summary";#N/A,#N/A,FALSE,"detail";#N/A,#N/A,FALSE,"SALESTAT";#N/A,#N/A,FALSE,"budget graph";#N/A,#N/A,FALSE,"SALES CHART";#N/A,#N/A,FALSE,"SALES REP";#N/A,#N/A,FALSE,"ORDER BACKLOG";#N/A,#N/A,FALSE,"AR AGE";#N/A,#N/A,FALSE,"AGEREP";#N/A,#N/A,FALSE,"RATIO";"Components_Cover",#N/A,FALSE,"COVERS";"ComponentsA_1",#N/A,FALSE,"IS BY DIV";"ComponentsA_2a",#N/A,FALSE,"COGS BY DIV";"ComponentsA_2b",#N/A,FALSE,"COGS BY DIV";"ComponentsA_2c",#N/A,FALSE,"COGS BY DIV";"ComponentsA_3a",#N/A,FALSE,"TOTAL PF";"ComponentsA_3b",#N/A,FALSE,"TOTAL PF";"ComponentsA_4a",#N/A,FALSE,"TOTAL PF";"ComponentsA_4b",#N/A,FALSE,"TOTAL PF";"Components_PL",#N/A,FALSE,"Sales by PL";"Instruments_Cover",#N/A,FALSE,"COVERS";"InstrumentsB_1",#N/A,FALSE,"IS BY DIV";"InstrumentsB_2a",#N/A,FALSE,"COGS BY DIV";"InstrumentsB_2b",#N/A,FALSE,"COGS BY DIV";"InstrumentsB_3",#N/A,FALSE,"TOTAL PF";"InstrumentsB_4",#N/A,FALSE,"TOTAL PF";"Instruments_PL",#N/A,FALSE,"Sales by PL";"Resale_Cover",#N/A,FALSE,"COVERS";"ResaleC_1",#N/A,FALSE,"IS BY DIV";"ResaleC_2",#N/A,FALSE,"COGS BY DIV";"ResaleC_3",#N/A,FALSE,"TOTAL PF";"ResaleC_4",#N/A,FALSE,"TOTAL PF";"Resale_PL",#N/A,FALSE,"Sales by PL";#N/A,#N/A,FALSE,"GMA SUMMARY";#N/A,#N/A,FALSE,"COMPONENTS";#N/A,#N/A,FALSE,"INSTRUMENTS";#N/A,#N/A,FALSE,"RESALE";"Overhead_Summary",#N/A,FALSE,"overhead schedule";"Overhead",#N/A,FALSE,"overhead schedule"}</definedName>
    <definedName name="daf">#REF!</definedName>
    <definedName name="dasfdsaf">#REF!</definedName>
    <definedName name="DashboardWK40">'[14]1.  Current State'!#REF!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Gathering_Template">#REF!</definedName>
    <definedName name="DATA_TRF">#REF!</definedName>
    <definedName name="Data1">#REF!</definedName>
    <definedName name="data1_12">#REF!</definedName>
    <definedName name="Data2">#REF!</definedName>
    <definedName name="Data3">#REF!</definedName>
    <definedName name="_xlnm.Database">#REF!</definedName>
    <definedName name="Database_MI">#REF!</definedName>
    <definedName name="DataPN">[15]data!$C$3:$C$767</definedName>
    <definedName name="DataPrecision">#REF!</definedName>
    <definedName name="DataScale">#REF!</definedName>
    <definedName name="DataSize">#REF!</definedName>
    <definedName name="DataType">#REF!</definedName>
    <definedName name="DATE">#REF!</definedName>
    <definedName name="date_12">#REF!</definedName>
    <definedName name="Date_Code">#REF!</definedName>
    <definedName name="Date_Code_6">#REF!</definedName>
    <definedName name="dateeff">#REF!</definedName>
    <definedName name="dateeff_12">#REF!</definedName>
    <definedName name="Days">{0,1,2,3,4,5,6}</definedName>
    <definedName name="DBSWLW">#REF!</definedName>
    <definedName name="DCAC">#REF!</definedName>
    <definedName name="DCSWLW">#REF!</definedName>
    <definedName name="dd">[6]DropDownlist_Options!$A$1:$A$65536</definedName>
    <definedName name="DDA">#REF!</definedName>
    <definedName name="ddd">#REF!</definedName>
    <definedName name="DEBUG">#REF!</definedName>
    <definedName name="DEC">#REF!</definedName>
    <definedName name="DEC_12">#REF!</definedName>
    <definedName name="DEC1_12">#REF!</definedName>
    <definedName name="DEC2_12">#REF!</definedName>
    <definedName name="December_99">"version"</definedName>
    <definedName name="Decr_xfer">#REF!</definedName>
    <definedName name="DEF_CODE">#REF!</definedName>
    <definedName name="Default_yield_rate_at_functional_test">#REF!</definedName>
    <definedName name="Definition_of_Complex_vs_Simple">#REF!</definedName>
    <definedName name="Denmark">#REF!</definedName>
    <definedName name="denmark2">#REF!</definedName>
    <definedName name="DEPR_GDWL_Q1">#REF!</definedName>
    <definedName name="DES">#REF!</definedName>
    <definedName name="Description">#REF!</definedName>
    <definedName name="Description_6">#REF!</definedName>
    <definedName name="DESS">#REF!</definedName>
    <definedName name="device">#REF!</definedName>
    <definedName name="devicemap">#REF!</definedName>
    <definedName name="dfd" hidden="1">{"All",#N/A,FALSE,"Checklist-Scorecard"}</definedName>
    <definedName name="dfdf">#REF!</definedName>
    <definedName name="dfdfad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dfsfs">#REF!</definedName>
    <definedName name="DG">OFFSET('[16]BASE (2)'!$T1,0,0,1,COUNTA('[16]BASE (2)'!$T1:$AZ1))</definedName>
    <definedName name="DGFEG">#N/A</definedName>
    <definedName name="dgfg">#N/A</definedName>
    <definedName name="Dicing">#REF!</definedName>
    <definedName name="DIGITAL_DIAGS">#REF!</definedName>
    <definedName name="DIGITAL_DIAGS_6">#REF!</definedName>
    <definedName name="DIVINC_FY_CY">#REF!</definedName>
    <definedName name="DIVINC_FY_NY">#REF!</definedName>
    <definedName name="DIVINC_Q1_CY">#REF!</definedName>
    <definedName name="DIVINC_Q1_NY">#REF!</definedName>
    <definedName name="DIVINC_Q2_CY">#REF!</definedName>
    <definedName name="DIVINC_Q2_NY">#REF!</definedName>
    <definedName name="DIVINC_Q3_CY">#REF!</definedName>
    <definedName name="DIVINC_Q3_NY">#REF!</definedName>
    <definedName name="DIVINC_Q4_CY">#REF!</definedName>
    <definedName name="DIVINC_Q4_NY">#REF!</definedName>
    <definedName name="DME_Dirty" hidden="1">"False"</definedName>
    <definedName name="DME_DocumentFlags" hidden="1">"1"</definedName>
    <definedName name="DME_DocumentID" hidden="1">"::ODMA\DME-MSE\CO-4700"</definedName>
    <definedName name="DME_DocumentOpened" hidden="1">"True"</definedName>
    <definedName name="DME_DocumentTitle" hidden="1">"CO-4700 - Transponder costs (actual vs target)"</definedName>
    <definedName name="DME_LocalFile" hidden="1">"False"</definedName>
    <definedName name="DME_NextWindowNumber" hidden="1">"2"</definedName>
    <definedName name="DME_ODMALinks1" hidden="1">"::ODMA\DME-MSE\CO-4332=C:\DOCUME~1\paul\LOCALS~1\Temp\Dme\CO-4332(2).xls"</definedName>
    <definedName name="DME_ODMALinksCount" hidden="1">"1"</definedName>
    <definedName name="DN">#REF!</definedName>
    <definedName name="dn_2">#REF!</definedName>
    <definedName name="DOC_ChangeDate">#REF!</definedName>
    <definedName name="DOC_CreateDate">#REF!</definedName>
    <definedName name="DOC_PageNo">#REF!</definedName>
    <definedName name="DOC_SystemName">#REF!</definedName>
    <definedName name="DOC_TableName">#REF!</definedName>
    <definedName name="DOC_TableNameJ">#REF!</definedName>
    <definedName name="Documents_array">#REF!</definedName>
    <definedName name="DODA">#REF!</definedName>
    <definedName name="DP">#N/A</definedName>
    <definedName name="DPT">#REF!</definedName>
    <definedName name="DSA">#REF!</definedName>
    <definedName name="dsaFZ" hidden="1">#REF!</definedName>
    <definedName name="dsf">[17]checklist!#REF!</definedName>
    <definedName name="dss">#REF!</definedName>
    <definedName name="DVDDSP">#REF!</definedName>
    <definedName name="e">#REF!</definedName>
    <definedName name="ecap">#REF!</definedName>
    <definedName name="ecy">{0}</definedName>
    <definedName name="ee">#REF!</definedName>
    <definedName name="EEDIV_FY_CY">#REF!</definedName>
    <definedName name="EEDIV_FY_NY">#REF!</definedName>
    <definedName name="EEDIV_Q1_CY">#REF!</definedName>
    <definedName name="EEDIV_Q1_NY">#REF!</definedName>
    <definedName name="EEDIV_Q2_CY">#REF!</definedName>
    <definedName name="EEDIV_Q2_NY">#REF!</definedName>
    <definedName name="EEDIV_Q3_CY">#REF!</definedName>
    <definedName name="EEDIV_Q3_NY">#REF!</definedName>
    <definedName name="EEDIV_Q4_CY">#REF!</definedName>
    <definedName name="EEDIV_Q4_NY">#REF!</definedName>
    <definedName name="EEE" hidden="1">{#N/A,#N/A,FALSE,"INDEX";#N/A,#N/A,FALSE,"INDEX (2)";#N/A,#N/A,FALSE,"GMA SUMMARY";#N/A,#N/A,FALSE,"RESALE";#N/A,#N/A,FALSE,"COMPONENTS";#N/A,#N/A,FALSE,"INSTRUMENTS";#N/A,#N/A,FALSE,"summary";#N/A,#N/A,FALSE,"detail";#N/A,#N/A,FALSE,"SALESTAT";#N/A,#N/A,FALSE,"budget graph";#N/A,#N/A,FALSE,"SALES CHART";#N/A,#N/A,FALSE,"SALES REP";#N/A,#N/A,FALSE,"ORDER BACKLOG";#N/A,#N/A,FALSE,"AR AGE";#N/A,#N/A,FALSE,"AGEREP";#N/A,#N/A,FALSE,"RATIO";#N/A,#N/A,FALSE,"Sales by PL"}</definedName>
    <definedName name="eeeeer">#REF!</definedName>
    <definedName name="EEGDWL_FY_CY">#REF!</definedName>
    <definedName name="EEGDWL_FY_NY">#REF!</definedName>
    <definedName name="EEGDWL_Q1_CY">#REF!</definedName>
    <definedName name="EEGDWL_Q1_NY">#REF!</definedName>
    <definedName name="EEGDWL_Q2_CY">#REF!</definedName>
    <definedName name="EEGDWL_Q2_NY">#REF!</definedName>
    <definedName name="EEGDWL_Q3_CY">#REF!</definedName>
    <definedName name="EEGDWL_Q3_NY">#REF!</definedName>
    <definedName name="EEGDWL_Q4_CY">#REF!</definedName>
    <definedName name="EEGDWL_Q4_NY">#REF!</definedName>
    <definedName name="EEIF">[18]Traceability!$D:$S</definedName>
    <definedName name="EEN">#REF!</definedName>
    <definedName name="EEN_12">#REF!</definedName>
    <definedName name="EETAX_FY_CY">#REF!</definedName>
    <definedName name="EETAX_FY_NY">#REF!</definedName>
    <definedName name="EETAX_Q1_CY">#REF!</definedName>
    <definedName name="EETAX_Q1_NY">#REF!</definedName>
    <definedName name="EETAX_Q2_CY">#REF!</definedName>
    <definedName name="EETAX_Q2_NY">#REF!</definedName>
    <definedName name="EETAX_Q3_CY">#REF!</definedName>
    <definedName name="EETAX_Q3_NY">#REF!</definedName>
    <definedName name="EETAX_Q4_CY">#REF!</definedName>
    <definedName name="EETAX_Q4_NY">#REF!</definedName>
    <definedName name="EIS_IDXSIZE">#N/A</definedName>
    <definedName name="EIS_IndexName">#REF!</definedName>
    <definedName name="EIS_IndexSize">#REF!</definedName>
    <definedName name="EIS_INITRANS">#REF!</definedName>
    <definedName name="EIS_over127">#REF!</definedName>
    <definedName name="EIS_PCTFREE">#REF!</definedName>
    <definedName name="EIS_RecordCount">#REF!</definedName>
    <definedName name="EIS_TableName">#REF!</definedName>
    <definedName name="EIS_TableNameJ">#REF!</definedName>
    <definedName name="EIS_under127">#REF!</definedName>
    <definedName name="elgev">#REF!</definedName>
    <definedName name="END">#REF!</definedName>
    <definedName name="ent">#REF!</definedName>
    <definedName name="ER">'[19]Eagleray BOM 22098666'!#REF!</definedName>
    <definedName name="erase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ericsson">#REF!</definedName>
    <definedName name="ERTY">#REF!</definedName>
    <definedName name="ess_retrieve">#REF!</definedName>
    <definedName name="EssLatest">"JUL-03"</definedName>
    <definedName name="EssLatest_1">"JUL-04"</definedName>
    <definedName name="EssOptions">"A1100000000130101000001110010_01000"</definedName>
    <definedName name="EssOptions_1">"A2110100000111000011001111020_08#Missing00"</definedName>
    <definedName name="EssSamplingValue">100</definedName>
    <definedName name="Est_MVA_board_1">#REF!</definedName>
    <definedName name="Est_MVA_board_10">#REF!</definedName>
    <definedName name="Est_MVA_board_2">#REF!</definedName>
    <definedName name="Est_MVA_board_3">#REF!</definedName>
    <definedName name="Est_MVA_board_4">#REF!</definedName>
    <definedName name="Est_MVA_board_5">#REF!</definedName>
    <definedName name="Est_MVA_board_6">#REF!</definedName>
    <definedName name="Est_MVA_board_7">#REF!</definedName>
    <definedName name="Est_MVA_board_8">#REF!</definedName>
    <definedName name="Est_MVA_board_9">#REF!</definedName>
    <definedName name="estimated_MVA">#REF!</definedName>
    <definedName name="ew" hidden="1">#REF!</definedName>
    <definedName name="Excel_BuiltIn__FilterDatabase_1">#REF!</definedName>
    <definedName name="Excel_BuiltIn__FilterDatabase_1_1">'[20]Unit-LF Tebure(HDF)'!$A$4:$AP$63</definedName>
    <definedName name="Excel_BuiltIn__FilterDatabase_1_12">#REF!</definedName>
    <definedName name="Excel_BuiltIn__FilterDatabase_1_3">#REF!</definedName>
    <definedName name="Excel_BuiltIn__FilterDatabase_1_3_12">'[21]Unit-M-Box'!$A$4:$AL$88</definedName>
    <definedName name="Excel_BuiltIn__FilterDatabase_1_3_6">'[20]Unit-M-Box'!$A$4:$AL$88</definedName>
    <definedName name="Excel_BuiltIn__FilterDatabase_1_4">'[20]Unit HH-AF(HDS)'!$A$4:$AL$85</definedName>
    <definedName name="Excel_BuiltIn__FilterDatabase_1_4_12">'[21]Unit-AF'!$A$4:$AL$85</definedName>
    <definedName name="Excel_BuiltIn__FilterDatabase_1_4_9">'[20]Unit LF-AF(HDQ)'!$A$4:$AL$85</definedName>
    <definedName name="Excel_BuiltIn__FilterDatabase_1_5">'[20]Unit-Act'!$A$4:$AN$85</definedName>
    <definedName name="Excel_BuiltIn__FilterDatabase_1_5_12">'[21]Unit-Act'!$A$4:$AL$85</definedName>
    <definedName name="Excel_BuiltIn__FilterDatabase_1_6">#REF!</definedName>
    <definedName name="Excel_BuiltIn__FilterDatabase_2">'[20]Unit-SV Tebure(HDA)'!$A$4:$AM$65</definedName>
    <definedName name="Excel_BuiltIn__FilterDatabase_2_12">'[22]Unit-SV Tebure'!$A$4:$AL$66</definedName>
    <definedName name="Excel_BuiltIn__FilterDatabase_2_4">'[20]Unit-SV Tebure (HDC)'!$A$4:$AM$65</definedName>
    <definedName name="Excel_BuiltIn__FilterDatabase_3">[20]Excess!$A$4:$AL$67</definedName>
    <definedName name="Excel_BuiltIn__FilterDatabase_3_1">#REF!</definedName>
    <definedName name="Excel_BuiltIn__FilterDatabase_3_12">#REF!</definedName>
    <definedName name="Excel_BuiltIn__FilterDatabase_3_2">'[17]Common-EY'!$A$4:$C$59</definedName>
    <definedName name="Excel_BuiltIn__FilterDatabase_3_3">[17]Excess!$A$4:$G$82</definedName>
    <definedName name="Excel_BuiltIn__FilterDatabase_3_4">[17]Resigned!$A$4:$G$57</definedName>
    <definedName name="Excel_BuiltIn__FilterDatabase_3_6">'[20]Common-Unit'!$A$4:$C$84</definedName>
    <definedName name="Excel_BuiltIn__FilterDatabase_3_6_12">'[21]Common-Unit'!$A$4:$C$84</definedName>
    <definedName name="Excel_BuiltIn__FilterDatabase_3_7">#REF!</definedName>
    <definedName name="Excel_BuiltIn__FilterDatabase_4">[20]Resigned!$A$4:$AN$43</definedName>
    <definedName name="Excel_BuiltIn__FilterDatabase_4_12">[22]Resigned!$A$4:$AL$66</definedName>
    <definedName name="Excel_BuiltIn__FilterDatabase_4_7">#REF!</definedName>
    <definedName name="Excel_BuiltIn__FilterDatabase_5">#REF!</definedName>
    <definedName name="Excel_BuiltIn__FilterDatabase_5_12">#REF!</definedName>
    <definedName name="Excel_BuiltIn__FilterDatabase_6">#REF!</definedName>
    <definedName name="Excel_BuiltIn__FilterDatabase_7">#REF!</definedName>
    <definedName name="Excel_BuiltIn_Criteria">#REF!</definedName>
    <definedName name="Excel_BuiltIn_Database">#REF!</definedName>
    <definedName name="Excel_BuiltIn_Print_Area">#REF!</definedName>
    <definedName name="Excel_BuiltIn_Print_Area_1_1">#REF!</definedName>
    <definedName name="Excel_BuiltIn_Print_Area_1_1_1">#REF!</definedName>
    <definedName name="Excel_BuiltIn_Print_Area_1_1_1_1">#N/A</definedName>
    <definedName name="Excel_BuiltIn_Print_Area_1_1_1_1_1">#N/A</definedName>
    <definedName name="Excel_BuiltIn_Print_Area_1_1_1_1_1_1">#N/A</definedName>
    <definedName name="Excel_BuiltIn_Print_Area_1_1_1_1_1_1_1">#N/A</definedName>
    <definedName name="Excel_BuiltIn_Print_Area_1_1_1_2">#N/A</definedName>
    <definedName name="Excel_BuiltIn_Print_Area_1_1_1_3">#N/A</definedName>
    <definedName name="Excel_BuiltIn_Print_Area_10">#N/A</definedName>
    <definedName name="Excel_BuiltIn_Print_Area_10_1">#REF!</definedName>
    <definedName name="Excel_BuiltIn_Print_Area_11">#N/A</definedName>
    <definedName name="Excel_BuiltIn_Print_Area_11_1">#REF!</definedName>
    <definedName name="Excel_BuiltIn_Print_Area_12_1">#REF!</definedName>
    <definedName name="Excel_BuiltIn_Print_Area_13_1">#REF!</definedName>
    <definedName name="Excel_BuiltIn_Print_Area_14_1">#REF!</definedName>
    <definedName name="Excel_BuiltIn_Print_Area_15_1">#REF!</definedName>
    <definedName name="Excel_BuiltIn_Print_Area_15_1_1">#REF!</definedName>
    <definedName name="Excel_BuiltIn_Print_Area_16_1">#REF!</definedName>
    <definedName name="Excel_BuiltIn_Print_Area_16_1_1">#REF!</definedName>
    <definedName name="Excel_BuiltIn_Print_Area_17_1">#REF!</definedName>
    <definedName name="Excel_BuiltIn_Print_Area_17_1_1">#REF!</definedName>
    <definedName name="Excel_BuiltIn_Print_Area_18_1">#REF!</definedName>
    <definedName name="Excel_BuiltIn_Print_Area_19_1">#REF!</definedName>
    <definedName name="Excel_BuiltIn_Print_Area_2">#REF!</definedName>
    <definedName name="Excel_BuiltIn_Print_Area_2_1">#REF!</definedName>
    <definedName name="Excel_BuiltIn_Print_Area_20_1">#REF!</definedName>
    <definedName name="Excel_BuiltIn_Print_Area_23_1">#REF!</definedName>
    <definedName name="Excel_BuiltIn_Print_Area_3">#REF!</definedName>
    <definedName name="Excel_BuiltIn_Print_Area_3_1">#REF!</definedName>
    <definedName name="Excel_BuiltIn_Print_Area_3_1_1">#N/A</definedName>
    <definedName name="Excel_BuiltIn_Print_Area_4">#REF!</definedName>
    <definedName name="Excel_BuiltIn_Print_Area_7">#N/A</definedName>
    <definedName name="Excel_BuiltIn_Print_Area_8">#N/A</definedName>
    <definedName name="Excel_BuiltIn_Print_Area_8_1">#REF!</definedName>
    <definedName name="Excel_BuiltIn_Print_Area_9_1">#REF!</definedName>
    <definedName name="Excel_BuiltIn_Print_Titles">#REF!</definedName>
    <definedName name="Excel_BuiltIn_Print_Titles_1">#REF!</definedName>
    <definedName name="Excel_BuiltIn_Print_Titles_1_1">#N/A</definedName>
    <definedName name="Excel_BuiltIn_Print_Titles_1_1_1">#N/A</definedName>
    <definedName name="Excel_BuiltIn_Print_Titles_1_1_2">#N/A</definedName>
    <definedName name="Excel_BuiltIn_Print_Titles_1_1_3">#N/A</definedName>
    <definedName name="Excel_BuiltIn_Print_Titles_10">#N/A</definedName>
    <definedName name="Excel_BuiltIn_Print_Titles_11">#N/A</definedName>
    <definedName name="Excel_BuiltIn_Print_Titles_12">#REF!</definedName>
    <definedName name="Excel_BuiltIn_Print_Titles_12_1">#REF!</definedName>
    <definedName name="Excel_BuiltIn_Print_Titles_8">#N/A</definedName>
    <definedName name="Excel_BuiltIn_Recorder">#REF!</definedName>
    <definedName name="EXCH">#REF!</definedName>
    <definedName name="Exchange">#N/A</definedName>
    <definedName name="expenses" hidden="1">{"C COM Detail Qtr of",#N/A,FALSE,"DATA";"D Exp Detail Qtr of",#N/A,FALSE,"DATA"}</definedName>
    <definedName name="ExtraCredit">#REF!</definedName>
    <definedName name="f">#REF!</definedName>
    <definedName name="fab_PF">#REF!</definedName>
    <definedName name="Fabrinet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fac">#REF!</definedName>
    <definedName name="Failure_Description">#REF!</definedName>
    <definedName name="Failure_Description_6">#REF!</definedName>
    <definedName name="Failure_pareto">'[23]New failure pareto'!$A$2:$AL$61</definedName>
    <definedName name="Failure_Symptom">#REF!</definedName>
    <definedName name="Failure_Symptom_6">#REF!</definedName>
    <definedName name="fairequired">#REF!</definedName>
    <definedName name="FAMILY">#REF!</definedName>
    <definedName name="FBN_1">#REF!</definedName>
    <definedName name="FBN_2">#REF!</definedName>
    <definedName name="fdsf">#REF!</definedName>
    <definedName name="fdsfsdfdsf" hidden="1">#REF!</definedName>
    <definedName name="Fed_New" hidden="1">{"'SGI_Opex'!$A$1:$O$187"}</definedName>
    <definedName name="FEDERAL" hidden="1">{"'SGI_Opex'!$A$1:$O$187"}</definedName>
    <definedName name="ff">[24]DropDownlist_Options!$A$1</definedName>
    <definedName name="FFF" hidden="1">{#N/A,#N/A,FALSE,"CIS";#N/A,#N/A,FALSE,"CIS INLINE";#N/A,#N/A,FALSE,"COVERS";#N/A,#N/A,FALSE,"IS BY DIV";#N/A,#N/A,FALSE,"COGS BY DIV";"COMPONENTS",#N/A,FALSE,"TOTAL PF";"INSTRUMENTS",#N/A,FALSE,"TOTAL PF";"RESALE",#N/A,FALSE,"TOTAL PF";#N/A,#N/A,FALSE,"overhead schedule"}</definedName>
    <definedName name="FFFF">#N/A</definedName>
    <definedName name="FGFJH">#REF!</definedName>
    <definedName name="FGNEX_FY_CY">#REF!</definedName>
    <definedName name="FGNEX_FY_NY">#REF!</definedName>
    <definedName name="FGNEX_Q1_CY">#REF!</definedName>
    <definedName name="FGNEX_Q1_NY">#REF!</definedName>
    <definedName name="FGNEX_Q2_CY">#REF!</definedName>
    <definedName name="FGNEX_Q2_NY">#REF!</definedName>
    <definedName name="FGNEX_Q3_CY">#REF!</definedName>
    <definedName name="FGNEX_Q3_NY">#REF!</definedName>
    <definedName name="FGNEX_Q4_CY">#REF!</definedName>
    <definedName name="FGNEX_Q4_NY">#REF!</definedName>
    <definedName name="fin_st">#REF!</definedName>
    <definedName name="FINAL">'[25]STANDARD TIME'!$B:$C</definedName>
    <definedName name="FINANCE" hidden="1">{#N/A,#N/A,FALSE,"INDEX";#N/A,#N/A,FALSE,"CIS";#N/A,#N/A,FALSE,"CIS INLINE";#N/A,#N/A,FALSE,"summary";#N/A,#N/A,FALSE,"detail";#N/A,#N/A,FALSE,"SALESTAT";#N/A,#N/A,FALSE,"budget graph";#N/A,#N/A,FALSE,"SALES CHART";#N/A,#N/A,FALSE,"SALES REP";#N/A,#N/A,FALSE,"ORDER BACKLOG";#N/A,#N/A,FALSE,"AR AGE";#N/A,#N/A,FALSE,"AGEREP";#N/A,#N/A,FALSE,"RATIO";"Components_Cover",#N/A,FALSE,"COVERS";"ComponentsA_1",#N/A,FALSE,"IS BY DIV";"ComponentsA_2a",#N/A,FALSE,"COGS BY DIV";"ComponentsA_2b",#N/A,FALSE,"COGS BY DIV";"ComponentsA_2c",#N/A,FALSE,"COGS BY DIV";"ComponentsA_3a",#N/A,FALSE,"TOTAL PF";"ComponentsA_3b",#N/A,FALSE,"TOTAL PF";"ComponentsA_4a",#N/A,FALSE,"TOTAL PF";"ComponentsA_4b",#N/A,FALSE,"TOTAL PF";"Components_PL",#N/A,FALSE,"Sales by PL";"Instruments_Cover",#N/A,FALSE,"COVERS";"InstrumentsB_1",#N/A,FALSE,"IS BY DIV";"InstrumentsB_2a",#N/A,FALSE,"COGS BY DIV";"InstrumentsB_2b",#N/A,FALSE,"COGS BY DIV";"InstrumentsB_3",#N/A,FALSE,"TOTAL PF";"InstrumentsB_4",#N/A,FALSE,"TOTAL PF";"Instruments_PL",#N/A,FALSE,"Sales by PL";"Resale_Cover",#N/A,FALSE,"COVERS";"ResaleC_1",#N/A,FALSE,"IS BY DIV";"ResaleC_2",#N/A,FALSE,"COGS BY DIV";"ResaleC_3",#N/A,FALSE,"TOTAL PF";"ResaleC_4",#N/A,FALSE,"TOTAL PF";"Resale_PL",#N/A,FALSE,"Sales by PL";#N/A,#N/A,FALSE,"GMA SUMMARY";#N/A,#N/A,FALSE,"COMPONENTS";#N/A,#N/A,FALSE,"INSTRUMENTS";#N/A,#N/A,FALSE,"RESALE";"Overhead_Summary",#N/A,FALSE,"overhead schedule";"Overhead",#N/A,FALSE,"overhead schedule"}</definedName>
    <definedName name="FINANCE_GEORGE" hidden="1">{#N/A,#N/A,FALSE,"INDEX";#N/A,#N/A,FALSE,"CIS";#N/A,#N/A,FALSE,"CIS INLINE";#N/A,#N/A,FALSE,"summary";#N/A,#N/A,FALSE,"detail";#N/A,#N/A,FALSE,"SALESTAT";#N/A,#N/A,FALSE,"budget graph";#N/A,#N/A,FALSE,"SALES CHART";#N/A,#N/A,FALSE,"SALES REP";#N/A,#N/A,FALSE,"ORDER BACKLOG";#N/A,#N/A,FALSE,"AR AGE";#N/A,#N/A,FALSE,"AGEREP";#N/A,#N/A,FALSE,"RATIO";"Components_Cover",#N/A,FALSE,"COVERS";"ComponentsA_1",#N/A,FALSE,"IS BY DIV";"ComponentsA_2a",#N/A,FALSE,"COGS BY DIV";"ComponentsA_2b",#N/A,FALSE,"COGS BY DIV";"ComponentsA_2c",#N/A,FALSE,"COGS BY DIV";"ComponentsA_3a",#N/A,FALSE,"TOTAL PF";"ComponentsA_3b",#N/A,FALSE,"TOTAL PF";"ComponentsA_4a",#N/A,FALSE,"TOTAL PF";"ComponentsA_4b",#N/A,FALSE,"TOTAL PF";"Components_PL",#N/A,FALSE,"Sales by PL";"Instruments_Cover",#N/A,FALSE,"COVERS";"InstrumentsB_1",#N/A,FALSE,"IS BY DIV";"InstrumentsB_2a",#N/A,FALSE,"COGS BY DIV";"InstrumentsB_2b",#N/A,FALSE,"COGS BY DIV";"InstrumentsB_3",#N/A,FALSE,"TOTAL PF";"InstrumentsB_4",#N/A,FALSE,"TOTAL PF";"Instruments_PL",#N/A,FALSE,"Sales by PL";"Resale_Cover",#N/A,FALSE,"COVERS";"ResaleC_1",#N/A,FALSE,"IS BY DIV";"ResaleC_2",#N/A,FALSE,"COGS BY DIV";"ResaleC_3",#N/A,FALSE,"TOTAL PF";"ResaleC_4",#N/A,FALSE,"TOTAL PF";"Resale_PL",#N/A,FALSE,"Sales by PL";#N/A,#N/A,FALSE,"GMA SUMMARY";#N/A,#N/A,FALSE,"COMPONENTS";#N/A,#N/A,FALSE,"INSTRUMENTS";#N/A,#N/A,FALSE,"RESALE";"Overhead_Summary",#N/A,FALSE,"overhead schedule";"Overhead",#N/A,FALSE,"overhead schedule"}</definedName>
    <definedName name="FINANCE2" hidden="1">{#N/A,#N/A,FALSE,"INDEX";#N/A,#N/A,FALSE,"CIS";#N/A,#N/A,FALSE,"CIS INLINE";#N/A,#N/A,FALSE,"summary";#N/A,#N/A,FALSE,"detail";#N/A,#N/A,FALSE,"SALESTAT";#N/A,#N/A,FALSE,"budget graph";#N/A,#N/A,FALSE,"SALES CHART";#N/A,#N/A,FALSE,"SALES REP";#N/A,#N/A,FALSE,"ORDER BACKLOG";#N/A,#N/A,FALSE,"AR AGE";#N/A,#N/A,FALSE,"AGEREP";#N/A,#N/A,FALSE,"RATIO";"Components_Cover",#N/A,FALSE,"COVERS";"ComponentsA_1",#N/A,FALSE,"IS BY DIV";"ComponentsA_2a",#N/A,FALSE,"COGS BY DIV";"ComponentsA_2b",#N/A,FALSE,"COGS BY DIV";"ComponentsA_2c",#N/A,FALSE,"COGS BY DIV";"ComponentsA_3a",#N/A,FALSE,"TOTAL PF";"ComponentsA_3b",#N/A,FALSE,"TOTAL PF";"ComponentsA_4a",#N/A,FALSE,"TOTAL PF";"ComponentsA_4b",#N/A,FALSE,"TOTAL PF";"Components_PL",#N/A,FALSE,"Sales by PL";"Instruments_Cover",#N/A,FALSE,"COVERS";"InstrumentsB_1",#N/A,FALSE,"IS BY DIV";"InstrumentsB_2a",#N/A,FALSE,"COGS BY DIV";"InstrumentsB_2b",#N/A,FALSE,"COGS BY DIV";"InstrumentsB_3",#N/A,FALSE,"TOTAL PF";"InstrumentsB_4",#N/A,FALSE,"TOTAL PF";"Instruments_PL",#N/A,FALSE,"Sales by PL";"Resale_Cover",#N/A,FALSE,"COVERS";"ResaleC_1",#N/A,FALSE,"IS BY DIV";"ResaleC_2",#N/A,FALSE,"COGS BY DIV";"ResaleC_3",#N/A,FALSE,"TOTAL PF";"ResaleC_4",#N/A,FALSE,"TOTAL PF";"Resale_PL",#N/A,FALSE,"Sales by PL";#N/A,#N/A,FALSE,"GMA SUMMARY";#N/A,#N/A,FALSE,"COMPONENTS";#N/A,#N/A,FALSE,"INSTRUMENTS";#N/A,#N/A,FALSE,"RESALE";"Overhead_Summary",#N/A,FALSE,"overhead schedule";"Overhead",#N/A,FALSE,"overhead schedule"}</definedName>
    <definedName name="FINANCE2_GEORGE" hidden="1">{#N/A,#N/A,FALSE,"INDEX";#N/A,#N/A,FALSE,"CIS";#N/A,#N/A,FALSE,"CIS INLINE";#N/A,#N/A,FALSE,"summary";#N/A,#N/A,FALSE,"detail";#N/A,#N/A,FALSE,"SALESTAT";#N/A,#N/A,FALSE,"budget graph";#N/A,#N/A,FALSE,"SALES CHART";#N/A,#N/A,FALSE,"SALES REP";#N/A,#N/A,FALSE,"ORDER BACKLOG";#N/A,#N/A,FALSE,"AR AGE";#N/A,#N/A,FALSE,"AGEREP";#N/A,#N/A,FALSE,"RATIO";"Components_Cover",#N/A,FALSE,"COVERS";"ComponentsA_1",#N/A,FALSE,"IS BY DIV";"ComponentsA_2a",#N/A,FALSE,"COGS BY DIV";"ComponentsA_2b",#N/A,FALSE,"COGS BY DIV";"ComponentsA_2c",#N/A,FALSE,"COGS BY DIV";"ComponentsA_3a",#N/A,FALSE,"TOTAL PF";"ComponentsA_3b",#N/A,FALSE,"TOTAL PF";"ComponentsA_4a",#N/A,FALSE,"TOTAL PF";"ComponentsA_4b",#N/A,FALSE,"TOTAL PF";"Components_PL",#N/A,FALSE,"Sales by PL";"Instruments_Cover",#N/A,FALSE,"COVERS";"InstrumentsB_1",#N/A,FALSE,"IS BY DIV";"InstrumentsB_2a",#N/A,FALSE,"COGS BY DIV";"InstrumentsB_2b",#N/A,FALSE,"COGS BY DIV";"InstrumentsB_3",#N/A,FALSE,"TOTAL PF";"InstrumentsB_4",#N/A,FALSE,"TOTAL PF";"Instruments_PL",#N/A,FALSE,"Sales by PL";"Resale_Cover",#N/A,FALSE,"COVERS";"ResaleC_1",#N/A,FALSE,"IS BY DIV";"ResaleC_2",#N/A,FALSE,"COGS BY DIV";"ResaleC_3",#N/A,FALSE,"TOTAL PF";"ResaleC_4",#N/A,FALSE,"TOTAL PF";"Resale_PL",#N/A,FALSE,"Sales by PL";#N/A,#N/A,FALSE,"GMA SUMMARY";#N/A,#N/A,FALSE,"COMPONENTS";#N/A,#N/A,FALSE,"INSTRUMENTS";#N/A,#N/A,FALSE,"RESALE";"Overhead_Summary",#N/A,FALSE,"overhead schedule";"Overhead",#N/A,FALSE,"overhead schedule"}</definedName>
    <definedName name="FINANCIALS_FORM">#REF!</definedName>
    <definedName name="finishingrequirements">#REF!</definedName>
    <definedName name="Flamingo24_RMA">#REF!</definedName>
    <definedName name="Flamingo48_FA">#REF!</definedName>
    <definedName name="Flow_version">#REF!</definedName>
    <definedName name="FO">#REF!</definedName>
    <definedName name="FORK">#REF!</definedName>
    <definedName name="Form2">#N/A</definedName>
    <definedName name="FPYield_Data">#REF!</definedName>
    <definedName name="FPYield_Data_6">#REF!</definedName>
    <definedName name="Fruit">#REF!</definedName>
    <definedName name="FT">'[26]2006 FORECAST(Version 2)'!$C$33:$P$33</definedName>
    <definedName name="ftable">#REF!</definedName>
    <definedName name="fujitsu">#REF!</definedName>
    <definedName name="FX">#REF!</definedName>
    <definedName name="FXC_FY_CY">#REF!</definedName>
    <definedName name="FXC_FY_NY">#REF!</definedName>
    <definedName name="FXC_Q1_CY">#REF!</definedName>
    <definedName name="FXC_Q1_NY">#REF!</definedName>
    <definedName name="FXC_Q2_CY">#REF!</definedName>
    <definedName name="FXC_Q2_NY">#REF!</definedName>
    <definedName name="FXC_Q3_CY">#REF!</definedName>
    <definedName name="FXC_Q3_NY">#REF!</definedName>
    <definedName name="FXC_Q4_CY">#REF!</definedName>
    <definedName name="FXC_Q4_NY">#REF!</definedName>
    <definedName name="g">#REF!</definedName>
    <definedName name="ga">#REF!</definedName>
    <definedName name="GA_Burden">#REF!</definedName>
    <definedName name="GA_Burden1">#REF!</definedName>
    <definedName name="GA_Burden2">#REF!</definedName>
    <definedName name="Gain1">#REF!</definedName>
    <definedName name="Gain1_12">#REF!</definedName>
    <definedName name="Gain2">#REF!</definedName>
    <definedName name="Gain2_12">#REF!</definedName>
    <definedName name="Gain3">#REF!</definedName>
    <definedName name="Gain3_12">#REF!</definedName>
    <definedName name="GDWILL_FY_CY">#REF!</definedName>
    <definedName name="GDWILL_FY_NY">#REF!</definedName>
    <definedName name="GDWILL_Q1_CY">#REF!</definedName>
    <definedName name="GDWILL_Q1_NY">#REF!</definedName>
    <definedName name="GDWILL_Q2_CY">#REF!</definedName>
    <definedName name="GDWILL_Q2_NY">#REF!</definedName>
    <definedName name="GDWILL_Q3_CY">#REF!</definedName>
    <definedName name="GDWILL_Q3_NY">#REF!</definedName>
    <definedName name="GDWILL_Q4_CY">#REF!</definedName>
    <definedName name="GDWILL_Q4_NY">#REF!</definedName>
    <definedName name="GFGFYUGJ">#REF!</definedName>
    <definedName name="GGG" hidden="1">{"Instruments_Cover",#N/A,FALSE,"COVERS";"InstrumentsB_1",#N/A,FALSE,"IS BY DIV";"InstrumentsB_2a",#N/A,FALSE,"COGS BY DIV";"InstrumentsB_2b",#N/A,FALSE,"COGS BY DIV";"InstrumentsB_3",#N/A,FALSE,"TOTAL PF";"InstrumentsB_4",#N/A,FALSE,"TOTAL PF";"Instruments_PL",#N/A,FALSE,"Sales by PL"}</definedName>
    <definedName name="GHA">#N/A</definedName>
    <definedName name="ghgjhgjghj">#REF!</definedName>
    <definedName name="ghhhhy">#N/A</definedName>
    <definedName name="gi">#REF!</definedName>
    <definedName name="GL">#N/A</definedName>
    <definedName name="GM_FY_CY">#REF!</definedName>
    <definedName name="GM_FY_NY">#REF!</definedName>
    <definedName name="GM_Q1_CY">#REF!</definedName>
    <definedName name="GM_Q1_NY">#REF!</definedName>
    <definedName name="GM_Q2_CY">#REF!</definedName>
    <definedName name="GM_Q2_NY">#REF!</definedName>
    <definedName name="GM_Q3_CY">#REF!</definedName>
    <definedName name="GM_Q3_NY">#REF!</definedName>
    <definedName name="GM_Q4_CY">#REF!</definedName>
    <definedName name="GM_Q4_NY">#REF!</definedName>
    <definedName name="Google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graph1">'[27]Total ()'!#REF!</definedName>
    <definedName name="GROSEE_FY_CY">#REF!</definedName>
    <definedName name="GROSEE_FY_NY">#REF!</definedName>
    <definedName name="GROSEE_Q1_CY">#REF!</definedName>
    <definedName name="GROSEE_Q1_NY">#REF!</definedName>
    <definedName name="GROSEE_Q2_CY">#REF!</definedName>
    <definedName name="GROSEE_Q2_NY">#REF!</definedName>
    <definedName name="GROSEE_Q3_CY">#REF!</definedName>
    <definedName name="GROSEE_Q3_NY">#REF!</definedName>
    <definedName name="GROSEE_Q4_CY">#REF!</definedName>
    <definedName name="GROSEE_Q4_NY">#REF!</definedName>
    <definedName name="Grounding_Sheet1_List">#REF!</definedName>
    <definedName name="Growth">'[28]EPI growth'!$A$1:$H$1865</definedName>
    <definedName name="grp_bsheet">#REF!</definedName>
    <definedName name="GURILLE">#REF!</definedName>
    <definedName name="GYGHG">#REF!</definedName>
    <definedName name="HA_Master">#REF!</definedName>
    <definedName name="HcPendStart">#REF!</definedName>
    <definedName name="Healey" hidden="1">{"'Joanna Lam Hiu Ha(sales)'!$B$1:$I$29"}</definedName>
    <definedName name="HGGH">#REF!</definedName>
    <definedName name="HGJGJGH">#REF!</definedName>
    <definedName name="hh">[29]DropDownlist_Options!$A$1</definedName>
    <definedName name="HHH" hidden="1">{"Resale_Cover",#N/A,FALSE,"COVERS";"ResaleC_1",#N/A,FALSE,"IS BY DIV";"ResaleC_2",#N/A,FALSE,"COGS BY DIV";"ResaleC_3",#N/A,FALSE,"TOTAL PF";"ResaleC_4",#N/A,FALSE,"TOTAL PF";"Resale_PL",#N/A,FALSE,"Sales by PL"}</definedName>
    <definedName name="HHHHHHHHH">#N/A</definedName>
    <definedName name="hhjhh" hidden="1">#REF!</definedName>
    <definedName name="hi">#REF!</definedName>
    <definedName name="Hire">#REF!</definedName>
    <definedName name="hirel">#REF!</definedName>
    <definedName name="Histogram_Plot_Create">#N/A</definedName>
    <definedName name="HJHLJKLJJL">#REF!</definedName>
    <definedName name="HNI">#REF!</definedName>
    <definedName name="HOME">#REF!</definedName>
    <definedName name="HOME1">#REF!</definedName>
    <definedName name="HOME2">#REF!</definedName>
    <definedName name="HOMEA">#REF!</definedName>
    <definedName name="hpgermany">#REF!</definedName>
    <definedName name="HT" hidden="1">{"'NL$R'!$D$1:$J$21"}</definedName>
    <definedName name="HTML_CodePage" hidden="1">1252</definedName>
    <definedName name="HTML_Control" hidden="1">{"'NL$R'!$D$1:$J$21"}</definedName>
    <definedName name="HTML_Description" hidden="1">""</definedName>
    <definedName name="HTML_Email" hidden="1">""</definedName>
    <definedName name="HTML_Header" hidden="1">"NL4 Router Allocations"</definedName>
    <definedName name="HTML_LastUpdate" hidden="1">"1/7/2004"</definedName>
    <definedName name="HTML_LineAfter" hidden="1">FALSE</definedName>
    <definedName name="HTML_LineBefore" hidden="1">FALSE</definedName>
    <definedName name="HTML_Name" hidden="1">"gdb"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"H:\material\NL4R\NL4R.B.htm"</definedName>
    <definedName name="HTML_PathTemplate" hidden="1">"D:\TS\FY04Actual\FY04_Q2\0109_Q2_Result.htm"</definedName>
    <definedName name="HTML_Title" hidden="1">"nl4R"</definedName>
    <definedName name="i">#REF!</definedName>
    <definedName name="IDE･FAN信号名検索入力">#REF!</definedName>
    <definedName name="ILMZ_geneology">[28]Geneology!$A$1:$H$2278</definedName>
    <definedName name="ILMZ_version">'[28]Flow version from 125Rpt'!$A$1:$C$1746</definedName>
    <definedName name="IN">[15]data!$D$3:$D$767</definedName>
    <definedName name="inc">#REF!</definedName>
    <definedName name="Inc_Portfolio">#REF!</definedName>
    <definedName name="IncTax_Rate">#REF!</definedName>
    <definedName name="INITIAL">#REF!</definedName>
    <definedName name="INT">#REF!</definedName>
    <definedName name="INTEXP_FY_CY">#REF!</definedName>
    <definedName name="INTEXP_FY_NY">#REF!</definedName>
    <definedName name="INTEXP_Q1_CY">#REF!</definedName>
    <definedName name="INTEXP_Q1_NY">#REF!</definedName>
    <definedName name="INTEXP_Q2_CY">#REF!</definedName>
    <definedName name="INTEXP_Q2_NY">#REF!</definedName>
    <definedName name="INTEXP_Q3_CY">#REF!</definedName>
    <definedName name="INTEXP_Q3_NY">#REF!</definedName>
    <definedName name="INTEXP_Q4_CY">#REF!</definedName>
    <definedName name="INTEXP_Q4_NY">#REF!</definedName>
    <definedName name="INTINC_FY_CY">#REF!</definedName>
    <definedName name="INTINC_FY_NY">#REF!</definedName>
    <definedName name="INTINC_Q1_CY">#REF!</definedName>
    <definedName name="INTINC_Q1_NY">#REF!</definedName>
    <definedName name="INTINC_Q2_CY">#REF!</definedName>
    <definedName name="INTINC_Q2_NY">#REF!</definedName>
    <definedName name="INTINC_Q3_CY">#REF!</definedName>
    <definedName name="INTINC_Q3_NY">#REF!</definedName>
    <definedName name="INTINC_Q4_CY">#REF!</definedName>
    <definedName name="INTINC_Q4_NY">#REF!</definedName>
    <definedName name="IntroPrintArea">#REF!</definedName>
    <definedName name="intt">#REF!</definedName>
    <definedName name="inv">#REF!</definedName>
    <definedName name="Inv_Days">#REF!</definedName>
    <definedName name="INV_Q1_CY">#REF!</definedName>
    <definedName name="INV_Q1_NY">#REF!</definedName>
    <definedName name="INV_Q2_CY">#REF!</definedName>
    <definedName name="INV_Q2_NY">#REF!</definedName>
    <definedName name="INV_Q3_CY">#REF!</definedName>
    <definedName name="INV_Q3_NY">#REF!</definedName>
    <definedName name="INV_Q4_CY">#REF!</definedName>
    <definedName name="INV_Q4_NY">#REF!</definedName>
    <definedName name="INVENTO">#REF!</definedName>
    <definedName name="INVENTO_6">#REF!</definedName>
    <definedName name="INVL">#REF!</definedName>
    <definedName name="INVMB">#REF!</definedName>
    <definedName name="invq1">#REF!</definedName>
    <definedName name="INVV">#REF!</definedName>
    <definedName name="IOUOUOH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THOM" hidden="1">"c5312"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THOM" hidden="1">"c5502"</definedName>
    <definedName name="IQ_CAPEX_FIN" hidden="1">"c112"</definedName>
    <definedName name="IQ_CAPEX_HIGH_EST" hidden="1">"c3524"</definedName>
    <definedName name="IQ_CAPEX_HIGH_EST_THOM" hidden="1">"c5504"</definedName>
    <definedName name="IQ_CAPEX_INS" hidden="1">"c113"</definedName>
    <definedName name="IQ_CAPEX_LOW_EST" hidden="1">"c3525"</definedName>
    <definedName name="IQ_CAPEX_LOW_EST_THOM" hidden="1">"c5505"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_THOM" hidden="1">"c5301"</definedName>
    <definedName name="IQ_CFPS_EST" hidden="1">"c1667"</definedName>
    <definedName name="IQ_CFPS_EST_THOM" hidden="1">"c4006"</definedName>
    <definedName name="IQ_CFPS_HIGH_EST" hidden="1">"c1669"</definedName>
    <definedName name="IQ_CFPS_HIGH_EST_THOM" hidden="1">"c4008"</definedName>
    <definedName name="IQ_CFPS_LOW_EST" hidden="1">"c1670"</definedName>
    <definedName name="IQ_CFPS_LOW_EST_THOM" hidden="1">"c4009"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_THOM" hidden="1">"c5302"</definedName>
    <definedName name="IQ_DPS_EST" hidden="1">"c1674"</definedName>
    <definedName name="IQ_DPS_EST_THOM" hidden="1">"c4013"</definedName>
    <definedName name="IQ_DPS_HIGH_EST" hidden="1">"c1676"</definedName>
    <definedName name="IQ_DPS_HIGH_EST_THOM" hidden="1">"c4015"</definedName>
    <definedName name="IQ_DPS_LOW_EST" hidden="1">"c1677"</definedName>
    <definedName name="IQ_DPS_LOW_EST_THOM" hidden="1">"c4016"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ANNOUNCE_DATE_THOM" hidden="1">"c5093"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W_ACT_OR_EST" hidden="1">"c4306"</definedName>
    <definedName name="IQ_EBIT_HIGH_EST" hidden="1">"c1683"</definedName>
    <definedName name="IQ_EBIT_HIGH_EST_THOM" hidden="1">"c5107"</definedName>
    <definedName name="IQ_EBIT_INT" hidden="1">"c360"</definedName>
    <definedName name="IQ_EBIT_LOW_EST" hidden="1">"c1684"</definedName>
    <definedName name="IQ_EBIT_LOW_EST_THOM" hidden="1">"c5108"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"c360"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THOM" hidden="1">"c5300"</definedName>
    <definedName name="IQ_EBITDA_CAPEX_INT" hidden="1">"c368"</definedName>
    <definedName name="IQ_EBITDA_CAPEX_OVER_TOTAL_IE" hidden="1">"c368"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ST_THOM" hidden="1">"c3658"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HIGH_EST_THOM" hidden="1">"c3660"</definedName>
    <definedName name="IQ_EBITDA_INT" hidden="1">"c373"</definedName>
    <definedName name="IQ_EBITDA_LOW_EST" hidden="1">"c371"</definedName>
    <definedName name="IQ_EBITDA_LOW_EST_REUT" hidden="1">"c3643"</definedName>
    <definedName name="IQ_EBITDA_LOW_EST_THOM" hidden="1">"c3661"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REUT" hidden="1">"c3644"</definedName>
    <definedName name="IQ_EBITDA_NUM_EST_THOM" hidden="1">"c3662"</definedName>
    <definedName name="IQ_EBITDA_OVER_TOTAL_IE" hidden="1">"c373"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THOM" hidden="1">"c5298"</definedName>
    <definedName name="IQ_EPS_EST" hidden="1">"c399"</definedName>
    <definedName name="IQ_EPS_EST_BOTTOM_UP" hidden="1">"c5489"</definedName>
    <definedName name="IQ_EPS_EST_BOTTOM_UP_THOM" hidden="1">"c5647"</definedName>
    <definedName name="IQ_EPS_EST_REUT" hidden="1">"c5453"</definedName>
    <definedName name="IQ_EPS_EST_THOM" hidden="1">"c5290"</definedName>
    <definedName name="IQ_EPS_GW_EST" hidden="1">"c1737"</definedName>
    <definedName name="IQ_EPS_GW_EST_REUT" hidden="1">"c5389"</definedName>
    <definedName name="IQ_EPS_GW_EST_THOM" hidden="1">"c5133"</definedName>
    <definedName name="IQ_EPS_GW_HIGH_EST" hidden="1">"c1739"</definedName>
    <definedName name="IQ_EPS_GW_HIGH_EST_REUT" hidden="1">"c5391"</definedName>
    <definedName name="IQ_EPS_GW_HIGH_EST_THOM" hidden="1">"c5135"</definedName>
    <definedName name="IQ_EPS_GW_LOW_EST" hidden="1">"c1740"</definedName>
    <definedName name="IQ_EPS_GW_LOW_EST_REUT" hidden="1">"c5392"</definedName>
    <definedName name="IQ_EPS_GW_LOW_EST_THOM" hidden="1">"c5136"</definedName>
    <definedName name="IQ_EPS_GW_MEDIAN_EST" hidden="1">"c1738"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REUT" hidden="1">"c5456"</definedName>
    <definedName name="IQ_EPS_MEDIAN_EST_THOM" hidden="1">"c5293"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NUM_EST_THOM" hidden="1">"c5288"</definedName>
    <definedName name="IQ_EPS_REPORT_ACT_OR_EST_THOM" hidden="1">"c5307"</definedName>
    <definedName name="IQ_EPS_REPORTED_EST" hidden="1">"c1744"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PS_STDDEV_EST_THOM" hidden="1">"c5289"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FPS" hidden="1">"c1673"</definedName>
    <definedName name="IQ_EST_ACT_CFPS_THOM" hidden="1">"c4012"</definedName>
    <definedName name="IQ_EST_ACT_DPS" hidden="1">"c1680"</definedName>
    <definedName name="IQ_EST_ACT_DPS_THOM" hidden="1">"c4019"</definedName>
    <definedName name="IQ_EST_ACT_EBIT" hidden="1">"c1687"</definedName>
    <definedName name="IQ_EST_ACT_EBIT_THOM" hidden="1">"c5111"</definedName>
    <definedName name="IQ_EST_ACT_EBITDA" hidden="1">"c1664"</definedName>
    <definedName name="IQ_EST_ACT_EBITDA_THOM" hidden="1">"c3998"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PORTED_THOM" hidden="1">"c5146"</definedName>
    <definedName name="IQ_EST_ACT_EPS_THOM" hidden="1">"c5294"</definedName>
    <definedName name="IQ_EST_ACT_FFO" hidden="1">"c1666"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NAV" hidden="1">"c1757"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>"c1729"</definedName>
    <definedName name="IQ_EST_ACT_NI_REPORTED">"c1736"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>"c1708"</definedName>
    <definedName name="IQ_EST_ACT_PRETAX_INC" hidden="1">"c1701"</definedName>
    <definedName name="IQ_EST_ACT_PRETAX_INC_THOM" hidden="1">"c5125"</definedName>
    <definedName name="IQ_EST_ACT_PRETAX_REPORT_INC">"c1715"</definedName>
    <definedName name="IQ_EST_ACT_RECURRING_PROFIT" hidden="1">"c4411"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THOM" hidden="1">"c3997"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REUT" hidden="1">"c5437"</definedName>
    <definedName name="IQ_EST_CURRENCY_THOM" hidden="1">"c5280"</definedName>
    <definedName name="IQ_EST_DATE" hidden="1">"c1634"</definedName>
    <definedName name="IQ_EST_DATE_REUT" hidden="1">"c5438"</definedName>
    <definedName name="IQ_EST_DATE_THOM" hidden="1">"c5281"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THOM" hidden="1">"c5185"</definedName>
    <definedName name="IQ_EST_EPS_DIFF" hidden="1">"c1864"</definedName>
    <definedName name="IQ_EST_EPS_DIFF_THOM" hidden="1">"c5295"</definedName>
    <definedName name="IQ_EST_EPS_GROWTH_1YR" hidden="1">"c1636"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HIGH" hidden="1">"c1657"</definedName>
    <definedName name="IQ_EST_EPS_GROWTH_5YR_HIGH_THOM" hidden="1">"c5101"</definedName>
    <definedName name="IQ_EST_EPS_GROWTH_5YR_LOW" hidden="1">"c1658"</definedName>
    <definedName name="IQ_EST_EPS_GROWTH_5YR_LOW_THOM" hidden="1">"c5102"</definedName>
    <definedName name="IQ_EST_EPS_GROWTH_5YR_MEDIAN" hidden="1">"c1656"</definedName>
    <definedName name="IQ_EST_EPS_GROWTH_5YR_MEDIAN_THOM" hidden="1">"c5100"</definedName>
    <definedName name="IQ_EST_EPS_GROWTH_5YR_NUM" hidden="1">"c1659"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REUT" hidden="1">"c5432"</definedName>
    <definedName name="IQ_EST_EPS_REPORT_SURPRISE_PERCENT_THOM" hidden="1">"c5203"</definedName>
    <definedName name="IQ_EST_EPS_SEQ_GROWTH_Q" hidden="1">"c1764"</definedName>
    <definedName name="IQ_EST_EPS_SEQ_GROWTH_Q_THOM" hidden="1">"c5156"</definedName>
    <definedName name="IQ_EST_EPS_SURPRISE_PERCENT" hidden="1">"c1635"</definedName>
    <definedName name="IQ_EST_EPS_SURPRISE_PERCENT_THOM" hidden="1">"c5296"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URPRISE_PERCENT" hidden="1">"c1870"</definedName>
    <definedName name="IQ_EST_FFO_SURPRISE_PERCENT_THOM" hidden="1">"c5187"</definedName>
    <definedName name="IQ_EST_FOOTNOTE" hidden="1">"c4540"</definedName>
    <definedName name="IQ_EST_FOOTNOTE_THOM" hidden="1">"c5313"</definedName>
    <definedName name="IQ_EST_NAV_DIFF">"c1895"</definedName>
    <definedName name="IQ_EST_NAV_SURPRISE_PERCENT">"c1896"</definedName>
    <definedName name="IQ_EST_NI_DIFF" hidden="1">"c1885"</definedName>
    <definedName name="IQ_EST_NI_DIFF_THOM" hidden="1">"c5198"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 hidden="1">"c1880"</definedName>
    <definedName name="IQ_EST_PRE_TAX_SURPRISE_PERCENT_THOM" hidden="1">"c5197"</definedName>
    <definedName name="IQ_EST_REV_DIFF" hidden="1">"c1865"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THOM" hidden="1">"c5183"</definedName>
    <definedName name="IQ_EST_VENDOR" hidden="1">"c5564"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"013581101"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EST" hidden="1">"c418"</definedName>
    <definedName name="IQ_FFO_EST_THOM" hidden="1">"c3999"</definedName>
    <definedName name="IQ_FFO_HIGH_EST" hidden="1">"c419"</definedName>
    <definedName name="IQ_FFO_HIGH_EST_THOM" hidden="1">"c4001"</definedName>
    <definedName name="IQ_FFO_LOW_EST" hidden="1">"c420"</definedName>
    <definedName name="IQ_FFO_LOW_EST_THOM" hidden="1">"c4002"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SHARE_ACT_OR_EST" hidden="1">"c4446"</definedName>
    <definedName name="IQ_FFO_STDDEV_EST" hidden="1">"c422"</definedName>
    <definedName name="IQ_FFO_STDDEV_EST_THOM" hidden="1">"c4004"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"c893"</definedName>
    <definedName name="IQ_FINANCING_CASH_SUPPL" hidden="1">"c899"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"c530"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_TARGET_PRICE_THOM" hidden="1">"c5097"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>800000</definedName>
    <definedName name="IQ_NAMES_REVISION_DATE_">41366.4230324074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TDDEV_EST" hidden="1">"c1756"</definedName>
    <definedName name="IQ_NAV_STDDEV_EST_THOM" hidden="1">"c5603"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HIGH_EST" hidden="1">"c3518"</definedName>
    <definedName name="IQ_NET_DEBT_HIGH_EST_THOM" hidden="1">"c4029"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THOM" hidden="1">"c5126"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 hidden="1">"c1718"</definedName>
    <definedName name="IQ_NI_HIGH_EST_THOM" hidden="1">"c5128"</definedName>
    <definedName name="IQ_NI_LOW_EST" hidden="1">"c1719"</definedName>
    <definedName name="IQ_NI_LOW_EST_THOM" hidden="1">"c5129"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I_STDDEV_EST_THOM" hidden="1">"c5131"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"c362"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THOM" hidden="1">"c5227"</definedName>
    <definedName name="IQ_PERCENT_CHANGE_EST_EBITDA_18MONTHS" hidden="1">"c1805"</definedName>
    <definedName name="IQ_PERCENT_CHANGE_EST_EBITDA_18MONTHS_THOM" hidden="1">"c5228"</definedName>
    <definedName name="IQ_PERCENT_CHANGE_EST_EBITDA_3MONTHS" hidden="1">"c1801"</definedName>
    <definedName name="IQ_PERCENT_CHANGE_EST_EBITDA_3MONTHS_THOM" hidden="1">"c5224"</definedName>
    <definedName name="IQ_PERCENT_CHANGE_EST_EBITDA_6MONTHS" hidden="1">"c1802"</definedName>
    <definedName name="IQ_PERCENT_CHANGE_EST_EBITDA_6MONTHS_THOM" hidden="1">"c5225"</definedName>
    <definedName name="IQ_PERCENT_CHANGE_EST_EBITDA_9MONTHS" hidden="1">"c1803"</definedName>
    <definedName name="IQ_PERCENT_CHANGE_EST_EBITDA_9MONTHS_THOM" hidden="1">"c5226"</definedName>
    <definedName name="IQ_PERCENT_CHANGE_EST_EBITDA_DAY" hidden="1">"c1798"</definedName>
    <definedName name="IQ_PERCENT_CHANGE_EST_EBITDA_DAY_THOM" hidden="1">"c5222"</definedName>
    <definedName name="IQ_PERCENT_CHANGE_EST_EBITDA_MONTH" hidden="1">"c1800"</definedName>
    <definedName name="IQ_PERCENT_CHANGE_EST_EBITDA_MONTH_THOM" hidden="1">"c5223"</definedName>
    <definedName name="IQ_PERCENT_CHANGE_EST_EBITDA_WEEK" hidden="1">"c1799"</definedName>
    <definedName name="IQ_PERCENT_CHANGE_EST_EBITDA_WEEK_THOM" hidden="1">"c5271"</definedName>
    <definedName name="IQ_PERCENT_CHANGE_EST_EPS_12MONTHS" hidden="1">"c1788"</definedName>
    <definedName name="IQ_PERCENT_CHANGE_EST_EPS_12MONTHS_THOM" hidden="1">"c5212"</definedName>
    <definedName name="IQ_PERCENT_CHANGE_EST_EPS_18MONTHS" hidden="1">"c1789"</definedName>
    <definedName name="IQ_PERCENT_CHANGE_EST_EPS_18MONTHS_THOM" hidden="1">"c5213"</definedName>
    <definedName name="IQ_PERCENT_CHANGE_EST_EPS_3MONTHS" hidden="1">"c1785"</definedName>
    <definedName name="IQ_PERCENT_CHANGE_EST_EPS_3MONTHS_THOM" hidden="1">"c5209"</definedName>
    <definedName name="IQ_PERCENT_CHANGE_EST_EPS_6MONTHS" hidden="1">"c1786"</definedName>
    <definedName name="IQ_PERCENT_CHANGE_EST_EPS_6MONTHS_THOM" hidden="1">"c5210"</definedName>
    <definedName name="IQ_PERCENT_CHANGE_EST_EPS_9MONTHS" hidden="1">"c1787"</definedName>
    <definedName name="IQ_PERCENT_CHANGE_EST_EPS_9MONTHS_THOM" hidden="1">"c5211"</definedName>
    <definedName name="IQ_PERCENT_CHANGE_EST_EPS_DAY" hidden="1">"c1782"</definedName>
    <definedName name="IQ_PERCENT_CHANGE_EST_EPS_DAY_THOM" hidden="1">"c5206"</definedName>
    <definedName name="IQ_PERCENT_CHANGE_EST_EPS_MONTH" hidden="1">"c1784"</definedName>
    <definedName name="IQ_PERCENT_CHANGE_EST_EPS_MONTH_THOM" hidden="1">"c5208"</definedName>
    <definedName name="IQ_PERCENT_CHANGE_EST_EPS_WEEK" hidden="1">"c1783"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THOM" hidden="1">"c5261"</definedName>
    <definedName name="IQ_PERCENT_CHANGE_EST_PRICE_TARGET_DAY" hidden="1">"c1838"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THOM" hidden="1">"c5258"</definedName>
    <definedName name="IQ_PERCENT_CHANGE_EST_PRICE_TARGET_WEEK" hidden="1">"c1839"</definedName>
    <definedName name="IQ_PERCENT_CHANGE_EST_PRICE_TARGET_WEEK_THOM" hidden="1">"c5276"</definedName>
    <definedName name="IQ_PERCENT_CHANGE_EST_RECO_12MONTHS" hidden="1">"c1836"</definedName>
    <definedName name="IQ_PERCENT_CHANGE_EST_RECO_12MONTHS_THOM" hidden="1">"c5255"</definedName>
    <definedName name="IQ_PERCENT_CHANGE_EST_RECO_18MONTHS" hidden="1">"c1837"</definedName>
    <definedName name="IQ_PERCENT_CHANGE_EST_RECO_18MONTHS_THOM" hidden="1">"c5256"</definedName>
    <definedName name="IQ_PERCENT_CHANGE_EST_RECO_3MONTHS" hidden="1">"c1833"</definedName>
    <definedName name="IQ_PERCENT_CHANGE_EST_RECO_3MONTHS_THOM" hidden="1">"c5252"</definedName>
    <definedName name="IQ_PERCENT_CHANGE_EST_RECO_6MONTHS" hidden="1">"c1834"</definedName>
    <definedName name="IQ_PERCENT_CHANGE_EST_RECO_6MONTHS_THOM" hidden="1">"c5253"</definedName>
    <definedName name="IQ_PERCENT_CHANGE_EST_RECO_9MONTHS" hidden="1">"c1835"</definedName>
    <definedName name="IQ_PERCENT_CHANGE_EST_RECO_9MONTHS_THOM" hidden="1">"c5254"</definedName>
    <definedName name="IQ_PERCENT_CHANGE_EST_RECO_DAY" hidden="1">"c1830"</definedName>
    <definedName name="IQ_PERCENT_CHANGE_EST_RECO_DAY_THOM" hidden="1">"c5250"</definedName>
    <definedName name="IQ_PERCENT_CHANGE_EST_RECO_MONTH" hidden="1">"c1832"</definedName>
    <definedName name="IQ_PERCENT_CHANGE_EST_RECO_MONTH_THOM" hidden="1">"c5251"</definedName>
    <definedName name="IQ_PERCENT_CHANGE_EST_RECO_WEEK" hidden="1">"c1831"</definedName>
    <definedName name="IQ_PERCENT_CHANGE_EST_RECO_WEEK_THOM" hidden="1">"c5275"</definedName>
    <definedName name="IQ_PERCENT_CHANGE_EST_REV_12MONTHS" hidden="1">"c1796"</definedName>
    <definedName name="IQ_PERCENT_CHANGE_EST_REV_12MONTHS_THOM" hidden="1">"c5220"</definedName>
    <definedName name="IQ_PERCENT_CHANGE_EST_REV_18MONTHS" hidden="1">"c1797"</definedName>
    <definedName name="IQ_PERCENT_CHANGE_EST_REV_18MONTHS_THOM" hidden="1">"c5221"</definedName>
    <definedName name="IQ_PERCENT_CHANGE_EST_REV_3MONTHS" hidden="1">"c1793"</definedName>
    <definedName name="IQ_PERCENT_CHANGE_EST_REV_3MONTHS_THOM" hidden="1">"c5217"</definedName>
    <definedName name="IQ_PERCENT_CHANGE_EST_REV_6MONTHS" hidden="1">"c1794"</definedName>
    <definedName name="IQ_PERCENT_CHANGE_EST_REV_6MONTHS_THOM" hidden="1">"c5218"</definedName>
    <definedName name="IQ_PERCENT_CHANGE_EST_REV_9MONTHS" hidden="1">"c1795"</definedName>
    <definedName name="IQ_PERCENT_CHANGE_EST_REV_9MONTHS_THOM" hidden="1">"c5219"</definedName>
    <definedName name="IQ_PERCENT_CHANGE_EST_REV_DAY" hidden="1">"c1790"</definedName>
    <definedName name="IQ_PERCENT_CHANGE_EST_REV_DAY_THOM" hidden="1">"c5214"</definedName>
    <definedName name="IQ_PERCENT_CHANGE_EST_REV_MONTH" hidden="1">"c1792"</definedName>
    <definedName name="IQ_PERCENT_CHANGE_EST_REV_MONTH_THOM" hidden="1">"c5216"</definedName>
    <definedName name="IQ_PERCENT_CHANGE_EST_REV_WEEK" hidden="1">"c1791"</definedName>
    <definedName name="IQ_PERCENT_CHANGE_EST_REV_WEEK_THOM" hidden="1">"c5215"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THOM" hidden="1">"c5279"</definedName>
    <definedName name="IQ_PRE_OPEN_COST" hidden="1">"c1040"</definedName>
    <definedName name="IQ_PRE_TAX_ACT_OR_EST_THOM" hidden="1">"c5305"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CFPS_FWD" hidden="1">"c2237"</definedName>
    <definedName name="IQ_PRICE_CFPS_FWD_THOM" hidden="1">"c4060"</definedName>
    <definedName name="IQ_PRICE_OVER_BVPS" hidden="1">"c1026"</definedName>
    <definedName name="IQ_PRICE_OVER_LTM_EPS" hidden="1">"c1029"</definedName>
    <definedName name="IQ_PRICE_TARGET" hidden="1">"c82"</definedName>
    <definedName name="IQ_PRICE_TARGET_REUT" hidden="1">"c3631"</definedName>
    <definedName name="IQ_PRICE_TARGET_THOM" hidden="1">"c3649"</definedName>
    <definedName name="IQ_PRICEDATE" hidden="1">"c1069"</definedName>
    <definedName name="IQ_PRICING_DATE" hidden="1">"c1613"</definedName>
    <definedName name="IQ_PRIMARY_EPS_TYPE" hidden="1">"c4498"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"c1059"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THOM" hidden="1">"c4034"</definedName>
    <definedName name="IQ_RETURN_ASSETS_FS" hidden="1">"c1116"</definedName>
    <definedName name="IQ_RETURN_ASSETS_HIGH_EST" hidden="1">"c3530"</definedName>
    <definedName name="IQ_RETURN_ASSETS_HIGH_EST_THOM" hidden="1">"c4036"</definedName>
    <definedName name="IQ_RETURN_ASSETS_LOW_EST" hidden="1">"c3531"</definedName>
    <definedName name="IQ_RETURN_ASSETS_LOW_EST_THOM" hidden="1">"c4037"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QUITY" hidden="1">"c1118"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THOM" hidden="1">"c5479"</definedName>
    <definedName name="IQ_RETURN_EQUITY_FS" hidden="1">"c1121"</definedName>
    <definedName name="IQ_RETURN_EQUITY_HIGH_EST" hidden="1">"c3536"</definedName>
    <definedName name="IQ_RETURN_EQUITY_HIGH_EST_THOM" hidden="1">"c5283"</definedName>
    <definedName name="IQ_RETURN_EQUITY_LOW_EST" hidden="1">"c3537"</definedName>
    <definedName name="IQ_RETURN_EQUITY_LOW_EST_THOM" hidden="1">"c5284"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STDDEV_EST_THOM" hidden="1">"c3657"</definedName>
    <definedName name="IQ_REV_UTI" hidden="1">"c1125"</definedName>
    <definedName name="IQ_REVENUE" hidden="1">"c1122"</definedName>
    <definedName name="IQ_REVENUE_ACT_OR_EST_THOM" hidden="1">"c5299"</definedName>
    <definedName name="IQ_REVENUE_EST" hidden="1">"c1126"</definedName>
    <definedName name="IQ_REVENUE_EST_REUT" hidden="1">"c3634"</definedName>
    <definedName name="IQ_REVENUE_EST_THOM" hidden="1">"c3652"</definedName>
    <definedName name="IQ_REVENUE_HIGH_EST" hidden="1">"c1127"</definedName>
    <definedName name="IQ_REVENUE_HIGH_EST_REUT" hidden="1">"c3636"</definedName>
    <definedName name="IQ_REVENUE_HIGH_EST_THOM" hidden="1">"c3654"</definedName>
    <definedName name="IQ_REVENUE_LOW_EST" hidden="1">"c1128"</definedName>
    <definedName name="IQ_REVENUE_LOW_EST_REUT" hidden="1">"c3637"</definedName>
    <definedName name="IQ_REVENUE_LOW_EST_THOM" hidden="1">"c3655"</definedName>
    <definedName name="IQ_REVENUE_MEDIAN_EST" hidden="1">"c1662"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REUT" hidden="1">"c3638"</definedName>
    <definedName name="IQ_REVENUE_NUM_EST_THOM" hidden="1">"c3656"</definedName>
    <definedName name="IQ_REVISION_DATE_" hidden="1">38999.6400925926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TOTAL_REV_FWD_THOM" hidden="1">"c4058"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>#REF!</definedName>
    <definedName name="iso">'[30]Total ()'!#REF!</definedName>
    <definedName name="item">#REF!</definedName>
    <definedName name="Item_codes">#REF!</definedName>
    <definedName name="ITEM_COST_Frozen">#REF!</definedName>
    <definedName name="ITem_cost_frozen2">#REF!</definedName>
    <definedName name="Item_Cost_frozenB">#REF!</definedName>
    <definedName name="Items">#REF!</definedName>
    <definedName name="ITEMTYPE">#REF!</definedName>
    <definedName name="j">#N/A</definedName>
    <definedName name="j_6">#REF!</definedName>
    <definedName name="JA">#N/A</definedName>
    <definedName name="JI">#REF!</definedName>
    <definedName name="JI_6">#REF!</definedName>
    <definedName name="JITLW">#REF!</definedName>
    <definedName name="JITTER">#REF!</definedName>
    <definedName name="jjj">[29]DropDownlist_Options!$A$1</definedName>
    <definedName name="jkjij" hidden="1">#REF!</definedName>
    <definedName name="JMP_ModelData">"'﻿&lt;?xml version=""1.0"" encoding=""utf-8""?&gt;&lt;ModelData xmlns:xsi=""http://www.w3.org/2001/XMLSchema-instance"" xmlns:xsd=""http://www.w3.org/2001/XMLSchema""&gt;&lt;ProfilerModels /&gt;&lt;/ModelData&gt;'"</definedName>
    <definedName name="JMP_Models">"'Slot Error_1'"</definedName>
    <definedName name="julact">#REF!</definedName>
    <definedName name="junkname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junkname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KESY">[31]PERSONEL!$C:$E</definedName>
    <definedName name="KESY_12">[32]PERSONEL!$C:$E</definedName>
    <definedName name="KESY_5">[33]PERSONEL!$C:$E</definedName>
    <definedName name="KESY_7">[34]PERSONEL!$C:$E</definedName>
    <definedName name="kim" hidden="1">{"'SGI_Opex'!$A$1:$O$187"}</definedName>
    <definedName name="kk">[35]DropDownlist_Options!$A$1</definedName>
    <definedName name="kkkk">#REF!</definedName>
    <definedName name="kl" hidden="1">{"'Sheet1'!$A$4:$M$36"}</definedName>
    <definedName name="KO">#N/A</definedName>
    <definedName name="KOWKKWKW">#REF!</definedName>
    <definedName name="l">#N/A</definedName>
    <definedName name="L2070_Wedge_Tuning_Single">#REF!</definedName>
    <definedName name="labor">#REF!</definedName>
    <definedName name="LANDIMP">#REF!</definedName>
    <definedName name="LANDREV">#REF!</definedName>
    <definedName name="LaserFY14Q1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lasetest">#REF!</definedName>
    <definedName name="Last_Movement">#REF!</definedName>
    <definedName name="Last_Movement_6">#REF!</definedName>
    <definedName name="LastRealCell">#REF!</definedName>
    <definedName name="Latest">#REF!</definedName>
    <definedName name="LatinAm_New" hidden="1">{"'SGI_Opex'!$A$1:$O$187"}</definedName>
    <definedName name="LB7677N">#REF!</definedName>
    <definedName name="LDM">#REF!</definedName>
    <definedName name="LDM_2">#REF!</definedName>
    <definedName name="LDMsked">#REF!</definedName>
    <definedName name="LDMsked2">#REF!</definedName>
    <definedName name="ldpm">#REF!</definedName>
    <definedName name="Level">#N/A</definedName>
    <definedName name="Level_7">#N/A</definedName>
    <definedName name="LINE">#REF!</definedName>
    <definedName name="LINE_12">#REF!</definedName>
    <definedName name="lisa" hidden="1">[1]MOTO!#REF!</definedName>
    <definedName name="List0129">#REF!</definedName>
    <definedName name="ListName">[36]Revenue!$A$5:$A$14</definedName>
    <definedName name="LK">#N/A</definedName>
    <definedName name="ll">[37]DropDownlist_Options!$A$1</definedName>
    <definedName name="Location">#REF!</definedName>
    <definedName name="Location_6">#REF!</definedName>
    <definedName name="LOH">'[8]PCL info input'!$C$4:$J$6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tcode">#REF!</definedName>
    <definedName name="Lotcode_6">#REF!</definedName>
    <definedName name="lucent">#REF!</definedName>
    <definedName name="LYN">#REF!</definedName>
    <definedName name="m" hidden="1">{"'SGI_Opex'!$A$1:$O$187"}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keDoc_BaseSheet_Range">#REF!</definedName>
    <definedName name="marconi">#REF!</definedName>
    <definedName name="margin">'[8]PCL info input'!$O$9:$R$33</definedName>
    <definedName name="masster" hidden="1">{"'Joanna Lam Hiu Ha(sales)'!$B$1:$I$29"}</definedName>
    <definedName name="master">#REF!</definedName>
    <definedName name="materialtype">#REF!</definedName>
    <definedName name="MatrixTitle">#REF!</definedName>
    <definedName name="may">#REF!</definedName>
    <definedName name="may_6">#REF!</definedName>
    <definedName name="MC28C_1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mci">#REF!</definedName>
    <definedName name="MDL">#REF!</definedName>
    <definedName name="Meat">#REF!</definedName>
    <definedName name="MENU">#N/A</definedName>
    <definedName name="MENU_6">#N/A</definedName>
    <definedName name="MENU_9">#N/A</definedName>
    <definedName name="Million">'[11]Commodity Charts'!$M$3</definedName>
    <definedName name="MININT_Q1_CY">#REF!</definedName>
    <definedName name="MININT_Q1_NY">#REF!</definedName>
    <definedName name="MININT_Q2_CY">#REF!</definedName>
    <definedName name="MININT_Q2_NY">#REF!</definedName>
    <definedName name="MININT_Q3_CY">#REF!</definedName>
    <definedName name="MININT_Q3_NY">#REF!</definedName>
    <definedName name="MININT_Q4_CY">#REF!</definedName>
    <definedName name="MININT_Q4_NY">#REF!</definedName>
    <definedName name="mis">#REF!</definedName>
    <definedName name="Misc" hidden="1">{"'SGI_Opex'!$A$1:$O$187"}</definedName>
    <definedName name="MISCEXP_FY_CY">#REF!</definedName>
    <definedName name="MISCEXP_FY_NY">#REF!</definedName>
    <definedName name="MISCEXP_Q1_CY">#REF!</definedName>
    <definedName name="MISCEXP_Q1_NY">#REF!</definedName>
    <definedName name="MISCEXP_Q2_CY">#REF!</definedName>
    <definedName name="MISCEXP_Q2_NY">#REF!</definedName>
    <definedName name="MISCEXP_Q3_CY">#REF!</definedName>
    <definedName name="MISCEXP_Q3_NY">#REF!</definedName>
    <definedName name="MISCEXP_Q4_CY">#REF!</definedName>
    <definedName name="MISCEXP_Q4_NY">#REF!</definedName>
    <definedName name="MISCINC_FY_CY">#REF!</definedName>
    <definedName name="MISCINC_FY_NY">#REF!</definedName>
    <definedName name="MISCINC_Q1_CY">#REF!</definedName>
    <definedName name="MISCINC_Q1_NY">#REF!</definedName>
    <definedName name="MISCINC_Q2_CY">#REF!</definedName>
    <definedName name="MISCINC_Q2_NY">#REF!</definedName>
    <definedName name="MISCINC_Q3_CY">#REF!</definedName>
    <definedName name="MISCINC_Q3_NY">#REF!</definedName>
    <definedName name="MISCINC_Q4_CY">#REF!</definedName>
    <definedName name="MISCINC_Q4_NY">#REF!</definedName>
    <definedName name="mm">[38]DropDownlist_Options!$A$1</definedName>
    <definedName name="model">#REF!</definedName>
    <definedName name="Model_6">#REF!</definedName>
    <definedName name="Model_Rev_No.">#REF!</definedName>
    <definedName name="Model_Rev_No._6">#REF!</definedName>
    <definedName name="MODEL1">#REF!</definedName>
    <definedName name="MODEL1_12">#REF!</definedName>
    <definedName name="MODEL2">#REF!</definedName>
    <definedName name="MODEL2_12">#REF!</definedName>
    <definedName name="MODEL3">#REF!</definedName>
    <definedName name="MODEL3_12">#REF!</definedName>
    <definedName name="MODEL4">#REF!</definedName>
    <definedName name="MODEL4_12">#REF!</definedName>
    <definedName name="MODEL5">#REF!</definedName>
    <definedName name="MODEL5_12">#REF!</definedName>
    <definedName name="modelref">#REF!</definedName>
    <definedName name="MODENA">#REF!</definedName>
    <definedName name="modQ1">#REF!</definedName>
    <definedName name="modQ1roy">#REF!</definedName>
    <definedName name="modQ2">#REF!</definedName>
    <definedName name="MOH_New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MOH_New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MOH_New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month">#REF!</definedName>
    <definedName name="Months">{"January","February","March","April","May","June","July","August","September","October","November","December"}</definedName>
    <definedName name="MoreFruit">#REF!</definedName>
    <definedName name="MoreItem">#REF!</definedName>
    <definedName name="MoreItems">#REF!</definedName>
    <definedName name="ms">#REF!</definedName>
    <definedName name="mtable">#REF!</definedName>
    <definedName name="mtglocation">#REF!</definedName>
    <definedName name="mtgmethod">#REF!</definedName>
    <definedName name="MultiOperation">'[39]Yield Data'!$A$35:$E$35</definedName>
    <definedName name="MV">#REF!</definedName>
    <definedName name="NA">[40]PERSONEL!$C:$D</definedName>
    <definedName name="NA_12">[41]PERSONEL!$C:$D</definedName>
    <definedName name="NA_5">[42]PERSONEL!$C:$D</definedName>
    <definedName name="NA_7">[43]PERSONEL!$C:$D</definedName>
    <definedName name="nancy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narr">#REF!</definedName>
    <definedName name="nattqapons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NETEE_FY_CY">#REF!</definedName>
    <definedName name="NETEE_FY_NY">#REF!</definedName>
    <definedName name="NETEE_Q1_CY">#REF!</definedName>
    <definedName name="NETEE_Q1_NY">#REF!</definedName>
    <definedName name="NETEE_Q2_CY">#REF!</definedName>
    <definedName name="NETEE_Q2_NY">#REF!</definedName>
    <definedName name="NETEE_Q3_CY">#REF!</definedName>
    <definedName name="NETEE_Q3_NY">#REF!</definedName>
    <definedName name="NETEE_Q4_CY">#REF!</definedName>
    <definedName name="NETEE_Q4_NY">#REF!</definedName>
    <definedName name="NEW">#REF!</definedName>
    <definedName name="NEXT">#REF!</definedName>
    <definedName name="nn">[44]DropDownlist_Options!$A$1</definedName>
    <definedName name="NNN" hidden="1">{"Resale_Cover",#N/A,FALSE,"COVERS";"ResaleC_1",#N/A,FALSE,"IS BY DIV";"ResaleC_2",#N/A,FALSE,"COGS BY DIV";"ResaleC_3",#N/A,FALSE,"TOTAL PF";"ResaleC_4",#N/A,FALSE,"TOTAL PF";"Resale_PL",#N/A,FALSE,"Sales by PL"}</definedName>
    <definedName name="No">#REF!</definedName>
    <definedName name="No_6">#REF!</definedName>
    <definedName name="none">#REF!</definedName>
    <definedName name="nortel">#REF!</definedName>
    <definedName name="Nortel_Data">#REF!</definedName>
    <definedName name="norteloptilas">#REF!</definedName>
    <definedName name="NotNull">#REF!</definedName>
    <definedName name="NOV">#REF!</definedName>
    <definedName name="NOV_12">#REF!</definedName>
    <definedName name="nov1_12">#REF!</definedName>
    <definedName name="NOV2_12">#REF!</definedName>
    <definedName name="NPAT_Q1_CY">#REF!</definedName>
    <definedName name="NPAT_Q1_NY">#REF!</definedName>
    <definedName name="NPAT_Q2_CY">#REF!</definedName>
    <definedName name="NPAT_Q2_NY">#REF!</definedName>
    <definedName name="NPAT_Q3_CY">#REF!</definedName>
    <definedName name="NPAT_Q3_NY">#REF!</definedName>
    <definedName name="NPAT_Q4_CY">#REF!</definedName>
    <definedName name="NPAT_Q4_NY">#REF!</definedName>
    <definedName name="NPBT_Q1_CY">#REF!</definedName>
    <definedName name="NPBT_Q1_NY">#REF!</definedName>
    <definedName name="NPBT_Q2_CY">#REF!</definedName>
    <definedName name="NPBT_Q2_NY">#REF!</definedName>
    <definedName name="NPBT_Q3_CY">#REF!</definedName>
    <definedName name="NPBT_Q3_NY">#REF!</definedName>
    <definedName name="NPBT_Q4_CY">#REF!</definedName>
    <definedName name="NPBT_Q4_NY">#REF!</definedName>
    <definedName name="NRE">#REF!</definedName>
    <definedName name="Nsalcr.xlm">"Button 5"</definedName>
    <definedName name="NvsASD">"V1900-01-01"</definedName>
    <definedName name="NvsAutoDrillOk">"VN"</definedName>
    <definedName name="NvsInstSpec">"%"</definedName>
    <definedName name="NvsLayoutType">"M3"</definedName>
    <definedName name="NvsNplSpec">"%,X,RZF..,CZF.."</definedName>
    <definedName name="NvsPanelEffdt">"V1998-01-01"</definedName>
    <definedName name="NvsPanelSetid">"VMODEL"</definedName>
    <definedName name="NvsReqBU">"V00007"</definedName>
    <definedName name="NvsReqBUOnly">"VY"</definedName>
    <definedName name="NvsTransLed">"VN"</definedName>
    <definedName name="NvsTreeASD">"V1900-01-01"</definedName>
    <definedName name="NvsValTbl.ACCOUNT">"GL_ACCOUNT_TBL"</definedName>
    <definedName name="NvsValTbl.AFFILIATE">"AFFILIATE_VW"</definedName>
    <definedName name="NvsValTbl.BUSINESS_UNIT">"BUS_UNIT_TBL_GL"</definedName>
    <definedName name="NvsValTbl.PRODUCT">"PRODUCT_TBL"</definedName>
    <definedName name="o" hidden="1">[1]MOTO!#REF!</definedName>
    <definedName name="OCT">#REF!</definedName>
    <definedName name="OCT_12">#REF!</definedName>
    <definedName name="oct1_12">#REF!</definedName>
    <definedName name="OCT2_12">#REF!</definedName>
    <definedName name="OE">#REF!</definedName>
    <definedName name="OE_FY_CY">#REF!</definedName>
    <definedName name="OE_FY_NY">#REF!</definedName>
    <definedName name="OE_Q1_CY">#REF!</definedName>
    <definedName name="OE_Q1_NY">#REF!</definedName>
    <definedName name="OE_Q2_CY">#REF!</definedName>
    <definedName name="OE_Q2_NY">#REF!</definedName>
    <definedName name="OE_Q3_CY">#REF!</definedName>
    <definedName name="OE_Q3_NY">#REF!</definedName>
    <definedName name="OE_Q4_CY">#REF!</definedName>
    <definedName name="OE_Q4_NY">#REF!</definedName>
    <definedName name="OEL">#REF!</definedName>
    <definedName name="OELL">#REF!</definedName>
    <definedName name="OKI">#REF!</definedName>
    <definedName name="oni">#REF!</definedName>
    <definedName name="oo">#N/A</definedName>
    <definedName name="OOE_Q1_CY">#REF!</definedName>
    <definedName name="OOE_Q1_NY">#REF!</definedName>
    <definedName name="OOE_Q2_CY">#REF!</definedName>
    <definedName name="OOE_Q2_NY">#REF!</definedName>
    <definedName name="OOE_Q3_CY">#REF!</definedName>
    <definedName name="OOE_Q3_NY">#REF!</definedName>
    <definedName name="OOE_Q4_CY">#REF!</definedName>
    <definedName name="OOE_Q4_NY">#REF!</definedName>
    <definedName name="OpenReqCstCtr">#REF!</definedName>
    <definedName name="OpenReqCstCtr1">#REF!</definedName>
    <definedName name="OpenReqFuture">#REF!</definedName>
    <definedName name="OpenReqHc">#REF!</definedName>
    <definedName name="OpenReqHc1">#REF!</definedName>
    <definedName name="Operations_Summary___Mgmt_Format">"Corpprint"</definedName>
    <definedName name="OPI_PN_A">'[45]A to B'!$D1:$D999</definedName>
    <definedName name="Org">#REF!</definedName>
    <definedName name="OTHER1_FY_CY">#REF!</definedName>
    <definedName name="OTHER1_FY_NY">#REF!</definedName>
    <definedName name="OTHER1_Q1_CY">#REF!</definedName>
    <definedName name="OTHER1_Q1_NY">#REF!</definedName>
    <definedName name="OTHER1_Q2_CY">#REF!</definedName>
    <definedName name="OTHER1_Q2_NY">#REF!</definedName>
    <definedName name="OTHER1_Q3_CY">#REF!</definedName>
    <definedName name="OTHER1_Q3_NY">#REF!</definedName>
    <definedName name="OTHER1_Q4_CY">#REF!</definedName>
    <definedName name="OTHER1_Q4_NY">#REF!</definedName>
    <definedName name="OTHER2_FY_CY">#REF!</definedName>
    <definedName name="OTHER2_FY_NY">#REF!</definedName>
    <definedName name="OTHER2_Q1_CY">#REF!</definedName>
    <definedName name="OTHER2_Q1_NY">#REF!</definedName>
    <definedName name="OTHER2_Q2_CY">#REF!</definedName>
    <definedName name="OTHER2_Q2_NY">#REF!</definedName>
    <definedName name="OTHER2_Q3_CY">#REF!</definedName>
    <definedName name="OTHER2_Q3_NY">#REF!</definedName>
    <definedName name="OTHER2_Q4_CY">#REF!</definedName>
    <definedName name="OTHER2_Q4_NY">#REF!</definedName>
    <definedName name="OTHER3_FY_CY">#REF!</definedName>
    <definedName name="OTHER3_FY_NY">#REF!</definedName>
    <definedName name="OTHER3_Q1_CY">#REF!</definedName>
    <definedName name="OTHER3_Q1_NY">#REF!</definedName>
    <definedName name="OTHER3_Q2_CY">#REF!</definedName>
    <definedName name="OTHER3_Q2_NY">#REF!</definedName>
    <definedName name="OTHER3_Q3_CY">#REF!</definedName>
    <definedName name="OTHER3_Q3_NY">#REF!</definedName>
    <definedName name="OTHER3_Q4_CY">#REF!</definedName>
    <definedName name="OTHER3_Q4_NY">#REF!</definedName>
    <definedName name="OTHERS">#REF!</definedName>
    <definedName name="OTHERS1">#REF!</definedName>
    <definedName name="OTHERS10">#REF!</definedName>
    <definedName name="OTHERS100">#REF!</definedName>
    <definedName name="OTHERS11">#REF!</definedName>
    <definedName name="OTHERS12">#REF!</definedName>
    <definedName name="OTHERS13">#REF!</definedName>
    <definedName name="OTHERS14">#REF!</definedName>
    <definedName name="OTHERS15">#REF!</definedName>
    <definedName name="OTHERS16">#REF!</definedName>
    <definedName name="OTHERS17">#REF!</definedName>
    <definedName name="OTHERS18">#REF!</definedName>
    <definedName name="OTHERS19">#REF!</definedName>
    <definedName name="OTHERS2">#REF!</definedName>
    <definedName name="OTHERS20">#REF!</definedName>
    <definedName name="OTHERS21">#REF!</definedName>
    <definedName name="OTHERS22">#REF!</definedName>
    <definedName name="OTHERS23">#REF!</definedName>
    <definedName name="OTHERS24">#REF!</definedName>
    <definedName name="OTHERS25">#REF!</definedName>
    <definedName name="OTHERS26">#REF!</definedName>
    <definedName name="OTHERS27">#REF!</definedName>
    <definedName name="OTHERS28">#REF!</definedName>
    <definedName name="OTHERS29">#REF!</definedName>
    <definedName name="OTHERS3">#REF!</definedName>
    <definedName name="OTHERS30">#REF!</definedName>
    <definedName name="OTHERS31">#REF!</definedName>
    <definedName name="OTHERS32">#REF!</definedName>
    <definedName name="OTHERS33">#REF!</definedName>
    <definedName name="OTHERS34">#REF!</definedName>
    <definedName name="OTHERS35">#REF!</definedName>
    <definedName name="OTHERS4">#REF!</definedName>
    <definedName name="OTHERS5">#REF!</definedName>
    <definedName name="OTHERS6">#REF!</definedName>
    <definedName name="OTHERS7">#REF!</definedName>
    <definedName name="OTHERS8">#REF!</definedName>
    <definedName name="OTHERS9">#REF!</definedName>
    <definedName name="OTHERSL">#REF!</definedName>
    <definedName name="Oui_2">#REF!</definedName>
    <definedName name="OUT">[15]data!$E$3:$E$767</definedName>
    <definedName name="overhead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W_Q2_CY">#REF!</definedName>
    <definedName name="OW_Q3_CY">#REF!</definedName>
    <definedName name="Owner">#REF!</definedName>
    <definedName name="P">#REF!</definedName>
    <definedName name="P_1">#REF!</definedName>
    <definedName name="P_12">#REF!</definedName>
    <definedName name="P_2">#REF!</definedName>
    <definedName name="P_22">#REF!</definedName>
    <definedName name="P_3">#REF!</definedName>
    <definedName name="P_32">#REF!</definedName>
    <definedName name="P_4">#REF!</definedName>
    <definedName name="P_42">#REF!</definedName>
    <definedName name="P_M">#REF!</definedName>
    <definedName name="P_N">#REF!</definedName>
    <definedName name="P_N_6">#REF!</definedName>
    <definedName name="P5_1">#N/A</definedName>
    <definedName name="P5_1_6">#N/A</definedName>
    <definedName name="P5_1_9">#N/A</definedName>
    <definedName name="P5_12">#N/A</definedName>
    <definedName name="P5_12_6">#N/A</definedName>
    <definedName name="P5_12_9">#N/A</definedName>
    <definedName name="P5_4">#N/A</definedName>
    <definedName name="P5_4_6">#N/A</definedName>
    <definedName name="P5_4_9">#N/A</definedName>
    <definedName name="P5_6">#N/A</definedName>
    <definedName name="P5_9">#N/A</definedName>
    <definedName name="P768_Valeo_Prototype">#REF!</definedName>
    <definedName name="PackageList">OFFSET(#REF!,1,0,COUNTA(#REF!)-1,1)</definedName>
    <definedName name="PACKING">#REF!</definedName>
    <definedName name="PAE" hidden="1">[1]MOTO!#REF!</definedName>
    <definedName name="pall">#REF!</definedName>
    <definedName name="parent">#REF!</definedName>
    <definedName name="Pareto">#REF!</definedName>
    <definedName name="PartI">#REF!</definedName>
    <definedName name="PartII">#REF!</definedName>
    <definedName name="PartIII">#REF!</definedName>
    <definedName name="PartIIII">#REF!</definedName>
    <definedName name="PARTNO">#REF!</definedName>
    <definedName name="PartNumber">[17]checklist!#REF!</definedName>
    <definedName name="PartV">#REF!</definedName>
    <definedName name="pci_yield">#REF!</definedName>
    <definedName name="PCTFREE">#REF!</definedName>
    <definedName name="PCTUSED">#REF!</definedName>
    <definedName name="PD">[4]!PD</definedName>
    <definedName name="Pd_1_Time">#REF!</definedName>
    <definedName name="Pd_2_Time">#REF!</definedName>
    <definedName name="PDx">[4]!PDx</definedName>
    <definedName name="PER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ineDelta_Margin">#REF!</definedName>
    <definedName name="pirelli">#REF!</definedName>
    <definedName name="Pla" hidden="1">#REF!</definedName>
    <definedName name="PLAN">[46]PRO.PLAN!$B$4:$H$24</definedName>
    <definedName name="Plant">#REF!</definedName>
    <definedName name="plnCap">#REF!</definedName>
    <definedName name="plnEVA">#REF!</definedName>
    <definedName name="plnOP">#REF!</definedName>
    <definedName name="plnOth">#REF!</definedName>
    <definedName name="plnRev">#REF!</definedName>
    <definedName name="PNLvol">#REF!</definedName>
    <definedName name="PO_no_A">#REF!</definedName>
    <definedName name="POF_1st">#N/A</definedName>
    <definedName name="POF_2nd">#N/A</definedName>
    <definedName name="POF_3rd">#N/A</definedName>
    <definedName name="por">#REF!</definedName>
    <definedName name="Ports_1">#REF!</definedName>
    <definedName name="Ports_12">#REF!</definedName>
    <definedName name="Ports_2">#REF!</definedName>
    <definedName name="Ports_22">#REF!</definedName>
    <definedName name="Ports_3">#REF!</definedName>
    <definedName name="ports_32">#REF!</definedName>
    <definedName name="Ports_4">#REF!</definedName>
    <definedName name="ports_42">#REF!</definedName>
    <definedName name="Position_Name">#REF!</definedName>
    <definedName name="pp">#REF!</definedName>
    <definedName name="pPlant">#REF!</definedName>
    <definedName name="PPVvol">#REF!</definedName>
    <definedName name="preprod">#REF!</definedName>
    <definedName name="Price">'[47]Unit Price'!$A$5:$C$101</definedName>
    <definedName name="PricebookType">'[48]PRICEBOOK &amp; DISCOUNTING'!$F$5</definedName>
    <definedName name="PrimaryKey">#REF!</definedName>
    <definedName name="print">#N/A</definedName>
    <definedName name="_xlnm.Print_Area">#REF!</definedName>
    <definedName name="Print_Area_MI">#N/A</definedName>
    <definedName name="print_expense_1">#REF!</definedName>
    <definedName name="print_expense_2">#REF!</definedName>
    <definedName name="print_expense_3">#REF!</definedName>
    <definedName name="print_expense_4">#REF!</definedName>
    <definedName name="print_expense_5">#REF!</definedName>
    <definedName name="_xlnm.Print_Titles">#REF!</definedName>
    <definedName name="print1">#REF!</definedName>
    <definedName name="proc_test_min_bd">#REF!</definedName>
    <definedName name="proc_yield">#REF!</definedName>
    <definedName name="Process_Date">#REF!</definedName>
    <definedName name="Process_Settings">#REF!</definedName>
    <definedName name="Process_Type">#REF!</definedName>
    <definedName name="prodmap">#REF!</definedName>
    <definedName name="prodmap2">#REF!</definedName>
    <definedName name="ProductFamily">#REF!</definedName>
    <definedName name="ProductList">OFFSET(#REF!,1,0,COUNTA(#REF!)-1,1)</definedName>
    <definedName name="productmap">#REF!</definedName>
    <definedName name="products">#REF!</definedName>
    <definedName name="project">#REF!</definedName>
    <definedName name="ProjectA">#REF!</definedName>
    <definedName name="ProjectAA">#REF!</definedName>
    <definedName name="ProjectB">#REF!</definedName>
    <definedName name="ProjectBB">#REF!</definedName>
    <definedName name="ProjectC">#REF!</definedName>
    <definedName name="ProjectCC">#REF!</definedName>
    <definedName name="ProjEndDate">#REF!</definedName>
    <definedName name="ProjStartDate">#REF!</definedName>
    <definedName name="PSG">[49]FREIGHT!$B$4</definedName>
    <definedName name="PTM">#REF!</definedName>
    <definedName name="Q1Receipts">#REF!</definedName>
    <definedName name="Q2Receipts">#REF!</definedName>
    <definedName name="Q4_Raw">#REF!</definedName>
    <definedName name="qa">#REF!</definedName>
    <definedName name="qq">[6]DropDownlist_Options!$A$1</definedName>
    <definedName name="QST_field">#REF!</definedName>
    <definedName name="qtera">#REF!</definedName>
    <definedName name="Qty_free">#REF!</definedName>
    <definedName name="Qty_free_2">#REF!</definedName>
    <definedName name="qty_test">#REF!</definedName>
    <definedName name="qty_test_2c">#REF!</definedName>
    <definedName name="qty_test_p2c">#REF!</definedName>
    <definedName name="Query1___SMTC_MPP_Only">#REF!</definedName>
    <definedName name="Quotation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R_1">#REF!</definedName>
    <definedName name="R_2">#REF!</definedName>
    <definedName name="R_3">#REF!</definedName>
    <definedName name="R_4">#REF!</definedName>
    <definedName name="RATE">#REF!</definedName>
    <definedName name="RBU">#REF!</definedName>
    <definedName name="rd">#REF!</definedName>
    <definedName name="RE_INPUT">#REF!</definedName>
    <definedName name="Real">#REF!</definedName>
    <definedName name="ReceiptsQ1FY19">'[50]Receipts Q1FY19'!$A$1:$C$4747</definedName>
    <definedName name="Received_Date">#REF!</definedName>
    <definedName name="Received_Date_6">#REF!</definedName>
    <definedName name="Record3">#REF!</definedName>
    <definedName name="Record4">#REF!</definedName>
    <definedName name="Record5">#REF!</definedName>
    <definedName name="RecordCount">#REF!</definedName>
    <definedName name="RecordSize">#REF!</definedName>
    <definedName name="Recover">[51]Macro1!$C$1</definedName>
    <definedName name="Reducsion">#REF!</definedName>
    <definedName name="REEJDEK">#N/A</definedName>
    <definedName name="regtrr">{0}</definedName>
    <definedName name="Rena">#REF!</definedName>
    <definedName name="Retest">#REF!</definedName>
    <definedName name="rev">#REF!</definedName>
    <definedName name="Rev_1550">#REF!</definedName>
    <definedName name="Rev_P3">#REF!</definedName>
    <definedName name="Rev_SFP">#REF!</definedName>
    <definedName name="revenue">#REF!</definedName>
    <definedName name="Revenues_1">#REF!</definedName>
    <definedName name="Revenues_2">#REF!</definedName>
    <definedName name="REvenues_3">#REF!</definedName>
    <definedName name="Revenues_4">#REF!</definedName>
    <definedName name="rick">'[52]1.  Current State'!#REF!</definedName>
    <definedName name="RID">#REF!</definedName>
    <definedName name="RMC_XL_SYS">1</definedName>
    <definedName name="RND_FY_CY">#REF!</definedName>
    <definedName name="RND_FY_NY">#REF!</definedName>
    <definedName name="RND_Q1_CY">#REF!</definedName>
    <definedName name="RND_Q1_NY">#REF!</definedName>
    <definedName name="RND_Q2_CY">#REF!</definedName>
    <definedName name="RND_Q2_NY">#REF!</definedName>
    <definedName name="RND_Q3_CY">#REF!</definedName>
    <definedName name="RND_Q3_NY">#REF!</definedName>
    <definedName name="RND_Q4_CY">#REF!</definedName>
    <definedName name="RND_Q4_NY">#REF!</definedName>
    <definedName name="rngComplDate">#REF!</definedName>
    <definedName name="rngDueDate">#REF!</definedName>
    <definedName name="rngGate0">#REF!</definedName>
    <definedName name="rngGate1">#REF!</definedName>
    <definedName name="rngGate2">#REF!</definedName>
    <definedName name="rngGate3">#REF!</definedName>
    <definedName name="rngGate4">#REF!</definedName>
    <definedName name="rngGate41">#REF!</definedName>
    <definedName name="rngGate5">#REF!</definedName>
    <definedName name="rngGate6">#REF!</definedName>
    <definedName name="rngGate7">#REF!</definedName>
    <definedName name="rngGate8">#REF!</definedName>
    <definedName name="rngGate9">#REF!</definedName>
    <definedName name="rngMile">#REF!</definedName>
    <definedName name="rngProjPlanStep">#REF!</definedName>
    <definedName name="rngRealValues">#REF!</definedName>
    <definedName name="rngRevDueDate">#REF!</definedName>
    <definedName name="rngStopLight">#REF!</definedName>
    <definedName name="Roadmap">[53]Roadmap!$D$9:$H$61</definedName>
    <definedName name="ROYEXP_FY_CY">#REF!</definedName>
    <definedName name="ROYEXP_FY_NY">#REF!</definedName>
    <definedName name="ROYEXP_Q1_CY">#REF!</definedName>
    <definedName name="ROYEXP_Q1_NY">#REF!</definedName>
    <definedName name="ROYEXP_Q2_CY">#REF!</definedName>
    <definedName name="ROYEXP_Q2_NY">#REF!</definedName>
    <definedName name="ROYEXP_Q3_CY">#REF!</definedName>
    <definedName name="ROYEXP_Q3_NY">#REF!</definedName>
    <definedName name="ROYEXP_Q4_CY">#REF!</definedName>
    <definedName name="ROYEXP_Q4_NY">#REF!</definedName>
    <definedName name="ROYINC_FY_CY">#REF!</definedName>
    <definedName name="ROYINC_FY_NY">#REF!</definedName>
    <definedName name="ROYINC_Q1_CY">#REF!</definedName>
    <definedName name="ROYINC_Q1_NY">#REF!</definedName>
    <definedName name="ROYINC_Q2_CY">#REF!</definedName>
    <definedName name="ROYINC_Q2_NY">#REF!</definedName>
    <definedName name="ROYINC_Q3_CY">#REF!</definedName>
    <definedName name="ROYINC_Q3_NY">#REF!</definedName>
    <definedName name="ROYINC_Q4_CY">#REF!</definedName>
    <definedName name="ROYINC_Q4_NY">#REF!</definedName>
    <definedName name="rr">#REF!</definedName>
    <definedName name="rtime">#REF!</definedName>
    <definedName name="RTT">#REF!</definedName>
    <definedName name="rttime">#REF!</definedName>
    <definedName name="Rx_no_L">'[45]A to B'!$L1:$L999</definedName>
    <definedName name="s">[54]High!$P$146:$AD$146</definedName>
    <definedName name="S10_1">#N/A</definedName>
    <definedName name="S10_1_6">#N/A</definedName>
    <definedName name="S10_1_9">#N/A</definedName>
    <definedName name="S10_12">#N/A</definedName>
    <definedName name="S10_12_6">#N/A</definedName>
    <definedName name="S10_12_9">#N/A</definedName>
    <definedName name="S10_4">#N/A</definedName>
    <definedName name="S10_4_6">#N/A</definedName>
    <definedName name="S10_4_9">#N/A</definedName>
    <definedName name="S10_6">#N/A</definedName>
    <definedName name="S10_9">#N/A</definedName>
    <definedName name="sadfdsf">#REF!</definedName>
    <definedName name="Salary_Status">#REF!</definedName>
    <definedName name="Salesummary">#REF!</definedName>
    <definedName name="sangus">#REF!</definedName>
    <definedName name="SCD">#REF!</definedName>
    <definedName name="SCDL">#REF!</definedName>
    <definedName name="SCN">#REF!</definedName>
    <definedName name="sd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SDCBUMP">#REF!</definedName>
    <definedName name="sdf">#REF!</definedName>
    <definedName name="sdfsdfs" hidden="1">{"NPD Transfer Checklist",#N/A,FALSE,"Checklist-Scorecard"}</definedName>
    <definedName name="SDL">#REF!</definedName>
    <definedName name="SELECT_CODE">#N/A</definedName>
    <definedName name="SELECT_CODE_1">#N/A</definedName>
    <definedName name="SELECT_CODE_1_1">#N/A</definedName>
    <definedName name="SELECT_CODE_1_1_6">#N/A</definedName>
    <definedName name="SELECT_CODE_1_1_9">#N/A</definedName>
    <definedName name="SELECT_CODE_1_12">#N/A</definedName>
    <definedName name="SELECT_CODE_1_12_6">#N/A</definedName>
    <definedName name="SELECT_CODE_1_12_9">#N/A</definedName>
    <definedName name="SELECT_CODE_1_4">#N/A</definedName>
    <definedName name="SELECT_CODE_1_4_6">#N/A</definedName>
    <definedName name="SELECT_CODE_1_4_9">#N/A</definedName>
    <definedName name="SELECT_CODE_1_6">#N/A</definedName>
    <definedName name="SELECT_CODE_1_9">#N/A</definedName>
    <definedName name="SELECT_CODE_12">#N/A</definedName>
    <definedName name="SELECT_CODE_12_6">#N/A</definedName>
    <definedName name="SELECT_CODE_12_9">#N/A</definedName>
    <definedName name="SELECT_CODE_2">#N/A</definedName>
    <definedName name="SELECT_CODE_2_1">#N/A</definedName>
    <definedName name="SELECT_CODE_2_1_1">#N/A</definedName>
    <definedName name="SELECT_CODE_2_1_1_6">#N/A</definedName>
    <definedName name="SELECT_CODE_2_1_1_9">#N/A</definedName>
    <definedName name="SELECT_CODE_2_1_12">#N/A</definedName>
    <definedName name="SELECT_CODE_2_1_12_6">#N/A</definedName>
    <definedName name="SELECT_CODE_2_1_12_9">#N/A</definedName>
    <definedName name="SELECT_CODE_2_1_4">#N/A</definedName>
    <definedName name="SELECT_CODE_2_1_4_6">#N/A</definedName>
    <definedName name="SELECT_CODE_2_1_4_9">#N/A</definedName>
    <definedName name="SELECT_CODE_2_1_6">#N/A</definedName>
    <definedName name="SELECT_CODE_2_1_9">#N/A</definedName>
    <definedName name="SELECT_CODE_2_12">#N/A</definedName>
    <definedName name="SELECT_CODE_2_12_6">#N/A</definedName>
    <definedName name="SELECT_CODE_2_12_9">#N/A</definedName>
    <definedName name="SELECT_CODE_2_4">#N/A</definedName>
    <definedName name="SELECT_CODE_2_4_6">#N/A</definedName>
    <definedName name="SELECT_CODE_2_4_9">#N/A</definedName>
    <definedName name="SELECT_CODE_2_6">#N/A</definedName>
    <definedName name="SELECT_CODE_2_9">#N/A</definedName>
    <definedName name="SELECT_CODE_3">#N/A</definedName>
    <definedName name="SELECT_CODE_3_1">#N/A</definedName>
    <definedName name="SELECT_CODE_3_1_1">#N/A</definedName>
    <definedName name="SELECT_CODE_3_1_1_6">#N/A</definedName>
    <definedName name="SELECT_CODE_3_1_1_9">#N/A</definedName>
    <definedName name="SELECT_CODE_3_1_12">#N/A</definedName>
    <definedName name="SELECT_CODE_3_1_12_6">#N/A</definedName>
    <definedName name="SELECT_CODE_3_1_12_9">#N/A</definedName>
    <definedName name="SELECT_CODE_3_1_4">#N/A</definedName>
    <definedName name="SELECT_CODE_3_1_4_6">#N/A</definedName>
    <definedName name="SELECT_CODE_3_1_4_9">#N/A</definedName>
    <definedName name="SELECT_CODE_3_1_6">#N/A</definedName>
    <definedName name="SELECT_CODE_3_1_9">#N/A</definedName>
    <definedName name="SELECT_CODE_3_12">#N/A</definedName>
    <definedName name="SELECT_CODE_3_12_6">#N/A</definedName>
    <definedName name="SELECT_CODE_3_12_9">#N/A</definedName>
    <definedName name="SELECT_CODE_3_4">#N/A</definedName>
    <definedName name="SELECT_CODE_3_4_6">#N/A</definedName>
    <definedName name="SELECT_CODE_3_4_9">#N/A</definedName>
    <definedName name="SELECT_CODE_3_6">#N/A</definedName>
    <definedName name="SELECT_CODE_3_9">#N/A</definedName>
    <definedName name="SELECT_CODE_4">#N/A</definedName>
    <definedName name="SELECT_CODE_4_1">#N/A</definedName>
    <definedName name="SELECT_CODE_4_1_1">#N/A</definedName>
    <definedName name="SELECT_CODE_4_1_1_6">#N/A</definedName>
    <definedName name="SELECT_CODE_4_1_1_9">#N/A</definedName>
    <definedName name="SELECT_CODE_4_1_12">#N/A</definedName>
    <definedName name="SELECT_CODE_4_1_12_6">#N/A</definedName>
    <definedName name="SELECT_CODE_4_1_12_9">#N/A</definedName>
    <definedName name="SELECT_CODE_4_1_4">#N/A</definedName>
    <definedName name="SELECT_CODE_4_1_4_6">#N/A</definedName>
    <definedName name="SELECT_CODE_4_1_4_9">#N/A</definedName>
    <definedName name="SELECT_CODE_4_1_6">#N/A</definedName>
    <definedName name="SELECT_CODE_4_1_9">#N/A</definedName>
    <definedName name="SELECT_CODE_4_12">#N/A</definedName>
    <definedName name="SELECT_CODE_4_12_6">#N/A</definedName>
    <definedName name="SELECT_CODE_4_12_9">#N/A</definedName>
    <definedName name="SELECT_CODE_4_4">#N/A</definedName>
    <definedName name="SELECT_CODE_4_4_6">#N/A</definedName>
    <definedName name="SELECT_CODE_4_4_9">#N/A</definedName>
    <definedName name="SELECT_CODE_4_6">#N/A</definedName>
    <definedName name="SELECT_CODE_4_9">#N/A</definedName>
    <definedName name="SELECT_CODE_5">#N/A</definedName>
    <definedName name="SELECT_CODE_5_1">#N/A</definedName>
    <definedName name="SELECT_CODE_5_1_1">#N/A</definedName>
    <definedName name="SELECT_CODE_5_1_1_6">#N/A</definedName>
    <definedName name="SELECT_CODE_5_1_1_9">#N/A</definedName>
    <definedName name="SELECT_CODE_5_1_12">#N/A</definedName>
    <definedName name="SELECT_CODE_5_1_12_6">#N/A</definedName>
    <definedName name="SELECT_CODE_5_1_12_9">#N/A</definedName>
    <definedName name="SELECT_CODE_5_1_4">#N/A</definedName>
    <definedName name="SELECT_CODE_5_1_4_6">#N/A</definedName>
    <definedName name="SELECT_CODE_5_1_4_9">#N/A</definedName>
    <definedName name="SELECT_CODE_5_1_6">#N/A</definedName>
    <definedName name="SELECT_CODE_5_1_9">#N/A</definedName>
    <definedName name="SELECT_CODE_5_12">#N/A</definedName>
    <definedName name="SELECT_CODE_5_12_6">#N/A</definedName>
    <definedName name="SELECT_CODE_5_12_9">#N/A</definedName>
    <definedName name="SELECT_CODE_5_4">#N/A</definedName>
    <definedName name="SELECT_CODE_5_4_6">#N/A</definedName>
    <definedName name="SELECT_CODE_5_4_9">#N/A</definedName>
    <definedName name="SELECT_CODE_5_6">#N/A</definedName>
    <definedName name="SELECT_CODE_5_9">#N/A</definedName>
    <definedName name="SELECT_CODE_6">#N/A</definedName>
    <definedName name="SELECT_CODE_6_1">#N/A</definedName>
    <definedName name="SELECT_CODE_6_1_6">#N/A</definedName>
    <definedName name="SELECT_CODE_6_1_9">#N/A</definedName>
    <definedName name="SELECT_CODE_6_12">#N/A</definedName>
    <definedName name="SELECT_CODE_6_12_6">#N/A</definedName>
    <definedName name="SELECT_CODE_6_12_9">#N/A</definedName>
    <definedName name="SELECT_CODE_6_4">#N/A</definedName>
    <definedName name="SELECT_CODE_6_4_6">#N/A</definedName>
    <definedName name="SELECT_CODE_6_4_9">#N/A</definedName>
    <definedName name="SELECT_CODE_6_6">#N/A</definedName>
    <definedName name="SELECT_CODE_6_9">#N/A</definedName>
    <definedName name="SELECT_CODE_7">#N/A</definedName>
    <definedName name="SELECT_CODE_7_1">#N/A</definedName>
    <definedName name="SELECT_CODE_7_1_6">#N/A</definedName>
    <definedName name="SELECT_CODE_7_1_9">#N/A</definedName>
    <definedName name="SELECT_CODE_7_12">#N/A</definedName>
    <definedName name="SELECT_CODE_7_12_6">#N/A</definedName>
    <definedName name="SELECT_CODE_7_12_9">#N/A</definedName>
    <definedName name="SELECT_CODE_7_4">#N/A</definedName>
    <definedName name="SELECT_CODE_7_4_6">#N/A</definedName>
    <definedName name="SELECT_CODE_7_4_9">#N/A</definedName>
    <definedName name="SELECT_CODE_7_6">#N/A</definedName>
    <definedName name="SELECT_CODE_7_9">#N/A</definedName>
    <definedName name="SELECT_CODE_9">#N/A</definedName>
    <definedName name="Serial">#REF!</definedName>
    <definedName name="Series">#REF!</definedName>
    <definedName name="Series_6">#REF!</definedName>
    <definedName name="SFD">#REF!</definedName>
    <definedName name="sff_net">#REF!</definedName>
    <definedName name="sff_UP_2">#REF!</definedName>
    <definedName name="SFFP_VolumeFactor_DOEM">#REF!</definedName>
    <definedName name="SFFP_VolumeFactor_POEM">#REF!</definedName>
    <definedName name="sfp_net">#REF!</definedName>
    <definedName name="sfp_up">#REF!</definedName>
    <definedName name="SFV">#REF!</definedName>
    <definedName name="SGI" hidden="1">{"'Joanna Lam Hiu Ha(sales)'!$B$1:$I$29"}</definedName>
    <definedName name="Sheetlist">'[55]WIP Module'!$AB$3:$AB$5</definedName>
    <definedName name="siecor">#REF!</definedName>
    <definedName name="SK">#REF!</definedName>
    <definedName name="sl">[56]Streamline!$A$2:$C$2056</definedName>
    <definedName name="SLD">#REF!</definedName>
    <definedName name="SLN">#REF!</definedName>
    <definedName name="Slot">#REF!</definedName>
    <definedName name="Slot_6">#REF!</definedName>
    <definedName name="Slot_No.">#REF!</definedName>
    <definedName name="Slot_No._6">#REF!</definedName>
    <definedName name="SLS_FY_CY">#REF!</definedName>
    <definedName name="SLS_FY_NY">#REF!</definedName>
    <definedName name="SLS_Q1_CY">#REF!</definedName>
    <definedName name="SLS_Q1_NY">#REF!</definedName>
    <definedName name="SLS_Q2_CY">#REF!</definedName>
    <definedName name="SLS_Q2_NY">#REF!</definedName>
    <definedName name="SLS_Q3_CY">#REF!</definedName>
    <definedName name="SLS_Q3_NY">#REF!</definedName>
    <definedName name="SLS_Q4_CY">#REF!</definedName>
    <definedName name="SLS_Q4_NY">#REF!</definedName>
    <definedName name="SM_Burden">#REF!</definedName>
    <definedName name="SM_Burden1">#REF!</definedName>
    <definedName name="SM_Burden2">#REF!</definedName>
    <definedName name="SMD">#REF!</definedName>
    <definedName name="SMTIR">#N/A</definedName>
    <definedName name="SNA_FY_CY">#REF!</definedName>
    <definedName name="SNA_FY_NY">#REF!</definedName>
    <definedName name="SNA_New" hidden="1">{"'SGI_Opex'!$A$1:$O$187"}</definedName>
    <definedName name="SNA_Q1_CY">#REF!</definedName>
    <definedName name="SNA_Q1_NY">#REF!</definedName>
    <definedName name="SNA_Q2_CY">#REF!</definedName>
    <definedName name="SNA_Q2_NY">#REF!</definedName>
    <definedName name="SNA_Q3_CY">#REF!</definedName>
    <definedName name="SNA_Q3_NY">#REF!</definedName>
    <definedName name="SNA_Q4_CY">#REF!</definedName>
    <definedName name="SNA_Q4_NY">#REF!</definedName>
    <definedName name="source">#REF!</definedName>
    <definedName name="SPC">#REF!</definedName>
    <definedName name="sryryty">{0}</definedName>
    <definedName name="ss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st">#REF!</definedName>
    <definedName name="standard">#REF!</definedName>
    <definedName name="StandardA">#REF!</definedName>
    <definedName name="START">#REF!</definedName>
    <definedName name="STC_Time_Tracking">#REF!</definedName>
    <definedName name="STD">#REF!</definedName>
    <definedName name="Step02">[17]checklist!#REF!</definedName>
    <definedName name="Step04">[17]checklist!#REF!</definedName>
    <definedName name="Step06">[17]checklist!#REF!</definedName>
    <definedName name="Step08">[17]checklist!#REF!</definedName>
    <definedName name="Step10">[17]checklist!#REF!</definedName>
    <definedName name="Step12">[17]checklist!#REF!</definedName>
    <definedName name="Step14">[17]checklist!#REF!</definedName>
    <definedName name="Step16">[17]checklist!#REF!</definedName>
    <definedName name="Step18">[17]checklist!#REF!</definedName>
    <definedName name="Step20">[17]checklist!#REF!</definedName>
    <definedName name="Step22">[17]checklist!#REF!</definedName>
    <definedName name="Step24">[17]checklist!#REF!</definedName>
    <definedName name="Step30">[17]checklist!#REF!</definedName>
    <definedName name="Step32">[17]checklist!#REF!</definedName>
    <definedName name="Step34">[17]checklist!#REF!</definedName>
    <definedName name="Step36">[17]checklist!#REF!</definedName>
    <definedName name="Step38">[17]checklist!#REF!</definedName>
    <definedName name="Step40">[17]checklist!#REF!</definedName>
    <definedName name="STN">#REF!</definedName>
    <definedName name="Stn_6">#REF!</definedName>
    <definedName name="Stn_no">#REF!</definedName>
    <definedName name="Stn_no.">#REF!</definedName>
    <definedName name="Stn_no._6">#REF!</definedName>
    <definedName name="Stn_no_6">#REF!</definedName>
    <definedName name="StoreList">OFFSET(#REF!,1,0,COUNTA(#REF!)-1,1)</definedName>
    <definedName name="Straight_and_Overtime">#REF!</definedName>
    <definedName name="strh">{0}</definedName>
    <definedName name="strike_x">#REF!</definedName>
    <definedName name="strike_x_6">#REF!</definedName>
    <definedName name="strtt">{0}</definedName>
    <definedName name="Sub_Total">#REF!</definedName>
    <definedName name="SUMExtraCredit">#REF!</definedName>
    <definedName name="SUMIF">#REF!</definedName>
    <definedName name="SUMIFExtraCredit">#REF!</definedName>
    <definedName name="summary3">#REF!</definedName>
    <definedName name="SumyRef1">#REF!</definedName>
    <definedName name="SumyRef2">#REF!</definedName>
    <definedName name="SumyRef3">#REF!</definedName>
    <definedName name="Supplier">'[11]Supplier Names'!$A$2:$B$1430</definedName>
    <definedName name="SupplierCols">#REF!</definedName>
    <definedName name="Suspected_Caus">#REF!</definedName>
    <definedName name="Suspected_Caus_6">#REF!</definedName>
    <definedName name="Suspected_Cause">#REF!</definedName>
    <definedName name="Suspected_Cause_6">#REF!</definedName>
    <definedName name="Swvu.All." hidden="1">[7]Inventory!#REF!</definedName>
    <definedName name="Swvu.IMSD._.Only." hidden="1">[7]Inventory!#REF!</definedName>
    <definedName name="sycamore">#REF!</definedName>
    <definedName name="Sys_bd_yield_rate_at_functional_test">#REF!</definedName>
    <definedName name="SYS320N">#REF!</definedName>
    <definedName name="SYS320SLI">#REF!</definedName>
    <definedName name="SYS325P">#REF!</definedName>
    <definedName name="SYS325SX">#REF!</definedName>
    <definedName name="SYS333SL">#REF!</definedName>
    <definedName name="SYS420DE">#REF!</definedName>
    <definedName name="SYS420SE">#REF!</definedName>
    <definedName name="SYS466DSA">#REF!</definedName>
    <definedName name="SYS486D">#REF!</definedName>
    <definedName name="SYS486L">#REF!</definedName>
    <definedName name="SYS486M">#REF!</definedName>
    <definedName name="SYS486ME">#REF!</definedName>
    <definedName name="SYS486P">#REF!</definedName>
    <definedName name="SYS486T">#REF!</definedName>
    <definedName name="SYSDGX">#REF!</definedName>
    <definedName name="SYSEMS753">#REF!</definedName>
    <definedName name="SYSNL25">#REF!</definedName>
    <definedName name="t">#N/A</definedName>
    <definedName name="table">#REF!</definedName>
    <definedName name="TableLayoutHeader">#REF!</definedName>
    <definedName name="TableName">"Dummy"</definedName>
    <definedName name="TableNameJ">#REF!</definedName>
    <definedName name="TABLESPACE">#REF!</definedName>
    <definedName name="takahashi">#REF!</definedName>
    <definedName name="Target">#N/A</definedName>
    <definedName name="TBOPN">#REF!</definedName>
    <definedName name="TBORANGE">#REF!</definedName>
    <definedName name="tcap">#REF!</definedName>
    <definedName name="temp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emplatePrintArea">#REF!</definedName>
    <definedName name="tempo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eresa">#REF!</definedName>
    <definedName name="TEST">#REF!</definedName>
    <definedName name="test_6">#REF!</definedName>
    <definedName name="test_production_hours_day">#REF!</definedName>
    <definedName name="TEST0">#REF!</definedName>
    <definedName name="test1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est2">{"'SGI_Opex'!$A$1:$O$187"}</definedName>
    <definedName name="test3">{"'NL$R'!$D$1:$J$21"}</definedName>
    <definedName name="TESTHKEY">#REF!</definedName>
    <definedName name="TESTKEYS">#REF!</definedName>
    <definedName name="TESTVKEY">#REF!</definedName>
    <definedName name="TETIME">'[8]PCL info input'!$K$9:$N$33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7">#REF!</definedName>
    <definedName name="TextRefCopy8">#REF!</definedName>
    <definedName name="TextRefCopy9">#REF!</definedName>
    <definedName name="TextRefCopyRangeCount" hidden="1">2</definedName>
    <definedName name="TitlePeriod">#REF!</definedName>
    <definedName name="TitleRegion..BO60">#REF!</definedName>
    <definedName name="TLA">#REF!</definedName>
    <definedName name="TLAsked">#REF!</definedName>
    <definedName name="TLClearRange">#REF!</definedName>
    <definedName name="TLStart">#REF!</definedName>
    <definedName name="Todate">#REF!</definedName>
    <definedName name="TOKI">#REF!</definedName>
    <definedName name="tooling">#REF!</definedName>
    <definedName name="Top20_">'[57]3kW BOM Data'!$AT$5:$AU$25</definedName>
    <definedName name="TOT">#N/A</definedName>
    <definedName name="Total">#REF!</definedName>
    <definedName name="total_cool">#REF!</definedName>
    <definedName name="total_cool_open">#REF!</definedName>
    <definedName name="total_cost_adders">#REF!</definedName>
    <definedName name="total_cost_implemented">#REF!</definedName>
    <definedName name="total_cost_open">#REF!</definedName>
    <definedName name="total_hot">#REF!</definedName>
    <definedName name="total_hot_open">#REF!</definedName>
    <definedName name="total_warm">#REF!</definedName>
    <definedName name="total_warm_open">#REF!</definedName>
    <definedName name="TotalToday">#REF!</definedName>
    <definedName name="TRClearRange">#REF!</definedName>
    <definedName name="TRStart">#REF!</definedName>
    <definedName name="TRW">#N/A</definedName>
    <definedName name="tstable">#REF!</definedName>
    <definedName name="tt">[24]DropDownlist_Options!$A$1</definedName>
    <definedName name="TTL_INVST_Q1">#REF!</definedName>
    <definedName name="TTLCAP_Q1">#REF!</definedName>
    <definedName name="TTLMAJORS_Q1">#REF!</definedName>
    <definedName name="TUNER">#REF!</definedName>
    <definedName name="TUNER1">#REF!</definedName>
    <definedName name="TUNER10">#REF!</definedName>
    <definedName name="TUNER11">#REF!</definedName>
    <definedName name="TUNER12">#REF!</definedName>
    <definedName name="TUNER13">#REF!</definedName>
    <definedName name="TUNER14">#REF!</definedName>
    <definedName name="TUNER15">#REF!</definedName>
    <definedName name="TUNER16">#REF!</definedName>
    <definedName name="TUNER17">#REF!</definedName>
    <definedName name="TUNER2">#REF!</definedName>
    <definedName name="TUNER3">#REF!</definedName>
    <definedName name="TUNER4">#REF!</definedName>
    <definedName name="TUNER5">#REF!</definedName>
    <definedName name="TUNER6">#REF!</definedName>
    <definedName name="TUNER7">#REF!</definedName>
    <definedName name="TUNER8">#REF!</definedName>
    <definedName name="TUNER9">#REF!</definedName>
    <definedName name="TUNERL">#REF!</definedName>
    <definedName name="TxpCalAndTest">'[39]Yield Data'!$B$2:$L$27</definedName>
    <definedName name="tyco">#REF!</definedName>
    <definedName name="type">#REF!</definedName>
    <definedName name="Type_6">#REF!</definedName>
    <definedName name="UBR10K">#REF!</definedName>
    <definedName name="UBR9x5">#REF!</definedName>
    <definedName name="UFPrn20061218154424">#REF!</definedName>
    <definedName name="UFPrn20061219102017">#REF!</definedName>
    <definedName name="UFPrn20061222152646">#REF!</definedName>
    <definedName name="UFPrn20061222154310">#REF!</definedName>
    <definedName name="UFPrn20061225102307">#REF!</definedName>
    <definedName name="UFPrn20070103094230">#REF!</definedName>
    <definedName name="UFPrn20070103094334">#REF!</definedName>
    <definedName name="UFPrn20070103095040">#REF!</definedName>
    <definedName name="UFPrn20070103100256">#REF!</definedName>
    <definedName name="UFPrn20070103100446">#REF!</definedName>
    <definedName name="UFPrn20070103103709">#REF!</definedName>
    <definedName name="UFPrn20070111100359">#REF!</definedName>
    <definedName name="UFPrn20070111160441">#REF!</definedName>
    <definedName name="UFPrn20070112075723">#REF!</definedName>
    <definedName name="UFPrn20070112110150">#REF!</definedName>
    <definedName name="UFPrn20070112110747">#REF!</definedName>
    <definedName name="UFPrn20070112112118">#REF!</definedName>
    <definedName name="UFPrn20070112161539">#REF!</definedName>
    <definedName name="UFPrn20070112162831">#REF!</definedName>
    <definedName name="UFPrn20070116092401">#REF!</definedName>
    <definedName name="UFPrn20070116095848">#REF!</definedName>
    <definedName name="UFPrn20070117100231">#REF!</definedName>
    <definedName name="UFPrn20070117104249">#REF!</definedName>
    <definedName name="UFPrn20070117140700">#REF!</definedName>
    <definedName name="UFPrn20070210144042">#REF!</definedName>
    <definedName name="UFPrn20070210144535">#REF!</definedName>
    <definedName name="UFPrn20070306123319">#REF!</definedName>
    <definedName name="UFPrn20070308084322">#REF!</definedName>
    <definedName name="UFPrn20070308085945">#REF!</definedName>
    <definedName name="UFPrn20070410090320">#REF!</definedName>
    <definedName name="UFPrn20070410090503">#REF!</definedName>
    <definedName name="UFPrn20070515101920">[58]预提费用明细表!#REF!</definedName>
    <definedName name="UFPrn20070523150803">#REF!</definedName>
    <definedName name="UFPrn20070607115946">#REF!</definedName>
    <definedName name="UFPrn20070607120257">#REF!</definedName>
    <definedName name="UFPrn20070607130532">#REF!</definedName>
    <definedName name="UFPrn20070607131028">#REF!</definedName>
    <definedName name="UFPrn20070607131611">#REF!</definedName>
    <definedName name="UFPrn20070607154324">#REF!</definedName>
    <definedName name="UFPrn20070607155751">#REF!</definedName>
    <definedName name="UFPrn20070607160457">#REF!</definedName>
    <definedName name="UFPrn20070607160614">#REF!</definedName>
    <definedName name="UFPrn20070608145442">#REF!</definedName>
    <definedName name="UFPrn20070705100537">#REF!</definedName>
    <definedName name="UFPrn20070705115411">#REF!</definedName>
    <definedName name="UFPrn20070706083631">#REF!</definedName>
    <definedName name="UFPrn20070711155756">#REF!</definedName>
    <definedName name="UFPrn20071014102557">#REF!</definedName>
    <definedName name="UFPrn20071015115920">#REF!</definedName>
    <definedName name="UFPrn20071107134351">#REF!</definedName>
    <definedName name="UFPrn20071107151407">#REF!</definedName>
    <definedName name="UFPrn20071108080638">#REF!</definedName>
    <definedName name="UFPrn20071108081058">#REF!</definedName>
    <definedName name="UFPrn20071108082021">#REF!</definedName>
    <definedName name="UFPrn20071108102606">#REF!</definedName>
    <definedName name="UFPrn20071108104859">#REF!</definedName>
    <definedName name="UFPrn20071108144217">#REF!</definedName>
    <definedName name="UFPrn20071206153423">#REF!</definedName>
    <definedName name="UFPrn20071208113805">#REF!</definedName>
    <definedName name="UFPrn20071208113835">#REF!</definedName>
    <definedName name="UFPrn20071211152507">#REF!</definedName>
    <definedName name="UFPrn20071211162407">#REF!</definedName>
    <definedName name="UFPrn20080106141317">#REF!</definedName>
    <definedName name="UFPrn20080106141507">#REF!</definedName>
    <definedName name="UFPrn20080110160243">#REF!</definedName>
    <definedName name="UFPrn20080111080706">#REF!</definedName>
    <definedName name="UFPrn20080213101419">#REF!</definedName>
    <definedName name="UFPrn20080214102828">#REF!</definedName>
    <definedName name="UFPrn20080310102032">#REF!</definedName>
    <definedName name="UFPrn20080310105330">#REF!</definedName>
    <definedName name="UFPrn20080310111704">#REF!</definedName>
    <definedName name="UFPrn20080410091220">#REF!</definedName>
    <definedName name="UFPrn20080509112142">#REF!</definedName>
    <definedName name="UFPrn20080509151652">#REF!</definedName>
    <definedName name="UFPrn20080610135610">#REF!</definedName>
    <definedName name="UFPrn20080611142707">#REF!</definedName>
    <definedName name="UFPrn20080708140549">#REF!</definedName>
    <definedName name="UFPrn20080709082836">#REF!</definedName>
    <definedName name="UFPrn20080709083549">#REF!</definedName>
    <definedName name="UFPrn20080806081535">#REF!</definedName>
    <definedName name="UFPrn20080807102427">#REF!</definedName>
    <definedName name="UMG">#REF!</definedName>
    <definedName name="Un">#REF!</definedName>
    <definedName name="UnitPrice">#REF!</definedName>
    <definedName name="UOM">#REF!</definedName>
    <definedName name="up">[59]Sheet1!$A$1:$B$1169</definedName>
    <definedName name="UPDATE">#REF!</definedName>
    <definedName name="UPH">#REF!</definedName>
    <definedName name="USD">1.1726</definedName>
    <definedName name="UV2_Pilot">{"'SGI_Opex'!$A$1:$O$187"}</definedName>
    <definedName name="UYYUY">#REF!</definedName>
    <definedName name="varCap">#REF!</definedName>
    <definedName name="varEVA">#REF!</definedName>
    <definedName name="varOP">#REF!</definedName>
    <definedName name="varOth">#REF!</definedName>
    <definedName name="varRev">#REF!</definedName>
    <definedName name="VBGVJHGHJ">#REF!</definedName>
    <definedName name="VCCCV">#REF!</definedName>
    <definedName name="vend">#REF!</definedName>
    <definedName name="Vendor">#REF!</definedName>
    <definedName name="Vendor_6">#REF!</definedName>
    <definedName name="Vendors">#REF!</definedName>
    <definedName name="Vendors_6">#REF!</definedName>
    <definedName name="VISUAL1">#REF!</definedName>
    <definedName name="VISUAL2">#REF!</definedName>
    <definedName name="VISUAL3">#REF!</definedName>
    <definedName name="VISUAL4">#REF!</definedName>
    <definedName name="VISUAL5">#REF!</definedName>
    <definedName name="VISUAL6">#REF!</definedName>
    <definedName name="VISUAL7">#REF!</definedName>
    <definedName name="VISUAL8">#REF!</definedName>
    <definedName name="VISUAL9">#REF!</definedName>
    <definedName name="VNP">"Picture 6"</definedName>
    <definedName name="VolumeFactor_1550_Acquisition">#REF!</definedName>
    <definedName name="VolumeFactor_1550_POEM">#REF!</definedName>
    <definedName name="VolumeFactor_SFFP_Acquisition">#REF!</definedName>
    <definedName name="vv">[60]DropDownlist_Options!$A$1</definedName>
    <definedName name="w" hidden="1">{"A COM Detail YTD",#N/A,FALSE,"DATA";"B Exp Detail YTD",#N/A,FALSE,"DATA"}</definedName>
    <definedName name="wafer">#REF!</definedName>
    <definedName name="waferd">'[28]0Hr - all'!$A$1:$S$1885</definedName>
    <definedName name="WEEK">#REF!</definedName>
    <definedName name="WEEK_DAY">#REF!</definedName>
    <definedName name="Week_Sat_Fri">#REF!</definedName>
    <definedName name="Week_Sat_Fri_6">#REF!</definedName>
    <definedName name="WeekdayOption">MATCH([4]!WeekStart,Weekdays,0)+10</definedName>
    <definedName name="Weekdays">{"Monday","Tuesday","Wednesday","Thursday","Friday","Saturday","Sunday"}</definedName>
    <definedName name="WEEKNO">#REF!</definedName>
    <definedName name="WeekStart">#REF!</definedName>
    <definedName name="WeekStartValue">IF([4]!WeekStart="Monday",2,1)</definedName>
    <definedName name="WERT">#REF!</definedName>
    <definedName name="WMO_RD_New" hidden="1">{"'SGI_Opex'!$A$1:$O$187"}</definedName>
    <definedName name="wrn.A.._.Print._.All." hidden="1">{"A COM Detail YTD",#N/A,FALSE,"DATA";"B Exp Detail YTD",#N/A,FALSE,"DATA";"C COM Detail Qtr of",#N/A,FALSE,"DATA";"D Exp Detail Qtr of",#N/A,FALSE,"DATA";"A Performance Report",#N/A,FALSE,"%Performance"}</definedName>
    <definedName name="wrn.All." hidden="1">{"M_1",#N/A,FALSE,"Main Sch";"M_2",#N/A,FALSE,"Main Sch";"M_3",#N/A,FALSE,"Main Sch";"M1B",#N/A,FALSE,"Support Sch";"M1C",#N/A,FALSE,"Support Sch";"M1D_1",#N/A,FALSE,"Support Sch";"M1D_2",#N/A,FALSE,"Support Sch";"M1E",#N/A,FALSE,"Support Sch";"M2A",#N/A,FALSE,"Support Sch";"M3A_SUMMARY",#N/A,FALSE,"Support Sch";"M3A_REVENUE",#N/A,FALSE,"Support Sch";"M3A_COMMISSIONS",#N/A,FALSE,"Support Sch";"M3B_1",#N/A,FALSE,"Support Sch";"M3B_2",#N/A,FALSE,"Support Sch";"M3C_PT1",#N/A,FALSE,"Support Sch";"M3C_PT2",#N/A,FALSE,"Support Sch";"M3D_PT1",#N/A,FALSE,"Support Sch";"M3D_PT2",#N/A,FALSE,"Support Sch";"M3E_1_PT1",#N/A,FALSE,"Support Sch";"M3E_1_PT2",#N/A,FALSE,"Support Sch";"M3E_1_PT3",#N/A,FALSE,"Support Sch";"M3E_2_PT1",#N/A,FALSE,"Support Sch";"M3E_2_PT2",#N/A,FALSE,"Support Sch";"M3E_2_PT3",#N/A,FALSE,"Support Sch";"M3E_3_PT1",#N/A,FALSE,"Support Sch";"M3E_3_PT2",#N/A,FALSE,"Support Sch";"M3E_3_PT3",#N/A,FALSE,"Support Sch";"M3F_PT1",#N/A,FALSE,"Support Sch";"M3F_PT2",#N/A,FALSE,"Support Sch";"M3F_PT3",#N/A,FALSE,"Support Sch";"M3H",#N/A,FALSE,"Support Sch";"M3J",#N/A,FALSE,"Support Sch";"M4B",#N/A,FALSE,"Support Sch"}</definedName>
    <definedName name="wrn.B.._.Qtr._.of._.Responsibility." hidden="1">{"C COM Detail Qtr of",#N/A,FALSE,"DATA";"D Exp Detail Qtr of",#N/A,FALSE,"DATA"}</definedName>
    <definedName name="wrn.C.._.YTD._.Responsibility." hidden="1">{"A COM Detail YTD",#N/A,FALSE,"DATA";"B Exp Detail YTD",#N/A,FALSE,"DATA"}</definedName>
    <definedName name="wrn.Cisco._.EFA._.Handout.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wrn.Components." hidden="1">{"Components_Cover",#N/A,FALSE,"COVERS";"ComponentsA_1",#N/A,FALSE,"IS BY DIV";"ComponentsA_2a",#N/A,FALSE,"COGS BY DIV";"ComponentsA_2b",#N/A,FALSE,"COGS BY DIV";"ComponentsA_2c",#N/A,FALSE,"COGS BY DIV";"ComponentsA_3a",#N/A,FALSE,"TOTAL PF";"ComponentsA_3b",#N/A,FALSE,"TOTAL PF";"ComponentsA_4a",#N/A,FALSE,"TOTAL PF";"ComponentsA_4b",#N/A,FALSE,"TOTAL PF";"Components_PL",#N/A,FALSE,"Sales by PL"}</definedName>
    <definedName name="wrn.D.._.Performance." hidden="1">{"A Performance Report",#N/A,FALSE,"%Performance"}</definedName>
    <definedName name="wrn.Error." hidden="1">{#N/A,#N/A,FALSE,"Error"}</definedName>
    <definedName name="wrn.External." hidden="1">{#N/A,#N/A,FALSE,"INDEX (2)";#N/A,#N/A,FALSE,"CIS";#N/A,#N/A,FALSE,"CIS INLINE";#N/A,#N/A,FALSE,"summary";#N/A,#N/A,FALSE,"detail";#N/A,#N/A,FALSE,"SALESTAT";#N/A,#N/A,FALSE,"budget graph";#N/A,#N/A,FALSE,"SALES CHART";#N/A,#N/A,FALSE,"SALES REP";#N/A,#N/A,FALSE,"ORDER BACKLOG";#N/A,#N/A,FALSE,"AR AGE";#N/A,#N/A,FALSE,"AGEREP";#N/A,#N/A,FALSE,"RATIO"}</definedName>
    <definedName name="wrn.Finance" hidden="1">{"Resale_Cover",#N/A,FALSE,"COVERS";"ResaleC_1",#N/A,FALSE,"IS BY DIV";"ResaleC_2",#N/A,FALSE,"COGS BY DIV";"ResaleC_3",#N/A,FALSE,"TOTAL PF";"ResaleC_4",#N/A,FALSE,"TOTAL PF";"Resale_PL",#N/A,FALSE,"Sales by PL"}</definedName>
    <definedName name="wrn.FINANCE." hidden="1">{#N/A,#N/A,FALSE,"INDEX";#N/A,#N/A,FALSE,"CIS";#N/A,#N/A,FALSE,"CIS INLINE";#N/A,#N/A,FALSE,"summary";#N/A,#N/A,FALSE,"detail";#N/A,#N/A,FALSE,"SALESTAT";#N/A,#N/A,FALSE,"budget graph";#N/A,#N/A,FALSE,"SALES CHART";#N/A,#N/A,FALSE,"SALES REP";#N/A,#N/A,FALSE,"ORDER BACKLOG";#N/A,#N/A,FALSE,"AR AGE";#N/A,#N/A,FALSE,"AGEREP";#N/A,#N/A,FALSE,"RATIO";"Components_Cover",#N/A,FALSE,"COVERS";"ComponentsA_1",#N/A,FALSE,"IS BY DIV";"ComponentsA_2a",#N/A,FALSE,"COGS BY DIV";"ComponentsA_2b",#N/A,FALSE,"COGS BY DIV";"ComponentsA_2c",#N/A,FALSE,"COGS BY DIV";"ComponentsA_3a",#N/A,FALSE,"TOTAL PF";"ComponentsA_3b",#N/A,FALSE,"TOTAL PF";"ComponentsA_4a",#N/A,FALSE,"TOTAL PF";"ComponentsA_4b",#N/A,FALSE,"TOTAL PF";"Components_PL",#N/A,FALSE,"Sales by PL";"Instruments_Cover",#N/A,FALSE,"COVERS";"InstrumentsB_1",#N/A,FALSE,"IS BY DIV";"InstrumentsB_2a",#N/A,FALSE,"COGS BY DIV";"InstrumentsB_2b",#N/A,FALSE,"COGS BY DIV";"InstrumentsB_3",#N/A,FALSE,"TOTAL PF";"InstrumentsB_4",#N/A,FALSE,"TOTAL PF";"Instruments_PL",#N/A,FALSE,"Sales by PL";"Resale_Cover",#N/A,FALSE,"COVERS";"ResaleC_1",#N/A,FALSE,"IS BY DIV";"ResaleC_2",#N/A,FALSE,"COGS BY DIV";"ResaleC_3",#N/A,FALSE,"TOTAL PF";"ResaleC_4",#N/A,FALSE,"TOTAL PF";"Resale_PL",#N/A,FALSE,"Sales by PL";#N/A,#N/A,FALSE,"GMA SUMMARY";#N/A,#N/A,FALSE,"COMPONENTS";#N/A,#N/A,FALSE,"INSTRUMENTS";#N/A,#N/A,FALSE,"RESALE";"Overhead_Summary",#N/A,FALSE,"overhead schedule";"Overhead",#N/A,FALSE,"overhead schedule"}</definedName>
    <definedName name="wrn.GMA." hidden="1">{#N/A,#N/A,FALSE,"INDEX";#N/A,#N/A,FALSE,"INDEX (2)";#N/A,#N/A,FALSE,"GMA SUMMARY";#N/A,#N/A,FALSE,"RESALE";#N/A,#N/A,FALSE,"COMPONENTS";#N/A,#N/A,FALSE,"INSTRUMENTS";#N/A,#N/A,FALSE,"summary";#N/A,#N/A,FALSE,"detail";#N/A,#N/A,FALSE,"SALESTAT";#N/A,#N/A,FALSE,"budget graph";#N/A,#N/A,FALSE,"SALES CHART";#N/A,#N/A,FALSE,"SALES REP";#N/A,#N/A,FALSE,"ORDER BACKLOG";#N/A,#N/A,FALSE,"AR AGE";#N/A,#N/A,FALSE,"AGEREP";#N/A,#N/A,FALSE,"RATIO";#N/A,#N/A,FALSE,"Sales by PL"}</definedName>
    <definedName name="wrn.INCOME." hidden="1">{#N/A,#N/A,FALSE,"CIS";#N/A,#N/A,FALSE,"CIS INLINE";#N/A,#N/A,FALSE,"COVERS";#N/A,#N/A,FALSE,"IS BY DIV";#N/A,#N/A,FALSE,"COGS BY DIV";"COMPONENTS",#N/A,FALSE,"TOTAL PF";"INSTRUMENTS",#N/A,FALSE,"TOTAL PF";"RESALE",#N/A,FALSE,"TOTAL PF";#N/A,#N/A,FALSE,"overhead schedule"}</definedName>
    <definedName name="wrn.Instruments." hidden="1">{"Instruments_Cover",#N/A,FALSE,"COVERS";"InstrumentsB_1",#N/A,FALSE,"IS BY DIV";"InstrumentsB_2a",#N/A,FALSE,"COGS BY DIV";"InstrumentsB_2b",#N/A,FALSE,"COGS BY DIV";"InstrumentsB_3",#N/A,FALSE,"TOTAL PF";"InstrumentsB_4",#N/A,FALSE,"TOTAL PF";"Instruments_PL",#N/A,FALSE,"Sales by PL"}</definedName>
    <definedName name="wrn.M_1." hidden="1">{"M_1",#N/A,FALSE,"Main Sch"}</definedName>
    <definedName name="wrn.M_2." hidden="1">{"M_2",#N/A,FALSE,"Main Sch"}</definedName>
    <definedName name="wrn.M_3." hidden="1">{"M_3",#N/A,FALSE,"Main Sch"}</definedName>
    <definedName name="wrn.M1B." hidden="1">{"M1B",#N/A,FALSE,"Support Sch"}</definedName>
    <definedName name="wrn.M1C." hidden="1">{"M1C",#N/A,FALSE,"Support Sch"}</definedName>
    <definedName name="wrn.M1D_1." hidden="1">{"M1D_1",#N/A,FALSE,"Support Sch"}</definedName>
    <definedName name="wrn.M1D_2." hidden="1">{"M1D_2",#N/A,FALSE,"Support Sch"}</definedName>
    <definedName name="wrn.M1E." hidden="1">{"M1E",#N/A,FALSE,"Support Sch"}</definedName>
    <definedName name="wrn.M2A." hidden="1">{"M2A",#N/A,FALSE,"Support Sch"}</definedName>
    <definedName name="wrn.M3A_COMMISSIONS." hidden="1">{"M3A_COMMISSIONS",#N/A,FALSE,"Support Sch"}</definedName>
    <definedName name="wrn.M3A_REVENUE." hidden="1">{"M3A_REVENUE",#N/A,FALSE,"Support Sch"}</definedName>
    <definedName name="wrn.M3A_SUMMARY." hidden="1">{"M3A_SUMMARY",#N/A,FALSE,"Support Sch"}</definedName>
    <definedName name="wrn.M3B_1." hidden="1">{"M3B_1",#N/A,FALSE,"Support Sch"}</definedName>
    <definedName name="wrn.M3B_2." hidden="1">{"M3B_2",#N/A,FALSE,"Support Sch"}</definedName>
    <definedName name="wrn.M3C_PT1." hidden="1">{"M3C_PT1",#N/A,FALSE,"Support Sch"}</definedName>
    <definedName name="wrn.M3C_PT2." hidden="1">{"M3C_PT2",#N/A,FALSE,"Support Sch"}</definedName>
    <definedName name="wrn.M3D_PT1." hidden="1">{"M3D_PT1",#N/A,FALSE,"Support Sch"}</definedName>
    <definedName name="wrn.M3D_PT2." hidden="1">{"M3D_PT2",#N/A,FALSE,"Support Sch"}</definedName>
    <definedName name="wrn.M3E_1_PT1." hidden="1">{"M3E_1_PT1",#N/A,FALSE,"Support Sch"}</definedName>
    <definedName name="wrn.M3E_1_PT2." hidden="1">{"M3E_1_PT2",#N/A,FALSE,"Support Sch"}</definedName>
    <definedName name="wrn.M3E_1_PT3." hidden="1">{"M3E_1_PT3",#N/A,FALSE,"Support Sch"}</definedName>
    <definedName name="wrn.M3E_2_PT1." hidden="1">{"M3E_2_PT1",#N/A,FALSE,"Support Sch"}</definedName>
    <definedName name="wrn.M3E_2_PT2." hidden="1">{"M3E_2_PT2",#N/A,FALSE,"Support Sch"}</definedName>
    <definedName name="wrn.M3E_2_PT3." hidden="1">{"M3E_2_PT3",#N/A,FALSE,"Support Sch"}</definedName>
    <definedName name="wrn.M3E_3_PT1." hidden="1">{"M3E_3_PT1",#N/A,FALSE,"Support Sch"}</definedName>
    <definedName name="wrn.M3E_3_PT2." hidden="1">{"M3E_3_PT2",#N/A,FALSE,"Support Sch"}</definedName>
    <definedName name="wrn.M3E_3_PT3." hidden="1">{"M3E_3_PT3",#N/A,FALSE,"Support Sch"}</definedName>
    <definedName name="wrn.M3F_PT1." hidden="1">{"M3F_PT1",#N/A,FALSE,"Support Sch"}</definedName>
    <definedName name="wrn.M3F_PT2." hidden="1">{"M3F_PT2",#N/A,FALSE,"Support Sch"}</definedName>
    <definedName name="wrn.M3F_PT3." hidden="1">{"M3F_PT3",#N/A,FALSE,"Support Sch"}</definedName>
    <definedName name="wrn.M3H." hidden="1">{"M3H",#N/A,FALSE,"Support Sch"}</definedName>
    <definedName name="wrn.M3H_10." hidden="1">{"M3HL10",#N/A,FALSE,"SupportDetail"}</definedName>
    <definedName name="wrn.M3H_20." hidden="1">{"M3HL20",#N/A,FALSE,"SupportDetail"}</definedName>
    <definedName name="wrn.M3H_30." hidden="1">{"M3HL30",#N/A,FALSE,"SupportDetail"}</definedName>
    <definedName name="wrn.M3H_40." hidden="1">{"M3HL40",#N/A,FALSE,"SupportDetail"}</definedName>
    <definedName name="wrn.M3H_50." hidden="1">{"M3HL50",#N/A,FALSE,"SupportDetail"}</definedName>
    <definedName name="wrn.M3H_60." hidden="1">{"M3HL60",#N/A,FALSE,"SupportDetail"}</definedName>
    <definedName name="wrn.M3H_70." hidden="1">{"M3HL70",#N/A,FALSE,"SupportDetail"}</definedName>
    <definedName name="wrn.M3H_80." hidden="1">{"M3HL80",#N/A,FALSE,"SupportDetail"}</definedName>
    <definedName name="wrn.M3H_90." hidden="1">{"M3HL90",#N/A,FALSE,"SupportDetail"}</definedName>
    <definedName name="wrn.M3H100." hidden="1">{"M3H.100",#N/A,FALSE,"SupportDetail"}</definedName>
    <definedName name="wrn.M3H110." hidden="1">{"M3H.110",#N/A,FALSE,"SupportDetail"}</definedName>
    <definedName name="wrn.M3H120." hidden="1">{"M3H.120",#N/A,FALSE,"SupportDetail"}</definedName>
    <definedName name="wrn.M3H130." hidden="1">{"M3H.130",#N/A,FALSE,"SupportDetail"}</definedName>
    <definedName name="wrn.M3H140." hidden="1">{"M3H.140",#N/A,FALSE,"SupportDetail"}</definedName>
    <definedName name="wrn.M3H150." hidden="1">{"M3H.150",#N/A,FALSE,"SupportDetail"}</definedName>
    <definedName name="wrn.M3H160." hidden="1">{"M3H.160",#N/A,FALSE,"SupportDetail"}</definedName>
    <definedName name="wrn.M3H170." hidden="1">{"M3H.170",#N/A,FALSE,"SupportDetail"}</definedName>
    <definedName name="wrn.M3H180." hidden="1">{"M3H.180",#N/A,FALSE,"SupportDetail"}</definedName>
    <definedName name="wrn.M3H190." hidden="1">{"M3H.190",#N/A,FALSE,"SupportDetail"}</definedName>
    <definedName name="wrn.M3H200." hidden="1">{"M3H.200",#N/A,FALSE,"SupportDetail"}</definedName>
    <definedName name="wrn.M3H210." hidden="1">{"M3H.210",#N/A,FALSE,"SupportDetail"}</definedName>
    <definedName name="wrn.M3H220." hidden="1">{"M3H.220",#N/A,FALSE,"SupportDetail"}</definedName>
    <definedName name="wrn.M3H230." hidden="1">{"M3H.230",#N/A,FALSE,"SupportDetail"}</definedName>
    <definedName name="wrn.M3H240." hidden="1">{"M3H.240",#N/A,FALSE,"SupportDetail"}</definedName>
    <definedName name="wrn.M3H250." hidden="1">{"M3H.250",#N/A,FALSE,"SupportDetail"}</definedName>
    <definedName name="wrn.M3H260." hidden="1">{"M3H.260",#N/A,FALSE,"SupportDetail"}</definedName>
    <definedName name="wrn.M3H270." hidden="1">{"M3H.270",#N/A,FALSE,"SupportDetail"}</definedName>
    <definedName name="wrn.M3H280." hidden="1">{"M3H.280",#N/A,FALSE,"SupportDetail"}</definedName>
    <definedName name="wrn.M3H290." hidden="1">{"M3H.290",#N/A,FALSE,"SupportDetail"}</definedName>
    <definedName name="wrn.M3H300." hidden="1">{"M3H.300",#N/A,FALSE,"SupportDetail"}</definedName>
    <definedName name="wrn.M3H310." hidden="1">{"M3H.310",#N/A,FALSE,"SupportDetail"}</definedName>
    <definedName name="wrn.M3H320." hidden="1">{"M3H.320",#N/A,FALSE,"SupportDetail"}</definedName>
    <definedName name="wrn.M3H330." hidden="1">{"M3H.330",#N/A,FALSE,"SupportDetail"}</definedName>
    <definedName name="wrn.M3H340." hidden="1">{"M3H.340",#N/A,FALSE,"SupportDetail"}</definedName>
    <definedName name="wrn.M3H350." hidden="1">{"M3H.350",#N/A,FALSE,"SupportDetail"}</definedName>
    <definedName name="wrn.M3H360." hidden="1">{"M3H.360",#N/A,FALSE,"SupportDetail"}</definedName>
    <definedName name="wrn.M3H370." hidden="1">{"M3H.370",#N/A,FALSE,"SupportDetail"}</definedName>
    <definedName name="wrn.M3H3701." hidden="1">{"M3H.370",#N/A,FALSE,"SupportDetail"}</definedName>
    <definedName name="wrn.M3H380." hidden="1">{"M3H.380",#N/A,FALSE,"SupportDetail"}</definedName>
    <definedName name="wrn.M3H390." hidden="1">{"M3H.390",#N/A,FALSE,"SupportDetail"}</definedName>
    <definedName name="wrn.M3H400." hidden="1">{"M3H.400",#N/A,FALSE,"SupportDetail"}</definedName>
    <definedName name="wrn.M3J." hidden="1">{"M3J",#N/A,FALSE,"Support Sch"}</definedName>
    <definedName name="wrn.M4B." hidden="1">{"M4B",#N/A,FALSE,"Support Sch"}</definedName>
    <definedName name="wrn.Mid._.Qtr._.Fcst.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NPD._.Transfer._.Checklist." hidden="1">{"NPD Transfer Checklist",#N/A,FALSE,"Checklist-Scorecard"}</definedName>
    <definedName name="wrn.NPI._.Transfer._.Checklist." hidden="1">{"NPI Transfer Checklist",#N/A,FALSE,"Checklist-Scorecard"}</definedName>
    <definedName name="wrn.Resale." hidden="1">{"Resale_Cover",#N/A,FALSE,"COVERS";"ResaleC_1",#N/A,FALSE,"IS BY DIV";"ResaleC_2",#N/A,FALSE,"COGS BY DIV";"ResaleC_3",#N/A,FALSE,"TOTAL PF";"ResaleC_4",#N/A,FALSE,"TOTAL PF";"Resale_PL",#N/A,FALSE,"Sales by PL"}</definedName>
    <definedName name="wsdfsdf">#REF!</definedName>
    <definedName name="WSJ_Code">#REF!</definedName>
    <definedName name="WSJ_Rate">#REF!</definedName>
    <definedName name="wvu.All." hidden="1">{TRUE,TRUE,-1.25,-15.5,964.5,699.75,FALSE,TRUE,TRUE,TRUE,0,1,2,168,#N/A,1,51,2,TRUE,FALSE,3,TRUE,1,TRUE,100,"Swvu.All.","ACwvu.All.",#N/A,FALSE,FALSE,0.75,0.75,0.75,0.75,2,"","&amp;LBy Steve Abel&amp;C&amp;F  &amp;A&amp;R&amp;D  &amp;T",TRUE,FALSE,FALSE,FALSE,1,61,#N/A,#N/A,"=R1C1:R206C15","=R1:R5",#N/A,#N/A,FALSE,FALSE,TRUE,1,300,300,FALSE,FALSE,TRUE,TRUE,TRUE}</definedName>
    <definedName name="wvu.IMSD._.Only." hidden="1">{TRUE,TRUE,-1.25,-15.5,964.5,699.75,FALSE,TRUE,TRUE,TRUE,0,1,2,19,#N/A,1,133,2,TRUE,FALSE,3,TRUE,1,TRUE,100,"Swvu.IMSD._.Only.","ACwvu.IMSD._.Only.",#N/A,FALSE,FALSE,0.75,0.75,0.75,0.75,2,"","&amp;LBy Steve Abel&amp;C&amp;F  &amp;A&amp;R&amp;D  &amp;T",TRUE,FALSE,FALSE,FALSE,1,61,#N/A,#N/A,"=R1C1:R206C15","=R1:R5",#N/A,"Cwvu.IMSD._.Only.",FALSE,FALSE,TRUE,1,300,300,FALSE,FALSE,TRUE,TRUE,TRUE}</definedName>
    <definedName name="ww">[6]DropDownlist_Options!$A$1:$A$65536</definedName>
    <definedName name="wwwwww">#N/A</definedName>
    <definedName name="wxbbump">#REF!</definedName>
    <definedName name="wxbpin">#REF!</definedName>
    <definedName name="wxbprobe">#REF!</definedName>
    <definedName name="x">'[61]Mesa_Insite 02-14-0'!$A$1:$P$1560</definedName>
    <definedName name="XENPAK_cost_adjust">#REF!</definedName>
    <definedName name="XENPAK_Reduction_of_Ed">#REF!</definedName>
    <definedName name="XENPAK_Vol_incr_Acquisition">#REF!</definedName>
    <definedName name="XRefColumnsCount" hidden="1">5</definedName>
    <definedName name="XRefCopyRangeCount" hidden="1">7</definedName>
    <definedName name="XRefCopyRangeCount2" hidden="1">6</definedName>
    <definedName name="XRefPasteRangeCount" hidden="1">5</definedName>
    <definedName name="xsc" hidden="1">{"'Joanna Lam Hiu Ha(sales)'!$B$1:$I$29"}</definedName>
    <definedName name="xx" hidden="1">#REF!</definedName>
    <definedName name="ｘｘｘ">#REF!</definedName>
    <definedName name="y">#REF!</definedName>
    <definedName name="Yen_Euro">#REF!</definedName>
    <definedName name="Yen_US">#REF!</definedName>
    <definedName name="yield">#REF!</definedName>
    <definedName name="Yield_Data">#REF!</definedName>
    <definedName name="Yield_Data_6">#REF!</definedName>
    <definedName name="Yield_Data1">#REF!</definedName>
    <definedName name="Yield_Data1_6">#REF!</definedName>
    <definedName name="Yield_datax">#REF!</definedName>
    <definedName name="Yield_datax_6">#REF!</definedName>
    <definedName name="yo">#REF!</definedName>
    <definedName name="yo_6">#REF!</definedName>
    <definedName name="yok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1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10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11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1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13" hidden="1">{"A COM Detail YTD",#N/A,FALSE,"DATA";"B Exp Detail YTD",#N/A,FALSE,"DATA"}</definedName>
    <definedName name="yok14" hidden="1">{"A COM Detail YTD",#N/A,FALSE,"DATA";"B Exp Detail YTD",#N/A,FALSE,"DATA";"C COM Detail Qtr of",#N/A,FALSE,"DATA";"D Exp Detail Qtr of",#N/A,FALSE,"DATA";"A Performance Report",#N/A,FALSE,"%Performance"}</definedName>
    <definedName name="yok15" hidden="1">{"C COM Detail Qtr of",#N/A,FALSE,"DATA";"D Exp Detail Qtr of",#N/A,FALSE,"DATA"}</definedName>
    <definedName name="yok16" hidden="1">{"A COM Detail YTD",#N/A,FALSE,"DATA";"B Exp Detail YTD",#N/A,FALSE,"DATA"}</definedName>
    <definedName name="yok17" hidden="1">{"A Performance Report",#N/A,FALSE,"%Performance"}</definedName>
    <definedName name="yok18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19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0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1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5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7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8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9" hidden="1">{"C COM Detail Qtr of",#N/A,FALSE,"DATA";"D Exp Detail Qtr of",#N/A,FALSE,"DATA"}</definedName>
    <definedName name="yok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30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31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3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3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3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35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36" hidden="1">{"A COM Detail YTD",#N/A,FALSE,"DATA";"B Exp Detail YTD",#N/A,FALSE,"DATA"}</definedName>
    <definedName name="yok37" hidden="1">{"A COM Detail YTD",#N/A,FALSE,"DATA";"B Exp Detail YTD",#N/A,FALSE,"DATA";"C COM Detail Qtr of",#N/A,FALSE,"DATA";"D Exp Detail Qtr of",#N/A,FALSE,"DATA";"A Performance Report",#N/A,FALSE,"%Performance"}</definedName>
    <definedName name="yok38" hidden="1">{"C COM Detail Qtr of",#N/A,FALSE,"DATA";"D Exp Detail Qtr of",#N/A,FALSE,"DATA"}</definedName>
    <definedName name="yok39" hidden="1">{"A COM Detail YTD",#N/A,FALSE,"DATA";"B Exp Detail YTD",#N/A,FALSE,"DATA"}</definedName>
    <definedName name="yok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40" hidden="1">{"A Performance Report",#N/A,FALSE,"%Performance"}</definedName>
    <definedName name="yok41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4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4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4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45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4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47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48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49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5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50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51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52" hidden="1">{"C COM Detail Qtr of",#N/A,FALSE,"DATA";"D Exp Detail Qtr of",#N/A,FALSE,"DATA"}</definedName>
    <definedName name="yok5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5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55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5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57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58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59" hidden="1">{"A COM Detail YTD",#N/A,FALSE,"DATA";"B Exp Detail YTD",#N/A,FALSE,"DATA"}</definedName>
    <definedName name="yok6" hidden="1">{"C COM Detail Qtr of",#N/A,FALSE,"DATA";"D Exp Detail Qtr of",#N/A,FALSE,"DATA"}</definedName>
    <definedName name="yok60" hidden="1">{"A COM Detail YTD",#N/A,FALSE,"DATA";"B Exp Detail YTD",#N/A,FALSE,"DATA";"C COM Detail Qtr of",#N/A,FALSE,"DATA";"D Exp Detail Qtr of",#N/A,FALSE,"DATA";"A Performance Report",#N/A,FALSE,"%Performance"}</definedName>
    <definedName name="yok61" hidden="1">{"C COM Detail Qtr of",#N/A,FALSE,"DATA";"D Exp Detail Qtr of",#N/A,FALSE,"DATA"}</definedName>
    <definedName name="yok62" hidden="1">{"A COM Detail YTD",#N/A,FALSE,"DATA";"B Exp Detail YTD",#N/A,FALSE,"DATA"}</definedName>
    <definedName name="yok63" hidden="1">{"A Performance Report",#N/A,FALSE,"%Performance"}</definedName>
    <definedName name="yok6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65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6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67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68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69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7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70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71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7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7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7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75" hidden="1">{"C COM Detail Qtr of",#N/A,FALSE,"DATA";"D Exp Detail Qtr of",#N/A,FALSE,"DATA"}</definedName>
    <definedName name="yok7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77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78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79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8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80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81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82" hidden="1">{"A COM Detail YTD",#N/A,FALSE,"DATA";"B Exp Detail YTD",#N/A,FALSE,"DATA"}</definedName>
    <definedName name="yok83" hidden="1">{"A COM Detail YTD",#N/A,FALSE,"DATA";"B Exp Detail YTD",#N/A,FALSE,"DATA";"C COM Detail Qtr of",#N/A,FALSE,"DATA";"D Exp Detail Qtr of",#N/A,FALSE,"DATA";"A Performance Report",#N/A,FALSE,"%Performance"}</definedName>
    <definedName name="yok84" hidden="1">{"C COM Detail Qtr of",#N/A,FALSE,"DATA";"D Exp Detail Qtr of",#N/A,FALSE,"DATA"}</definedName>
    <definedName name="yok85" hidden="1">{"A COM Detail YTD",#N/A,FALSE,"DATA";"B Exp Detail YTD",#N/A,FALSE,"DATA"}</definedName>
    <definedName name="yok86" hidden="1">{"A Performance Report",#N/A,FALSE,"%Performance"}</definedName>
    <definedName name="yok87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88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9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999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table">#REF!</definedName>
    <definedName name="yuioi">#N/A</definedName>
    <definedName name="yy">[29]DropDownlist_Options!$A$1</definedName>
    <definedName name="z">[28]Unknown!$A$2:$M$91</definedName>
    <definedName name="Z_17C5B56F_93F6_4A60_98CB_355D8640140B_.wvu.Cols" hidden="1">#REF!,#REF!</definedName>
    <definedName name="Z_29F1AF85_B37D_4520_B520_CAB81AEAB34A_.wvu.FilterData" hidden="1">#REF!</definedName>
    <definedName name="Z_5068BAC8_41F1_4E62_9CE8_F02B21500B1C_.wvu.FilterData" hidden="1">#REF!</definedName>
    <definedName name="Z_57A6259F_6A2A_456A_A7D9_74A08B37BFA3_.wvu.FilterData" hidden="1">#REF!</definedName>
    <definedName name="Z_5B65A82C_9B1F_4CED_9709_88C7246FF47C_.wvu.FilterData" hidden="1">#REF!</definedName>
    <definedName name="Z_6C04549E_314C_43D7_A662_6D33953EC8F7_.wvu.FilterData" hidden="1">#REF!</definedName>
    <definedName name="Z_73D139C3_BE0E_4E12_9508_06268A03B766_.wvu.Cols" hidden="1">#REF!,#REF!,#REF!</definedName>
    <definedName name="Z_74E6F881_9937_11D1_87C8_444553540000_.wvu.Rows" hidden="1">[7]Inventory!#REF!,[7]Inventory!$A$37:$IV$39,[7]Inventory!#REF!,[7]Inventory!$A$40:$IV$57</definedName>
    <definedName name="Z_757DD06F_DD0E_459A_9494_8929D5E79BB9_.wvu.FilterData" hidden="1">#REF!</definedName>
    <definedName name="Z_76572E45_A7EA_4E2D_AAC3_70F370C8A2AD_.wvu.FilterData" hidden="1">#REF!</definedName>
    <definedName name="Z_782D058C_E372_4AF1_A9D8_3EB06D0AF00B_.wvu.FilterData" hidden="1">#REF!</definedName>
    <definedName name="Z_7BCDB853_36A9_419E_83DC_1A2BA0158C87_.wvu.FilterData" hidden="1">#REF!</definedName>
    <definedName name="Z_81062270_322B_4BA4_92B0_EE85FA21F2A1_.wvu.FilterData" hidden="1">#REF!</definedName>
    <definedName name="Z_8406B04A_3962_4B1F_A56C_4F0891EABC86_.wvu.FilterData" hidden="1">#REF!</definedName>
    <definedName name="Z_8C4781CD_B133_11D1_87D1_444553540000_.wvu.Rows" hidden="1">[7]Inventory!#REF!,[7]Inventory!$A$37:$IV$39,[7]Inventory!#REF!,[7]Inventory!$A$40:$IV$57</definedName>
    <definedName name="Z_92D99299_3140_4936_8282_B66B5D3A0EBB_.wvu.FilterData" hidden="1">#REF!</definedName>
    <definedName name="Z_A3290C3F_B5EF_4634_BAD5_CCDA9F6CE208_.wvu.FilterData" hidden="1">#REF!</definedName>
    <definedName name="Z_B167F7F4_CAF5_4BD5_ACEF_5D15AE35C7C1_.wvu.FilterData" hidden="1">#REF!</definedName>
    <definedName name="Z_B9EF7340_48AB_4EFE_A370_8CF627F20781_.wvu.FilterData" hidden="1">#REF!</definedName>
    <definedName name="Z_BA9C77CC_B925_11D1_87D2_444553540000_.wvu.Rows" hidden="1">[7]Inventory!#REF!,[7]Inventory!$A$37:$IV$39,[7]Inventory!#REF!,[7]Inventory!$A$40:$IV$57</definedName>
    <definedName name="Z_BAEACEEE_4745_42B2_8684_7FAEE85716FC_.wvu.FilterData" hidden="1">#REF!</definedName>
    <definedName name="Z_CE815568_61A7_43D1_86F5_400C8A80DF3E_.wvu.FilterData" hidden="1">#REF!</definedName>
    <definedName name="グラフ5_Click">[4]!グラフ5_Click</definedName>
    <definedName name="ﾃﾞｻﾞｲﾝ">#REF!</definedName>
    <definedName name="ﾃﾞｻﾞｲﾝL">#REF!</definedName>
    <definedName name="プレスタイプ">#N/A</definedName>
    <definedName name="ﾏｲｺﾝ">#REF!</definedName>
    <definedName name="ﾏｲｺﾝL">#REF!</definedName>
    <definedName name="ﾏｳﾝﾄﾀｸﾄ">#REF!</definedName>
    <definedName name="ﾏｳﾝﾄ製検">#N/A</definedName>
    <definedName name="めっきタクト">#N/A</definedName>
    <definedName name="メニュ">#REF!</definedName>
    <definedName name="ﾚｰｻﾞｰ稼働率">#N/A</definedName>
    <definedName name="เ">#N/A</definedName>
    <definedName name="กหกห" hidden="1">#REF!</definedName>
    <definedName name="นา999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ฟ">'[62]STAND.TIME '!$B$7:$C$30</definedName>
    <definedName name="매출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매출이익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매출이익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이동길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交际费">#REF!</definedName>
    <definedName name="仕掛">#REF!</definedName>
    <definedName name="信号名検索入力">#REF!</definedName>
    <definedName name="入力画面へ">#N/A</definedName>
    <definedName name="入力画面へ_1">#N/A</definedName>
    <definedName name="入力画面へ_1_6">#N/A</definedName>
    <definedName name="入力画面へ_1_9">#N/A</definedName>
    <definedName name="入力画面へ_12">#N/A</definedName>
    <definedName name="入力画面へ_12_6">#N/A</definedName>
    <definedName name="入力画面へ_12_9">#N/A</definedName>
    <definedName name="入力画面へ_4">#N/A</definedName>
    <definedName name="入力画面へ_4_6">#N/A</definedName>
    <definedName name="入力画面へ_4_9">#N/A</definedName>
    <definedName name="入力画面へ_6">#N/A</definedName>
    <definedName name="入力画面へ_9">#N/A</definedName>
    <definedName name="全データ集計">[63]PACPSMﾍﾞｰｽ!$A$1:$AS$868</definedName>
    <definedName name="印刷">#N/A</definedName>
    <definedName name="印刷_1">#N/A</definedName>
    <definedName name="印刷_1_6">#N/A</definedName>
    <definedName name="印刷_1_9">#N/A</definedName>
    <definedName name="印刷_12">#N/A</definedName>
    <definedName name="印刷_12_6">#N/A</definedName>
    <definedName name="印刷_12_9">#N/A</definedName>
    <definedName name="印刷_4">#N/A</definedName>
    <definedName name="印刷_4_6">#N/A</definedName>
    <definedName name="印刷_4_9">#N/A</definedName>
    <definedName name="印刷_6">#N/A</definedName>
    <definedName name="印刷_9">#N/A</definedName>
    <definedName name="印刷タクト">#N/A</definedName>
    <definedName name="印刷画面へ">#N/A</definedName>
    <definedName name="印刷画面へ_1">#N/A</definedName>
    <definedName name="印刷画面へ_1_6">#N/A</definedName>
    <definedName name="印刷画面へ_1_9">#N/A</definedName>
    <definedName name="印刷画面へ_12">#N/A</definedName>
    <definedName name="印刷画面へ_12_6">#N/A</definedName>
    <definedName name="印刷画面へ_12_9">#N/A</definedName>
    <definedName name="印刷画面へ_4">#N/A</definedName>
    <definedName name="印刷画面へ_4_6">#N/A</definedName>
    <definedName name="印刷画面へ_4_9">#N/A</definedName>
    <definedName name="印刷画面へ_6">#N/A</definedName>
    <definedName name="印刷画面へ_9">#N/A</definedName>
    <definedName name="年">#REF!</definedName>
    <definedName name="日_1">#REF!</definedName>
    <definedName name="日_10">#REF!</definedName>
    <definedName name="曜日">#REF!</definedName>
    <definedName name="月">#REF!</definedName>
    <definedName name="歩留">#REF!</definedName>
    <definedName name="比例">#REF!</definedName>
    <definedName name="比例1">#REF!</definedName>
    <definedName name="水电瓦斯">#REF!</definedName>
    <definedName name="汇率">#REF!</definedName>
    <definedName name="測定タクト">#REF!</definedName>
    <definedName name="測定設備台数">#N/A</definedName>
    <definedName name="管理费用比例">#REF!</definedName>
    <definedName name="金型タイプ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F41" i="1"/>
  <c r="F40" i="1"/>
  <c r="F54" i="1"/>
  <c r="F60" i="1"/>
  <c r="F63" i="1"/>
  <c r="F67" i="1"/>
  <c r="F68" i="1"/>
  <c r="F85" i="1"/>
  <c r="D901" i="1" l="1"/>
  <c r="C901" i="1"/>
  <c r="B901" i="1"/>
  <c r="D900" i="1"/>
  <c r="C900" i="1"/>
  <c r="B900" i="1"/>
  <c r="D899" i="1"/>
  <c r="C899" i="1"/>
  <c r="B899" i="1"/>
  <c r="D898" i="1"/>
  <c r="C898" i="1"/>
  <c r="B898" i="1"/>
  <c r="D897" i="1"/>
  <c r="C897" i="1"/>
  <c r="B897" i="1"/>
  <c r="D896" i="1"/>
  <c r="C896" i="1"/>
  <c r="B896" i="1"/>
  <c r="D895" i="1"/>
  <c r="C895" i="1"/>
  <c r="B895" i="1"/>
  <c r="D894" i="1"/>
  <c r="C894" i="1"/>
  <c r="B894" i="1"/>
  <c r="D893" i="1"/>
  <c r="C893" i="1"/>
  <c r="B893" i="1"/>
  <c r="D892" i="1"/>
  <c r="C892" i="1"/>
  <c r="B892" i="1"/>
  <c r="D891" i="1"/>
  <c r="C891" i="1"/>
  <c r="B891" i="1"/>
  <c r="D890" i="1"/>
  <c r="C890" i="1"/>
  <c r="B890" i="1"/>
  <c r="D889" i="1"/>
  <c r="C889" i="1"/>
  <c r="B889" i="1"/>
  <c r="D888" i="1"/>
  <c r="C888" i="1"/>
  <c r="B888" i="1"/>
  <c r="D887" i="1"/>
  <c r="C887" i="1"/>
  <c r="B887" i="1"/>
  <c r="D886" i="1"/>
  <c r="C886" i="1"/>
  <c r="B886" i="1"/>
  <c r="D885" i="1"/>
  <c r="C885" i="1"/>
  <c r="B885" i="1"/>
  <c r="D884" i="1"/>
  <c r="C884" i="1"/>
  <c r="B884" i="1"/>
  <c r="D883" i="1"/>
  <c r="C883" i="1"/>
  <c r="B883" i="1"/>
  <c r="D882" i="1"/>
  <c r="C882" i="1"/>
  <c r="B882" i="1"/>
  <c r="D881" i="1"/>
  <c r="C881" i="1"/>
  <c r="B881" i="1"/>
  <c r="D880" i="1"/>
  <c r="C880" i="1"/>
  <c r="B880" i="1"/>
  <c r="D879" i="1"/>
  <c r="C879" i="1"/>
  <c r="B879" i="1"/>
  <c r="D878" i="1"/>
  <c r="C878" i="1"/>
  <c r="B878" i="1"/>
  <c r="D877" i="1"/>
  <c r="C877" i="1"/>
  <c r="B877" i="1"/>
  <c r="D876" i="1"/>
  <c r="C876" i="1"/>
  <c r="B876" i="1"/>
  <c r="D875" i="1"/>
  <c r="C875" i="1"/>
  <c r="B875" i="1"/>
  <c r="D874" i="1"/>
  <c r="C874" i="1"/>
  <c r="B874" i="1"/>
  <c r="D873" i="1"/>
  <c r="C873" i="1"/>
  <c r="B873" i="1"/>
  <c r="D872" i="1"/>
  <c r="C872" i="1"/>
  <c r="B872" i="1"/>
  <c r="D871" i="1"/>
  <c r="C871" i="1"/>
  <c r="B871" i="1"/>
  <c r="D870" i="1"/>
  <c r="C870" i="1"/>
  <c r="B870" i="1"/>
  <c r="D869" i="1"/>
  <c r="C869" i="1"/>
  <c r="B869" i="1"/>
  <c r="D868" i="1"/>
  <c r="C868" i="1"/>
  <c r="B868" i="1"/>
  <c r="D867" i="1"/>
  <c r="C867" i="1"/>
  <c r="B867" i="1"/>
  <c r="D866" i="1"/>
  <c r="C866" i="1"/>
  <c r="B866" i="1"/>
  <c r="D865" i="1"/>
  <c r="C865" i="1"/>
  <c r="B865" i="1"/>
  <c r="D864" i="1"/>
  <c r="C864" i="1"/>
  <c r="B864" i="1"/>
  <c r="D863" i="1"/>
  <c r="C863" i="1"/>
  <c r="B863" i="1"/>
  <c r="D862" i="1"/>
  <c r="C862" i="1"/>
  <c r="B862" i="1"/>
  <c r="D861" i="1"/>
  <c r="C861" i="1"/>
  <c r="B861" i="1"/>
  <c r="C860" i="1"/>
  <c r="B860" i="1"/>
  <c r="C859" i="1"/>
  <c r="B859" i="1"/>
  <c r="D858" i="1"/>
  <c r="C858" i="1"/>
  <c r="B858" i="1"/>
  <c r="D857" i="1"/>
  <c r="C857" i="1"/>
  <c r="B857" i="1"/>
  <c r="D856" i="1"/>
  <c r="C856" i="1"/>
  <c r="B856" i="1"/>
  <c r="D855" i="1"/>
  <c r="C855" i="1"/>
  <c r="B855" i="1"/>
  <c r="D854" i="1"/>
  <c r="C854" i="1"/>
  <c r="B854" i="1"/>
  <c r="A853" i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BN852" i="1"/>
  <c r="M850" i="1"/>
  <c r="N850" i="1" s="1"/>
  <c r="O850" i="1" s="1"/>
  <c r="P850" i="1" s="1"/>
  <c r="Q850" i="1" s="1"/>
  <c r="R850" i="1" s="1"/>
  <c r="T850" i="1" s="1"/>
  <c r="K850" i="1"/>
  <c r="L850" i="1" s="1"/>
  <c r="I850" i="1"/>
  <c r="J850" i="1" s="1"/>
  <c r="H850" i="1"/>
  <c r="J849" i="1"/>
  <c r="I849" i="1"/>
  <c r="H849" i="1"/>
  <c r="L848" i="1"/>
  <c r="M848" i="1" s="1"/>
  <c r="N848" i="1" s="1"/>
  <c r="O848" i="1" s="1"/>
  <c r="P848" i="1" s="1"/>
  <c r="Q848" i="1" s="1"/>
  <c r="R848" i="1" s="1"/>
  <c r="T848" i="1" s="1"/>
  <c r="I848" i="1"/>
  <c r="J848" i="1" s="1"/>
  <c r="K848" i="1" s="1"/>
  <c r="H848" i="1"/>
  <c r="I847" i="1"/>
  <c r="J847" i="1" s="1"/>
  <c r="K847" i="1" s="1"/>
  <c r="L847" i="1" s="1"/>
  <c r="M847" i="1" s="1"/>
  <c r="N847" i="1" s="1"/>
  <c r="O847" i="1" s="1"/>
  <c r="P847" i="1" s="1"/>
  <c r="Q847" i="1" s="1"/>
  <c r="R847" i="1" s="1"/>
  <c r="T847" i="1" s="1"/>
  <c r="H847" i="1"/>
  <c r="J846" i="1"/>
  <c r="K846" i="1" s="1"/>
  <c r="L846" i="1" s="1"/>
  <c r="M846" i="1" s="1"/>
  <c r="N846" i="1" s="1"/>
  <c r="O846" i="1" s="1"/>
  <c r="P846" i="1" s="1"/>
  <c r="Q846" i="1" s="1"/>
  <c r="R846" i="1" s="1"/>
  <c r="T846" i="1" s="1"/>
  <c r="I846" i="1"/>
  <c r="H846" i="1"/>
  <c r="H845" i="1"/>
  <c r="L844" i="1"/>
  <c r="M844" i="1" s="1"/>
  <c r="N844" i="1" s="1"/>
  <c r="O844" i="1" s="1"/>
  <c r="P844" i="1" s="1"/>
  <c r="Q844" i="1" s="1"/>
  <c r="R844" i="1" s="1"/>
  <c r="T844" i="1" s="1"/>
  <c r="J844" i="1"/>
  <c r="K844" i="1" s="1"/>
  <c r="I844" i="1"/>
  <c r="H844" i="1"/>
  <c r="H843" i="1"/>
  <c r="H842" i="1"/>
  <c r="K841" i="1"/>
  <c r="H841" i="1"/>
  <c r="I841" i="1" s="1"/>
  <c r="J841" i="1" s="1"/>
  <c r="J840" i="1"/>
  <c r="I840" i="1"/>
  <c r="H840" i="1"/>
  <c r="X839" i="1"/>
  <c r="Y839" i="1" s="1"/>
  <c r="Z839" i="1" s="1"/>
  <c r="AA839" i="1" s="1"/>
  <c r="AB839" i="1" s="1"/>
  <c r="AC839" i="1" s="1"/>
  <c r="AD839" i="1" s="1"/>
  <c r="AE839" i="1" s="1"/>
  <c r="AF839" i="1" s="1"/>
  <c r="AH839" i="1" s="1"/>
  <c r="U839" i="1"/>
  <c r="V839" i="1" s="1"/>
  <c r="W839" i="1" s="1"/>
  <c r="J839" i="1"/>
  <c r="K839" i="1" s="1"/>
  <c r="L839" i="1" s="1"/>
  <c r="M839" i="1" s="1"/>
  <c r="N839" i="1" s="1"/>
  <c r="O839" i="1" s="1"/>
  <c r="P839" i="1" s="1"/>
  <c r="Q839" i="1" s="1"/>
  <c r="R839" i="1" s="1"/>
  <c r="T839" i="1" s="1"/>
  <c r="I839" i="1"/>
  <c r="H839" i="1"/>
  <c r="H838" i="1"/>
  <c r="I837" i="1"/>
  <c r="J837" i="1" s="1"/>
  <c r="K837" i="1" s="1"/>
  <c r="L837" i="1" s="1"/>
  <c r="M837" i="1" s="1"/>
  <c r="N837" i="1" s="1"/>
  <c r="O837" i="1" s="1"/>
  <c r="P837" i="1" s="1"/>
  <c r="Q837" i="1" s="1"/>
  <c r="R837" i="1" s="1"/>
  <c r="T837" i="1" s="1"/>
  <c r="H837" i="1"/>
  <c r="N836" i="1"/>
  <c r="O836" i="1" s="1"/>
  <c r="P836" i="1" s="1"/>
  <c r="J836" i="1"/>
  <c r="K836" i="1" s="1"/>
  <c r="L836" i="1" s="1"/>
  <c r="M836" i="1" s="1"/>
  <c r="I836" i="1"/>
  <c r="H836" i="1"/>
  <c r="I835" i="1"/>
  <c r="H835" i="1"/>
  <c r="Q834" i="1"/>
  <c r="R834" i="1" s="1"/>
  <c r="T834" i="1" s="1"/>
  <c r="I834" i="1"/>
  <c r="J834" i="1" s="1"/>
  <c r="K834" i="1" s="1"/>
  <c r="L834" i="1" s="1"/>
  <c r="M834" i="1" s="1"/>
  <c r="N834" i="1" s="1"/>
  <c r="O834" i="1" s="1"/>
  <c r="P834" i="1" s="1"/>
  <c r="H834" i="1"/>
  <c r="H833" i="1"/>
  <c r="I833" i="1" s="1"/>
  <c r="H832" i="1"/>
  <c r="I832" i="1" s="1"/>
  <c r="R831" i="1"/>
  <c r="K831" i="1"/>
  <c r="L831" i="1" s="1"/>
  <c r="M831" i="1" s="1"/>
  <c r="N831" i="1" s="1"/>
  <c r="O831" i="1" s="1"/>
  <c r="P831" i="1" s="1"/>
  <c r="Q831" i="1" s="1"/>
  <c r="J831" i="1"/>
  <c r="G831" i="1"/>
  <c r="K830" i="1"/>
  <c r="L830" i="1" s="1"/>
  <c r="M830" i="1" s="1"/>
  <c r="N830" i="1" s="1"/>
  <c r="O830" i="1" s="1"/>
  <c r="P830" i="1" s="1"/>
  <c r="Q830" i="1" s="1"/>
  <c r="R830" i="1" s="1"/>
  <c r="T830" i="1" s="1"/>
  <c r="H830" i="1"/>
  <c r="I830" i="1" s="1"/>
  <c r="G830" i="1"/>
  <c r="M829" i="1"/>
  <c r="N829" i="1" s="1"/>
  <c r="O829" i="1" s="1"/>
  <c r="P829" i="1" s="1"/>
  <c r="Q829" i="1" s="1"/>
  <c r="R829" i="1" s="1"/>
  <c r="J829" i="1"/>
  <c r="K829" i="1" s="1"/>
  <c r="L829" i="1" s="1"/>
  <c r="G829" i="1"/>
  <c r="AI828" i="1"/>
  <c r="AJ828" i="1" s="1"/>
  <c r="AK828" i="1" s="1"/>
  <c r="AL828" i="1" s="1"/>
  <c r="AM828" i="1" s="1"/>
  <c r="AN828" i="1" s="1"/>
  <c r="AO828" i="1" s="1"/>
  <c r="AP828" i="1" s="1"/>
  <c r="AQ828" i="1" s="1"/>
  <c r="AR828" i="1" s="1"/>
  <c r="AS828" i="1" s="1"/>
  <c r="AT828" i="1" s="1"/>
  <c r="V828" i="1"/>
  <c r="W828" i="1" s="1"/>
  <c r="X828" i="1" s="1"/>
  <c r="Y828" i="1" s="1"/>
  <c r="Z828" i="1" s="1"/>
  <c r="AA828" i="1" s="1"/>
  <c r="AB828" i="1" s="1"/>
  <c r="AC828" i="1" s="1"/>
  <c r="AD828" i="1" s="1"/>
  <c r="AE828" i="1" s="1"/>
  <c r="AF828" i="1" s="1"/>
  <c r="AH828" i="1" s="1"/>
  <c r="U828" i="1"/>
  <c r="H828" i="1"/>
  <c r="I828" i="1" s="1"/>
  <c r="J828" i="1" s="1"/>
  <c r="G828" i="1"/>
  <c r="U827" i="1"/>
  <c r="I827" i="1"/>
  <c r="J827" i="1" s="1"/>
  <c r="K827" i="1" s="1"/>
  <c r="L827" i="1" s="1"/>
  <c r="M827" i="1" s="1"/>
  <c r="N827" i="1" s="1"/>
  <c r="O827" i="1" s="1"/>
  <c r="P827" i="1" s="1"/>
  <c r="Q827" i="1" s="1"/>
  <c r="R827" i="1" s="1"/>
  <c r="G827" i="1"/>
  <c r="H827" i="1" s="1"/>
  <c r="U826" i="1"/>
  <c r="V826" i="1" s="1"/>
  <c r="W826" i="1" s="1"/>
  <c r="X826" i="1" s="1"/>
  <c r="Y826" i="1" s="1"/>
  <c r="Z826" i="1" s="1"/>
  <c r="AA826" i="1" s="1"/>
  <c r="H826" i="1"/>
  <c r="G826" i="1"/>
  <c r="H824" i="1"/>
  <c r="G824" i="1"/>
  <c r="G825" i="1" s="1"/>
  <c r="G823" i="1"/>
  <c r="G821" i="1"/>
  <c r="U819" i="1"/>
  <c r="V819" i="1" s="1"/>
  <c r="H819" i="1"/>
  <c r="G819" i="1"/>
  <c r="U818" i="1"/>
  <c r="V818" i="1" s="1"/>
  <c r="G818" i="1"/>
  <c r="U817" i="1"/>
  <c r="V817" i="1" s="1"/>
  <c r="W817" i="1" s="1"/>
  <c r="X817" i="1" s="1"/>
  <c r="Y817" i="1" s="1"/>
  <c r="Z817" i="1" s="1"/>
  <c r="AA817" i="1" s="1"/>
  <c r="AB817" i="1" s="1"/>
  <c r="AC817" i="1" s="1"/>
  <c r="AD817" i="1" s="1"/>
  <c r="AE817" i="1" s="1"/>
  <c r="AF817" i="1" s="1"/>
  <c r="AH817" i="1" s="1"/>
  <c r="L817" i="1"/>
  <c r="M817" i="1" s="1"/>
  <c r="N817" i="1" s="1"/>
  <c r="O817" i="1" s="1"/>
  <c r="H817" i="1"/>
  <c r="I817" i="1" s="1"/>
  <c r="J817" i="1" s="1"/>
  <c r="K817" i="1" s="1"/>
  <c r="G817" i="1"/>
  <c r="U816" i="1"/>
  <c r="V816" i="1" s="1"/>
  <c r="G816" i="1"/>
  <c r="AD815" i="1"/>
  <c r="V815" i="1"/>
  <c r="W815" i="1" s="1"/>
  <c r="X815" i="1" s="1"/>
  <c r="Y815" i="1" s="1"/>
  <c r="Z815" i="1" s="1"/>
  <c r="AA815" i="1" s="1"/>
  <c r="AB815" i="1" s="1"/>
  <c r="AC815" i="1" s="1"/>
  <c r="U815" i="1"/>
  <c r="H815" i="1"/>
  <c r="I815" i="1" s="1"/>
  <c r="J815" i="1" s="1"/>
  <c r="K815" i="1" s="1"/>
  <c r="L815" i="1" s="1"/>
  <c r="M815" i="1" s="1"/>
  <c r="N815" i="1" s="1"/>
  <c r="G815" i="1"/>
  <c r="U814" i="1"/>
  <c r="G814" i="1"/>
  <c r="V813" i="1"/>
  <c r="W813" i="1" s="1"/>
  <c r="X813" i="1" s="1"/>
  <c r="Y813" i="1" s="1"/>
  <c r="Z813" i="1" s="1"/>
  <c r="AA813" i="1" s="1"/>
  <c r="AB813" i="1" s="1"/>
  <c r="AC813" i="1" s="1"/>
  <c r="AD813" i="1" s="1"/>
  <c r="AE813" i="1" s="1"/>
  <c r="AF813" i="1" s="1"/>
  <c r="AH813" i="1" s="1"/>
  <c r="U813" i="1"/>
  <c r="I813" i="1"/>
  <c r="G813" i="1"/>
  <c r="H813" i="1" s="1"/>
  <c r="AG812" i="1"/>
  <c r="AE812" i="1"/>
  <c r="AF812" i="1" s="1"/>
  <c r="AH812" i="1" s="1"/>
  <c r="U812" i="1"/>
  <c r="V812" i="1" s="1"/>
  <c r="W812" i="1" s="1"/>
  <c r="X812" i="1" s="1"/>
  <c r="Y812" i="1" s="1"/>
  <c r="Z812" i="1" s="1"/>
  <c r="AA812" i="1" s="1"/>
  <c r="AB812" i="1" s="1"/>
  <c r="AC812" i="1" s="1"/>
  <c r="AD812" i="1" s="1"/>
  <c r="G812" i="1"/>
  <c r="H812" i="1" s="1"/>
  <c r="AA811" i="1"/>
  <c r="W811" i="1"/>
  <c r="X811" i="1" s="1"/>
  <c r="Y811" i="1" s="1"/>
  <c r="Z811" i="1" s="1"/>
  <c r="U811" i="1"/>
  <c r="V811" i="1" s="1"/>
  <c r="I811" i="1"/>
  <c r="J811" i="1" s="1"/>
  <c r="K811" i="1" s="1"/>
  <c r="L811" i="1" s="1"/>
  <c r="H811" i="1"/>
  <c r="G811" i="1"/>
  <c r="U810" i="1"/>
  <c r="G810" i="1"/>
  <c r="A810" i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U809" i="1"/>
  <c r="K809" i="1"/>
  <c r="L809" i="1" s="1"/>
  <c r="J809" i="1"/>
  <c r="H809" i="1"/>
  <c r="I809" i="1" s="1"/>
  <c r="G809" i="1"/>
  <c r="K808" i="1"/>
  <c r="L808" i="1" s="1"/>
  <c r="M808" i="1" s="1"/>
  <c r="N808" i="1" s="1"/>
  <c r="O808" i="1" s="1"/>
  <c r="H808" i="1"/>
  <c r="I808" i="1" s="1"/>
  <c r="J808" i="1" s="1"/>
  <c r="G808" i="1"/>
  <c r="D808" i="1"/>
  <c r="D860" i="1" s="1"/>
  <c r="V807" i="1"/>
  <c r="U807" i="1"/>
  <c r="G807" i="1"/>
  <c r="H807" i="1" s="1"/>
  <c r="D807" i="1"/>
  <c r="D859" i="1" s="1"/>
  <c r="U806" i="1"/>
  <c r="H806" i="1"/>
  <c r="I806" i="1" s="1"/>
  <c r="J806" i="1" s="1"/>
  <c r="G806" i="1"/>
  <c r="U805" i="1"/>
  <c r="L805" i="1"/>
  <c r="M805" i="1" s="1"/>
  <c r="N805" i="1" s="1"/>
  <c r="O805" i="1" s="1"/>
  <c r="P805" i="1" s="1"/>
  <c r="Q805" i="1" s="1"/>
  <c r="R805" i="1" s="1"/>
  <c r="J805" i="1"/>
  <c r="K805" i="1" s="1"/>
  <c r="I805" i="1"/>
  <c r="H805" i="1"/>
  <c r="A805" i="1"/>
  <c r="A806" i="1" s="1"/>
  <c r="A807" i="1" s="1"/>
  <c r="A808" i="1" s="1"/>
  <c r="A809" i="1" s="1"/>
  <c r="V804" i="1"/>
  <c r="W804" i="1" s="1"/>
  <c r="X804" i="1" s="1"/>
  <c r="Y804" i="1" s="1"/>
  <c r="Z804" i="1" s="1"/>
  <c r="AA804" i="1" s="1"/>
  <c r="AB804" i="1" s="1"/>
  <c r="AC804" i="1" s="1"/>
  <c r="AD804" i="1" s="1"/>
  <c r="AE804" i="1" s="1"/>
  <c r="AF804" i="1" s="1"/>
  <c r="AH804" i="1" s="1"/>
  <c r="U804" i="1"/>
  <c r="O804" i="1"/>
  <c r="P804" i="1" s="1"/>
  <c r="Q804" i="1" s="1"/>
  <c r="R804" i="1" s="1"/>
  <c r="N804" i="1"/>
  <c r="H804" i="1"/>
  <c r="I804" i="1" s="1"/>
  <c r="G804" i="1"/>
  <c r="H803" i="1"/>
  <c r="I803" i="1" s="1"/>
  <c r="G803" i="1"/>
  <c r="AC802" i="1"/>
  <c r="AD802" i="1" s="1"/>
  <c r="AE802" i="1" s="1"/>
  <c r="AF802" i="1" s="1"/>
  <c r="AH802" i="1" s="1"/>
  <c r="W802" i="1"/>
  <c r="X802" i="1" s="1"/>
  <c r="Y802" i="1" s="1"/>
  <c r="Z802" i="1" s="1"/>
  <c r="AA802" i="1" s="1"/>
  <c r="AB802" i="1" s="1"/>
  <c r="U802" i="1"/>
  <c r="V802" i="1" s="1"/>
  <c r="T802" i="1"/>
  <c r="H802" i="1"/>
  <c r="A802" i="1"/>
  <c r="A803" i="1" s="1"/>
  <c r="A804" i="1" s="1"/>
  <c r="A801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4" i="1"/>
  <c r="C754" i="1"/>
  <c r="D753" i="1"/>
  <c r="C753" i="1"/>
  <c r="D752" i="1"/>
  <c r="C752" i="1"/>
  <c r="D751" i="1"/>
  <c r="C751" i="1"/>
  <c r="D750" i="1"/>
  <c r="C750" i="1"/>
  <c r="A749" i="1"/>
  <c r="A750" i="1" s="1"/>
  <c r="A751" i="1" s="1"/>
  <c r="A752" i="1" s="1"/>
  <c r="A753" i="1" s="1"/>
  <c r="A754" i="1" s="1"/>
  <c r="A755" i="1" s="1"/>
  <c r="D747" i="1"/>
  <c r="C747" i="1"/>
  <c r="B747" i="1"/>
  <c r="D746" i="1"/>
  <c r="C746" i="1"/>
  <c r="B746" i="1"/>
  <c r="D745" i="1"/>
  <c r="C745" i="1"/>
  <c r="B745" i="1"/>
  <c r="D744" i="1"/>
  <c r="C744" i="1"/>
  <c r="B744" i="1"/>
  <c r="D743" i="1"/>
  <c r="C743" i="1"/>
  <c r="B743" i="1"/>
  <c r="D742" i="1"/>
  <c r="C742" i="1"/>
  <c r="B742" i="1"/>
  <c r="D741" i="1"/>
  <c r="C741" i="1"/>
  <c r="B741" i="1"/>
  <c r="D740" i="1"/>
  <c r="C740" i="1"/>
  <c r="B740" i="1"/>
  <c r="D739" i="1"/>
  <c r="C739" i="1"/>
  <c r="B739" i="1"/>
  <c r="D738" i="1"/>
  <c r="C738" i="1"/>
  <c r="B738" i="1"/>
  <c r="C737" i="1"/>
  <c r="C736" i="1"/>
  <c r="C735" i="1"/>
  <c r="C734" i="1"/>
  <c r="C733" i="1"/>
  <c r="C732" i="1"/>
  <c r="C731" i="1"/>
  <c r="C730" i="1"/>
  <c r="C729" i="1"/>
  <c r="BM728" i="1"/>
  <c r="BL728" i="1"/>
  <c r="BK728" i="1"/>
  <c r="BJ728" i="1"/>
  <c r="BI728" i="1"/>
  <c r="AU728" i="1"/>
  <c r="AG728" i="1"/>
  <c r="S728" i="1"/>
  <c r="C728" i="1"/>
  <c r="C727" i="1"/>
  <c r="C726" i="1"/>
  <c r="C725" i="1"/>
  <c r="C724" i="1"/>
  <c r="C723" i="1"/>
  <c r="C722" i="1"/>
  <c r="C721" i="1"/>
  <c r="C720" i="1"/>
  <c r="C719" i="1"/>
  <c r="D718" i="1"/>
  <c r="C718" i="1"/>
  <c r="B718" i="1"/>
  <c r="D717" i="1"/>
  <c r="C717" i="1"/>
  <c r="B717" i="1"/>
  <c r="D716" i="1"/>
  <c r="C716" i="1"/>
  <c r="B716" i="1"/>
  <c r="D715" i="1"/>
  <c r="C715" i="1"/>
  <c r="B715" i="1"/>
  <c r="D714" i="1"/>
  <c r="C714" i="1"/>
  <c r="B714" i="1"/>
  <c r="D713" i="1"/>
  <c r="C713" i="1"/>
  <c r="B713" i="1"/>
  <c r="D712" i="1"/>
  <c r="C712" i="1"/>
  <c r="B712" i="1"/>
  <c r="D711" i="1"/>
  <c r="C711" i="1"/>
  <c r="B711" i="1"/>
  <c r="D710" i="1"/>
  <c r="C710" i="1"/>
  <c r="B710" i="1"/>
  <c r="AU709" i="1"/>
  <c r="AG709" i="1"/>
  <c r="S709" i="1"/>
  <c r="D709" i="1"/>
  <c r="C709" i="1"/>
  <c r="B709" i="1"/>
  <c r="D708" i="1"/>
  <c r="C708" i="1"/>
  <c r="B708" i="1"/>
  <c r="C707" i="1"/>
  <c r="B707" i="1"/>
  <c r="D706" i="1"/>
  <c r="C706" i="1"/>
  <c r="B706" i="1"/>
  <c r="D705" i="1"/>
  <c r="C705" i="1"/>
  <c r="B705" i="1"/>
  <c r="D704" i="1"/>
  <c r="C704" i="1"/>
  <c r="B704" i="1"/>
  <c r="D703" i="1"/>
  <c r="C703" i="1"/>
  <c r="B703" i="1"/>
  <c r="D702" i="1"/>
  <c r="C702" i="1"/>
  <c r="B702" i="1"/>
  <c r="D701" i="1"/>
  <c r="C701" i="1"/>
  <c r="B701" i="1"/>
  <c r="D700" i="1"/>
  <c r="C700" i="1"/>
  <c r="B700" i="1"/>
  <c r="D699" i="1"/>
  <c r="C699" i="1"/>
  <c r="B699" i="1"/>
  <c r="D698" i="1"/>
  <c r="C698" i="1"/>
  <c r="B698" i="1"/>
  <c r="D697" i="1"/>
  <c r="C697" i="1"/>
  <c r="B697" i="1"/>
  <c r="D696" i="1"/>
  <c r="C696" i="1"/>
  <c r="B696" i="1"/>
  <c r="D695" i="1"/>
  <c r="C695" i="1"/>
  <c r="B695" i="1"/>
  <c r="D694" i="1"/>
  <c r="C694" i="1"/>
  <c r="B694" i="1"/>
  <c r="D693" i="1"/>
  <c r="C693" i="1"/>
  <c r="B693" i="1"/>
  <c r="D692" i="1"/>
  <c r="C692" i="1"/>
  <c r="B692" i="1"/>
  <c r="D691" i="1"/>
  <c r="C691" i="1"/>
  <c r="B691" i="1"/>
  <c r="D690" i="1"/>
  <c r="C690" i="1"/>
  <c r="B690" i="1"/>
  <c r="D689" i="1"/>
  <c r="C689" i="1"/>
  <c r="B689" i="1"/>
  <c r="D688" i="1"/>
  <c r="C688" i="1"/>
  <c r="B688" i="1"/>
  <c r="D687" i="1"/>
  <c r="C687" i="1"/>
  <c r="B687" i="1"/>
  <c r="D686" i="1"/>
  <c r="C686" i="1"/>
  <c r="B686" i="1"/>
  <c r="D685" i="1"/>
  <c r="C685" i="1"/>
  <c r="B685" i="1"/>
  <c r="D684" i="1"/>
  <c r="C684" i="1"/>
  <c r="B684" i="1"/>
  <c r="D683" i="1"/>
  <c r="C683" i="1"/>
  <c r="B683" i="1"/>
  <c r="D682" i="1"/>
  <c r="C682" i="1"/>
  <c r="B682" i="1"/>
  <c r="D681" i="1"/>
  <c r="C681" i="1"/>
  <c r="B681" i="1"/>
  <c r="D680" i="1"/>
  <c r="C680" i="1"/>
  <c r="B680" i="1"/>
  <c r="D679" i="1"/>
  <c r="C679" i="1"/>
  <c r="B679" i="1"/>
  <c r="D678" i="1"/>
  <c r="C678" i="1"/>
  <c r="B678" i="1"/>
  <c r="D677" i="1"/>
  <c r="C677" i="1"/>
  <c r="B677" i="1"/>
  <c r="D676" i="1"/>
  <c r="C676" i="1"/>
  <c r="B676" i="1"/>
  <c r="D675" i="1"/>
  <c r="C675" i="1"/>
  <c r="B675" i="1"/>
  <c r="D674" i="1"/>
  <c r="C674" i="1"/>
  <c r="B674" i="1"/>
  <c r="D673" i="1"/>
  <c r="C673" i="1"/>
  <c r="B673" i="1"/>
  <c r="D672" i="1"/>
  <c r="C672" i="1"/>
  <c r="B672" i="1"/>
  <c r="D671" i="1"/>
  <c r="C671" i="1"/>
  <c r="B671" i="1"/>
  <c r="D670" i="1"/>
  <c r="C670" i="1"/>
  <c r="B670" i="1"/>
  <c r="D669" i="1"/>
  <c r="C669" i="1"/>
  <c r="B669" i="1"/>
  <c r="D668" i="1"/>
  <c r="C668" i="1"/>
  <c r="B668" i="1"/>
  <c r="D667" i="1"/>
  <c r="C667" i="1"/>
  <c r="B667" i="1"/>
  <c r="D666" i="1"/>
  <c r="C666" i="1"/>
  <c r="B666" i="1"/>
  <c r="D665" i="1"/>
  <c r="C665" i="1"/>
  <c r="B665" i="1"/>
  <c r="D664" i="1"/>
  <c r="C664" i="1"/>
  <c r="B664" i="1"/>
  <c r="D663" i="1"/>
  <c r="C663" i="1"/>
  <c r="B663" i="1"/>
  <c r="D662" i="1"/>
  <c r="C662" i="1"/>
  <c r="B662" i="1"/>
  <c r="D661" i="1"/>
  <c r="C661" i="1"/>
  <c r="B661" i="1"/>
  <c r="A660" i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BM659" i="1"/>
  <c r="BL659" i="1"/>
  <c r="BK659" i="1"/>
  <c r="BJ659" i="1"/>
  <c r="BI659" i="1"/>
  <c r="AU659" i="1"/>
  <c r="AG659" i="1"/>
  <c r="S659" i="1"/>
  <c r="D658" i="1"/>
  <c r="B658" i="1"/>
  <c r="D657" i="1"/>
  <c r="B657" i="1"/>
  <c r="D656" i="1"/>
  <c r="B656" i="1"/>
  <c r="D655" i="1"/>
  <c r="B655" i="1"/>
  <c r="D654" i="1"/>
  <c r="B654" i="1"/>
  <c r="D653" i="1"/>
  <c r="B653" i="1"/>
  <c r="D652" i="1"/>
  <c r="B652" i="1"/>
  <c r="D651" i="1"/>
  <c r="B651" i="1"/>
  <c r="D650" i="1"/>
  <c r="B650" i="1"/>
  <c r="D649" i="1"/>
  <c r="B649" i="1"/>
  <c r="D629" i="1"/>
  <c r="B629" i="1"/>
  <c r="D628" i="1"/>
  <c r="B628" i="1"/>
  <c r="D627" i="1"/>
  <c r="B627" i="1"/>
  <c r="D626" i="1"/>
  <c r="B626" i="1"/>
  <c r="D625" i="1"/>
  <c r="B625" i="1"/>
  <c r="D624" i="1"/>
  <c r="B624" i="1"/>
  <c r="D623" i="1"/>
  <c r="B623" i="1"/>
  <c r="D622" i="1"/>
  <c r="B622" i="1"/>
  <c r="D621" i="1"/>
  <c r="B621" i="1"/>
  <c r="D620" i="1"/>
  <c r="B620" i="1"/>
  <c r="D619" i="1"/>
  <c r="B619" i="1"/>
  <c r="D618" i="1"/>
  <c r="B618" i="1"/>
  <c r="D617" i="1"/>
  <c r="B617" i="1"/>
  <c r="D616" i="1"/>
  <c r="B616" i="1"/>
  <c r="D615" i="1"/>
  <c r="B615" i="1"/>
  <c r="D614" i="1"/>
  <c r="B614" i="1"/>
  <c r="D613" i="1"/>
  <c r="B613" i="1"/>
  <c r="D612" i="1"/>
  <c r="B612" i="1"/>
  <c r="D611" i="1"/>
  <c r="B611" i="1"/>
  <c r="D610" i="1"/>
  <c r="B610" i="1"/>
  <c r="D609" i="1"/>
  <c r="B609" i="1"/>
  <c r="D608" i="1"/>
  <c r="B608" i="1"/>
  <c r="D607" i="1"/>
  <c r="B607" i="1"/>
  <c r="D606" i="1"/>
  <c r="B606" i="1"/>
  <c r="D605" i="1"/>
  <c r="B605" i="1"/>
  <c r="D604" i="1"/>
  <c r="B604" i="1"/>
  <c r="D603" i="1"/>
  <c r="B603" i="1"/>
  <c r="D602" i="1"/>
  <c r="B602" i="1"/>
  <c r="D601" i="1"/>
  <c r="B601" i="1"/>
  <c r="D600" i="1"/>
  <c r="B600" i="1"/>
  <c r="D599" i="1"/>
  <c r="B599" i="1"/>
  <c r="D598" i="1"/>
  <c r="B598" i="1"/>
  <c r="D597" i="1"/>
  <c r="B597" i="1"/>
  <c r="D596" i="1"/>
  <c r="B596" i="1"/>
  <c r="D595" i="1"/>
  <c r="B595" i="1"/>
  <c r="D594" i="1"/>
  <c r="B594" i="1"/>
  <c r="D593" i="1"/>
  <c r="B593" i="1"/>
  <c r="D592" i="1"/>
  <c r="B592" i="1"/>
  <c r="D591" i="1"/>
  <c r="B591" i="1"/>
  <c r="D590" i="1"/>
  <c r="B590" i="1"/>
  <c r="D589" i="1"/>
  <c r="B589" i="1"/>
  <c r="D588" i="1"/>
  <c r="B588" i="1"/>
  <c r="D587" i="1"/>
  <c r="B587" i="1"/>
  <c r="D586" i="1"/>
  <c r="B586" i="1"/>
  <c r="D585" i="1"/>
  <c r="B585" i="1"/>
  <c r="D584" i="1"/>
  <c r="B584" i="1"/>
  <c r="D583" i="1"/>
  <c r="B583" i="1"/>
  <c r="D582" i="1"/>
  <c r="B582" i="1"/>
  <c r="D581" i="1"/>
  <c r="B581" i="1"/>
  <c r="D580" i="1"/>
  <c r="B580" i="1"/>
  <c r="D579" i="1"/>
  <c r="B579" i="1"/>
  <c r="D578" i="1"/>
  <c r="B578" i="1"/>
  <c r="D577" i="1"/>
  <c r="B577" i="1"/>
  <c r="D576" i="1"/>
  <c r="B576" i="1"/>
  <c r="D575" i="1"/>
  <c r="B575" i="1"/>
  <c r="D574" i="1"/>
  <c r="B574" i="1"/>
  <c r="D573" i="1"/>
  <c r="B573" i="1"/>
  <c r="D572" i="1"/>
  <c r="B572" i="1"/>
  <c r="A572" i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571" i="1"/>
  <c r="BM570" i="1"/>
  <c r="BL570" i="1"/>
  <c r="BK570" i="1"/>
  <c r="BJ570" i="1"/>
  <c r="BI570" i="1"/>
  <c r="AU570" i="1"/>
  <c r="AG570" i="1"/>
  <c r="S570" i="1"/>
  <c r="D569" i="1"/>
  <c r="C569" i="1"/>
  <c r="C658" i="1" s="1"/>
  <c r="B569" i="1"/>
  <c r="A569" i="1"/>
  <c r="D568" i="1"/>
  <c r="B568" i="1"/>
  <c r="A568" i="1"/>
  <c r="D567" i="1"/>
  <c r="B567" i="1"/>
  <c r="A567" i="1"/>
  <c r="D566" i="1"/>
  <c r="B566" i="1"/>
  <c r="A566" i="1"/>
  <c r="D565" i="1"/>
  <c r="B565" i="1"/>
  <c r="A565" i="1"/>
  <c r="D564" i="1"/>
  <c r="B564" i="1"/>
  <c r="A564" i="1"/>
  <c r="D563" i="1"/>
  <c r="B563" i="1"/>
  <c r="A563" i="1"/>
  <c r="D562" i="1"/>
  <c r="B562" i="1"/>
  <c r="A562" i="1"/>
  <c r="D561" i="1"/>
  <c r="B561" i="1"/>
  <c r="A561" i="1"/>
  <c r="D560" i="1"/>
  <c r="B560" i="1"/>
  <c r="A560" i="1"/>
  <c r="D540" i="1"/>
  <c r="B540" i="1"/>
  <c r="A540" i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D539" i="1"/>
  <c r="B539" i="1"/>
  <c r="A539" i="1"/>
  <c r="D538" i="1"/>
  <c r="B538" i="1"/>
  <c r="A538" i="1"/>
  <c r="D537" i="1"/>
  <c r="B537" i="1"/>
  <c r="A537" i="1"/>
  <c r="D536" i="1"/>
  <c r="B536" i="1"/>
  <c r="A536" i="1"/>
  <c r="D535" i="1"/>
  <c r="B535" i="1"/>
  <c r="A535" i="1"/>
  <c r="D534" i="1"/>
  <c r="B534" i="1"/>
  <c r="A534" i="1"/>
  <c r="D533" i="1"/>
  <c r="B533" i="1"/>
  <c r="A533" i="1"/>
  <c r="D532" i="1"/>
  <c r="B532" i="1"/>
  <c r="A532" i="1"/>
  <c r="D531" i="1"/>
  <c r="B531" i="1"/>
  <c r="A531" i="1"/>
  <c r="D530" i="1"/>
  <c r="B530" i="1"/>
  <c r="A530" i="1"/>
  <c r="D529" i="1"/>
  <c r="B529" i="1"/>
  <c r="A529" i="1"/>
  <c r="D528" i="1"/>
  <c r="B528" i="1"/>
  <c r="A528" i="1"/>
  <c r="D527" i="1"/>
  <c r="B527" i="1"/>
  <c r="A527" i="1"/>
  <c r="D526" i="1"/>
  <c r="B526" i="1"/>
  <c r="A526" i="1"/>
  <c r="D525" i="1"/>
  <c r="B525" i="1"/>
  <c r="A525" i="1"/>
  <c r="D524" i="1"/>
  <c r="B524" i="1"/>
  <c r="A524" i="1"/>
  <c r="D523" i="1"/>
  <c r="B523" i="1"/>
  <c r="A523" i="1"/>
  <c r="D522" i="1"/>
  <c r="B522" i="1"/>
  <c r="A522" i="1"/>
  <c r="D521" i="1"/>
  <c r="B521" i="1"/>
  <c r="A521" i="1"/>
  <c r="D520" i="1"/>
  <c r="B520" i="1"/>
  <c r="A520" i="1"/>
  <c r="D519" i="1"/>
  <c r="B519" i="1"/>
  <c r="A519" i="1"/>
  <c r="D518" i="1"/>
  <c r="B518" i="1"/>
  <c r="A518" i="1"/>
  <c r="D517" i="1"/>
  <c r="B517" i="1"/>
  <c r="A517" i="1"/>
  <c r="D516" i="1"/>
  <c r="B516" i="1"/>
  <c r="A516" i="1"/>
  <c r="D515" i="1"/>
  <c r="B515" i="1"/>
  <c r="A515" i="1"/>
  <c r="D514" i="1"/>
  <c r="B514" i="1"/>
  <c r="A514" i="1"/>
  <c r="D513" i="1"/>
  <c r="B513" i="1"/>
  <c r="A513" i="1"/>
  <c r="D512" i="1"/>
  <c r="B512" i="1"/>
  <c r="A512" i="1"/>
  <c r="D511" i="1"/>
  <c r="B511" i="1"/>
  <c r="A511" i="1"/>
  <c r="D510" i="1"/>
  <c r="B510" i="1"/>
  <c r="A510" i="1"/>
  <c r="D509" i="1"/>
  <c r="B509" i="1"/>
  <c r="A509" i="1"/>
  <c r="D508" i="1"/>
  <c r="B508" i="1"/>
  <c r="A508" i="1"/>
  <c r="D507" i="1"/>
  <c r="B507" i="1"/>
  <c r="A507" i="1"/>
  <c r="D506" i="1"/>
  <c r="B506" i="1"/>
  <c r="A506" i="1"/>
  <c r="D505" i="1"/>
  <c r="B505" i="1"/>
  <c r="A505" i="1"/>
  <c r="D504" i="1"/>
  <c r="B504" i="1"/>
  <c r="A504" i="1"/>
  <c r="D503" i="1"/>
  <c r="B503" i="1"/>
  <c r="A503" i="1"/>
  <c r="D502" i="1"/>
  <c r="B502" i="1"/>
  <c r="A502" i="1"/>
  <c r="D501" i="1"/>
  <c r="B501" i="1"/>
  <c r="A501" i="1"/>
  <c r="D500" i="1"/>
  <c r="B500" i="1"/>
  <c r="A500" i="1"/>
  <c r="D499" i="1"/>
  <c r="B499" i="1"/>
  <c r="A499" i="1"/>
  <c r="D498" i="1"/>
  <c r="B498" i="1"/>
  <c r="A498" i="1"/>
  <c r="D497" i="1"/>
  <c r="B497" i="1"/>
  <c r="A497" i="1"/>
  <c r="D496" i="1"/>
  <c r="B496" i="1"/>
  <c r="A496" i="1"/>
  <c r="D495" i="1"/>
  <c r="B495" i="1"/>
  <c r="A495" i="1"/>
  <c r="D494" i="1"/>
  <c r="B494" i="1"/>
  <c r="A494" i="1"/>
  <c r="D493" i="1"/>
  <c r="B493" i="1"/>
  <c r="A493" i="1"/>
  <c r="D492" i="1"/>
  <c r="B492" i="1"/>
  <c r="A492" i="1"/>
  <c r="D491" i="1"/>
  <c r="B491" i="1"/>
  <c r="A491" i="1"/>
  <c r="D490" i="1"/>
  <c r="B490" i="1"/>
  <c r="A490" i="1"/>
  <c r="D489" i="1"/>
  <c r="B489" i="1"/>
  <c r="A489" i="1"/>
  <c r="D488" i="1"/>
  <c r="B488" i="1"/>
  <c r="A488" i="1"/>
  <c r="D487" i="1"/>
  <c r="B487" i="1"/>
  <c r="A487" i="1"/>
  <c r="D486" i="1"/>
  <c r="B486" i="1"/>
  <c r="A486" i="1"/>
  <c r="D485" i="1"/>
  <c r="B485" i="1"/>
  <c r="A485" i="1"/>
  <c r="D484" i="1"/>
  <c r="B484" i="1"/>
  <c r="A484" i="1"/>
  <c r="A483" i="1"/>
  <c r="D481" i="1"/>
  <c r="C481" i="1"/>
  <c r="B481" i="1"/>
  <c r="D480" i="1"/>
  <c r="B480" i="1"/>
  <c r="A480" i="1"/>
  <c r="D479" i="1"/>
  <c r="B479" i="1"/>
  <c r="A479" i="1"/>
  <c r="D478" i="1"/>
  <c r="C478" i="1"/>
  <c r="C566" i="1" s="1"/>
  <c r="C655" i="1" s="1"/>
  <c r="B478" i="1"/>
  <c r="A478" i="1"/>
  <c r="D477" i="1"/>
  <c r="C477" i="1"/>
  <c r="C565" i="1" s="1"/>
  <c r="C654" i="1" s="1"/>
  <c r="B477" i="1"/>
  <c r="A477" i="1"/>
  <c r="D476" i="1"/>
  <c r="B476" i="1"/>
  <c r="A476" i="1"/>
  <c r="D475" i="1"/>
  <c r="B475" i="1"/>
  <c r="A475" i="1"/>
  <c r="D474" i="1"/>
  <c r="B474" i="1"/>
  <c r="A474" i="1"/>
  <c r="D473" i="1"/>
  <c r="B473" i="1"/>
  <c r="A473" i="1"/>
  <c r="D472" i="1"/>
  <c r="B472" i="1"/>
  <c r="A472" i="1"/>
  <c r="D452" i="1"/>
  <c r="B452" i="1"/>
  <c r="A452" i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D451" i="1"/>
  <c r="B451" i="1"/>
  <c r="A451" i="1"/>
  <c r="D450" i="1"/>
  <c r="B450" i="1"/>
  <c r="A450" i="1"/>
  <c r="D449" i="1"/>
  <c r="B449" i="1"/>
  <c r="A449" i="1"/>
  <c r="D448" i="1"/>
  <c r="B448" i="1"/>
  <c r="A448" i="1"/>
  <c r="D447" i="1"/>
  <c r="B447" i="1"/>
  <c r="A447" i="1"/>
  <c r="D446" i="1"/>
  <c r="B446" i="1"/>
  <c r="A446" i="1"/>
  <c r="D445" i="1"/>
  <c r="B445" i="1"/>
  <c r="A445" i="1"/>
  <c r="D444" i="1"/>
  <c r="B444" i="1"/>
  <c r="A444" i="1"/>
  <c r="A443" i="1"/>
  <c r="D442" i="1"/>
  <c r="B442" i="1"/>
  <c r="A442" i="1"/>
  <c r="D441" i="1"/>
  <c r="B441" i="1"/>
  <c r="A441" i="1"/>
  <c r="D440" i="1"/>
  <c r="B440" i="1"/>
  <c r="A440" i="1"/>
  <c r="D439" i="1"/>
  <c r="B439" i="1"/>
  <c r="A439" i="1"/>
  <c r="D438" i="1"/>
  <c r="B438" i="1"/>
  <c r="A438" i="1"/>
  <c r="D437" i="1"/>
  <c r="B437" i="1"/>
  <c r="A437" i="1"/>
  <c r="D436" i="1"/>
  <c r="B436" i="1"/>
  <c r="A436" i="1"/>
  <c r="D435" i="1"/>
  <c r="B435" i="1"/>
  <c r="A435" i="1"/>
  <c r="D434" i="1"/>
  <c r="B434" i="1"/>
  <c r="A434" i="1"/>
  <c r="D433" i="1"/>
  <c r="C433" i="1"/>
  <c r="C522" i="1" s="1"/>
  <c r="C610" i="1" s="1"/>
  <c r="B433" i="1"/>
  <c r="A433" i="1"/>
  <c r="D432" i="1"/>
  <c r="B432" i="1"/>
  <c r="A432" i="1"/>
  <c r="D431" i="1"/>
  <c r="B431" i="1"/>
  <c r="A431" i="1"/>
  <c r="D430" i="1"/>
  <c r="B430" i="1"/>
  <c r="A430" i="1"/>
  <c r="D429" i="1"/>
  <c r="B429" i="1"/>
  <c r="A429" i="1"/>
  <c r="D428" i="1"/>
  <c r="B428" i="1"/>
  <c r="A428" i="1"/>
  <c r="D427" i="1"/>
  <c r="B427" i="1"/>
  <c r="A427" i="1"/>
  <c r="D426" i="1"/>
  <c r="B426" i="1"/>
  <c r="A426" i="1"/>
  <c r="D425" i="1"/>
  <c r="B425" i="1"/>
  <c r="A425" i="1"/>
  <c r="D424" i="1"/>
  <c r="B424" i="1"/>
  <c r="A424" i="1"/>
  <c r="D423" i="1"/>
  <c r="B423" i="1"/>
  <c r="A423" i="1"/>
  <c r="D422" i="1"/>
  <c r="B422" i="1"/>
  <c r="A422" i="1"/>
  <c r="D421" i="1"/>
  <c r="B421" i="1"/>
  <c r="A421" i="1"/>
  <c r="D420" i="1"/>
  <c r="B420" i="1"/>
  <c r="A420" i="1"/>
  <c r="D419" i="1"/>
  <c r="B419" i="1"/>
  <c r="A419" i="1"/>
  <c r="D418" i="1"/>
  <c r="B418" i="1"/>
  <c r="A418" i="1"/>
  <c r="D417" i="1"/>
  <c r="B417" i="1"/>
  <c r="A417" i="1"/>
  <c r="D416" i="1"/>
  <c r="B416" i="1"/>
  <c r="A416" i="1"/>
  <c r="D415" i="1"/>
  <c r="B415" i="1"/>
  <c r="A415" i="1"/>
  <c r="D414" i="1"/>
  <c r="B414" i="1"/>
  <c r="A414" i="1"/>
  <c r="D413" i="1"/>
  <c r="B413" i="1"/>
  <c r="A413" i="1"/>
  <c r="D412" i="1"/>
  <c r="B412" i="1"/>
  <c r="A412" i="1"/>
  <c r="D411" i="1"/>
  <c r="B411" i="1"/>
  <c r="A411" i="1"/>
  <c r="D410" i="1"/>
  <c r="B410" i="1"/>
  <c r="A410" i="1"/>
  <c r="D409" i="1"/>
  <c r="B409" i="1"/>
  <c r="A409" i="1"/>
  <c r="D408" i="1"/>
  <c r="B408" i="1"/>
  <c r="A408" i="1"/>
  <c r="D407" i="1"/>
  <c r="B407" i="1"/>
  <c r="A407" i="1"/>
  <c r="D406" i="1"/>
  <c r="B406" i="1"/>
  <c r="A406" i="1"/>
  <c r="D405" i="1"/>
  <c r="B405" i="1"/>
  <c r="A405" i="1"/>
  <c r="D404" i="1"/>
  <c r="B404" i="1"/>
  <c r="A404" i="1"/>
  <c r="D403" i="1"/>
  <c r="B403" i="1"/>
  <c r="A403" i="1"/>
  <c r="D402" i="1"/>
  <c r="B402" i="1"/>
  <c r="A402" i="1"/>
  <c r="D401" i="1"/>
  <c r="B401" i="1"/>
  <c r="A401" i="1"/>
  <c r="D400" i="1"/>
  <c r="B400" i="1"/>
  <c r="A400" i="1"/>
  <c r="D399" i="1"/>
  <c r="B399" i="1"/>
  <c r="A399" i="1"/>
  <c r="D398" i="1"/>
  <c r="B398" i="1"/>
  <c r="A398" i="1"/>
  <c r="D397" i="1"/>
  <c r="B397" i="1"/>
  <c r="A397" i="1"/>
  <c r="D396" i="1"/>
  <c r="B396" i="1"/>
  <c r="A396" i="1"/>
  <c r="D395" i="1"/>
  <c r="B395" i="1"/>
  <c r="A395" i="1"/>
  <c r="A394" i="1"/>
  <c r="BM391" i="1"/>
  <c r="BM390" i="1" s="1"/>
  <c r="BM389" i="1" s="1"/>
  <c r="BM388" i="1" s="1"/>
  <c r="BM387" i="1" s="1"/>
  <c r="BM386" i="1" s="1"/>
  <c r="BM385" i="1" s="1"/>
  <c r="BM384" i="1" s="1"/>
  <c r="BM383" i="1" s="1"/>
  <c r="BL391" i="1"/>
  <c r="BK391" i="1"/>
  <c r="BK390" i="1" s="1"/>
  <c r="BK389" i="1" s="1"/>
  <c r="BK388" i="1" s="1"/>
  <c r="BK387" i="1" s="1"/>
  <c r="BK386" i="1" s="1"/>
  <c r="BK385" i="1" s="1"/>
  <c r="BK384" i="1" s="1"/>
  <c r="BK383" i="1" s="1"/>
  <c r="BJ391" i="1"/>
  <c r="BI391" i="1"/>
  <c r="BH391" i="1"/>
  <c r="BG391" i="1"/>
  <c r="BG390" i="1" s="1"/>
  <c r="BG389" i="1" s="1"/>
  <c r="BG388" i="1" s="1"/>
  <c r="BG387" i="1" s="1"/>
  <c r="BG386" i="1" s="1"/>
  <c r="BG385" i="1" s="1"/>
  <c r="BG384" i="1" s="1"/>
  <c r="BG383" i="1" s="1"/>
  <c r="BF391" i="1"/>
  <c r="BE391" i="1"/>
  <c r="BE390" i="1" s="1"/>
  <c r="BE389" i="1" s="1"/>
  <c r="BE388" i="1" s="1"/>
  <c r="BE387" i="1" s="1"/>
  <c r="BE386" i="1" s="1"/>
  <c r="BE385" i="1" s="1"/>
  <c r="BE384" i="1" s="1"/>
  <c r="BE383" i="1" s="1"/>
  <c r="BD391" i="1"/>
  <c r="BC391" i="1"/>
  <c r="BC390" i="1" s="1"/>
  <c r="BC389" i="1" s="1"/>
  <c r="BC388" i="1" s="1"/>
  <c r="BC387" i="1" s="1"/>
  <c r="BC386" i="1" s="1"/>
  <c r="BC385" i="1" s="1"/>
  <c r="BC384" i="1" s="1"/>
  <c r="BC383" i="1" s="1"/>
  <c r="BB391" i="1"/>
  <c r="BA391" i="1"/>
  <c r="BA390" i="1" s="1"/>
  <c r="BA389" i="1" s="1"/>
  <c r="BA388" i="1" s="1"/>
  <c r="BA387" i="1" s="1"/>
  <c r="BA386" i="1" s="1"/>
  <c r="BA385" i="1" s="1"/>
  <c r="BA384" i="1" s="1"/>
  <c r="BA383" i="1" s="1"/>
  <c r="AZ391" i="1"/>
  <c r="AY391" i="1"/>
  <c r="AY390" i="1" s="1"/>
  <c r="AY389" i="1" s="1"/>
  <c r="AY388" i="1" s="1"/>
  <c r="AY387" i="1" s="1"/>
  <c r="AY386" i="1" s="1"/>
  <c r="AY385" i="1" s="1"/>
  <c r="AY384" i="1" s="1"/>
  <c r="AY383" i="1" s="1"/>
  <c r="AX391" i="1"/>
  <c r="AX390" i="1" s="1"/>
  <c r="AX389" i="1" s="1"/>
  <c r="AX388" i="1" s="1"/>
  <c r="AX387" i="1" s="1"/>
  <c r="AX386" i="1" s="1"/>
  <c r="AX385" i="1" s="1"/>
  <c r="AX384" i="1" s="1"/>
  <c r="AX383" i="1" s="1"/>
  <c r="AW391" i="1"/>
  <c r="AW390" i="1" s="1"/>
  <c r="AW389" i="1" s="1"/>
  <c r="AW388" i="1" s="1"/>
  <c r="AW387" i="1" s="1"/>
  <c r="AW386" i="1" s="1"/>
  <c r="AW385" i="1" s="1"/>
  <c r="AW384" i="1" s="1"/>
  <c r="AV391" i="1"/>
  <c r="AV390" i="1" s="1"/>
  <c r="AV389" i="1" s="1"/>
  <c r="AV388" i="1" s="1"/>
  <c r="AV387" i="1" s="1"/>
  <c r="AV386" i="1" s="1"/>
  <c r="AV385" i="1" s="1"/>
  <c r="AV384" i="1" s="1"/>
  <c r="AV383" i="1" s="1"/>
  <c r="AU391" i="1"/>
  <c r="AU390" i="1" s="1"/>
  <c r="AU389" i="1" s="1"/>
  <c r="AU388" i="1" s="1"/>
  <c r="AU387" i="1" s="1"/>
  <c r="AU386" i="1" s="1"/>
  <c r="AU385" i="1" s="1"/>
  <c r="AU384" i="1" s="1"/>
  <c r="AU383" i="1" s="1"/>
  <c r="AT391" i="1"/>
  <c r="AT390" i="1" s="1"/>
  <c r="AT389" i="1" s="1"/>
  <c r="AT388" i="1" s="1"/>
  <c r="AT387" i="1" s="1"/>
  <c r="AT386" i="1" s="1"/>
  <c r="AT385" i="1" s="1"/>
  <c r="AT384" i="1" s="1"/>
  <c r="AT383" i="1" s="1"/>
  <c r="AS391" i="1"/>
  <c r="AS390" i="1" s="1"/>
  <c r="AS389" i="1" s="1"/>
  <c r="AS388" i="1" s="1"/>
  <c r="AS387" i="1" s="1"/>
  <c r="AS386" i="1" s="1"/>
  <c r="AS385" i="1" s="1"/>
  <c r="AS384" i="1" s="1"/>
  <c r="AS383" i="1" s="1"/>
  <c r="AR391" i="1"/>
  <c r="AR390" i="1" s="1"/>
  <c r="AR389" i="1" s="1"/>
  <c r="AR388" i="1" s="1"/>
  <c r="AR387" i="1" s="1"/>
  <c r="AR386" i="1" s="1"/>
  <c r="AR385" i="1" s="1"/>
  <c r="AR384" i="1" s="1"/>
  <c r="AR383" i="1" s="1"/>
  <c r="AQ391" i="1"/>
  <c r="AQ390" i="1" s="1"/>
  <c r="AQ389" i="1" s="1"/>
  <c r="AQ388" i="1" s="1"/>
  <c r="AQ387" i="1" s="1"/>
  <c r="AQ386" i="1" s="1"/>
  <c r="AQ385" i="1" s="1"/>
  <c r="AQ384" i="1" s="1"/>
  <c r="AQ383" i="1" s="1"/>
  <c r="AP391" i="1"/>
  <c r="AP390" i="1" s="1"/>
  <c r="AP389" i="1" s="1"/>
  <c r="AP388" i="1" s="1"/>
  <c r="AP387" i="1" s="1"/>
  <c r="AP386" i="1" s="1"/>
  <c r="AP385" i="1" s="1"/>
  <c r="AP384" i="1" s="1"/>
  <c r="AP383" i="1" s="1"/>
  <c r="AO391" i="1"/>
  <c r="AO390" i="1" s="1"/>
  <c r="AO389" i="1" s="1"/>
  <c r="AO388" i="1" s="1"/>
  <c r="AO387" i="1" s="1"/>
  <c r="AO386" i="1" s="1"/>
  <c r="AO385" i="1" s="1"/>
  <c r="AO384" i="1" s="1"/>
  <c r="AO383" i="1" s="1"/>
  <c r="AN391" i="1"/>
  <c r="AN390" i="1" s="1"/>
  <c r="AN389" i="1" s="1"/>
  <c r="AN388" i="1" s="1"/>
  <c r="AN387" i="1" s="1"/>
  <c r="AN386" i="1" s="1"/>
  <c r="AN385" i="1" s="1"/>
  <c r="AN384" i="1" s="1"/>
  <c r="AN383" i="1" s="1"/>
  <c r="AM391" i="1"/>
  <c r="AM390" i="1" s="1"/>
  <c r="AM389" i="1" s="1"/>
  <c r="AM388" i="1" s="1"/>
  <c r="AM387" i="1" s="1"/>
  <c r="AM386" i="1" s="1"/>
  <c r="AM385" i="1" s="1"/>
  <c r="AM384" i="1" s="1"/>
  <c r="AM383" i="1" s="1"/>
  <c r="AL391" i="1"/>
  <c r="AK391" i="1"/>
  <c r="AK390" i="1" s="1"/>
  <c r="AK389" i="1" s="1"/>
  <c r="AK388" i="1" s="1"/>
  <c r="AK387" i="1" s="1"/>
  <c r="AK386" i="1" s="1"/>
  <c r="AK385" i="1" s="1"/>
  <c r="AK384" i="1" s="1"/>
  <c r="AK383" i="1" s="1"/>
  <c r="AJ391" i="1"/>
  <c r="AI391" i="1"/>
  <c r="AH391" i="1"/>
  <c r="AG391" i="1"/>
  <c r="AF391" i="1"/>
  <c r="AE391" i="1"/>
  <c r="AD391" i="1"/>
  <c r="AD390" i="1" s="1"/>
  <c r="AD389" i="1" s="1"/>
  <c r="AD388" i="1" s="1"/>
  <c r="AD387" i="1" s="1"/>
  <c r="AD386" i="1" s="1"/>
  <c r="AD385" i="1" s="1"/>
  <c r="AD384" i="1" s="1"/>
  <c r="AD383" i="1" s="1"/>
  <c r="AC391" i="1"/>
  <c r="AC390" i="1" s="1"/>
  <c r="AC389" i="1" s="1"/>
  <c r="AC388" i="1" s="1"/>
  <c r="AC387" i="1" s="1"/>
  <c r="AC386" i="1" s="1"/>
  <c r="AC385" i="1" s="1"/>
  <c r="AC384" i="1" s="1"/>
  <c r="AC383" i="1" s="1"/>
  <c r="AB391" i="1"/>
  <c r="AB390" i="1" s="1"/>
  <c r="AB389" i="1" s="1"/>
  <c r="AB388" i="1" s="1"/>
  <c r="AB387" i="1" s="1"/>
  <c r="AB386" i="1" s="1"/>
  <c r="AB385" i="1" s="1"/>
  <c r="AB384" i="1" s="1"/>
  <c r="AB383" i="1" s="1"/>
  <c r="AA391" i="1"/>
  <c r="AA390" i="1" s="1"/>
  <c r="AA389" i="1" s="1"/>
  <c r="AA388" i="1" s="1"/>
  <c r="AA387" i="1" s="1"/>
  <c r="Z391" i="1"/>
  <c r="Z390" i="1" s="1"/>
  <c r="Z389" i="1" s="1"/>
  <c r="Z388" i="1" s="1"/>
  <c r="Z387" i="1" s="1"/>
  <c r="Z386" i="1" s="1"/>
  <c r="Z385" i="1" s="1"/>
  <c r="Z384" i="1" s="1"/>
  <c r="Z383" i="1" s="1"/>
  <c r="Y391" i="1"/>
  <c r="Y390" i="1" s="1"/>
  <c r="Y389" i="1" s="1"/>
  <c r="Y388" i="1" s="1"/>
  <c r="Y387" i="1" s="1"/>
  <c r="Y386" i="1" s="1"/>
  <c r="Y385" i="1" s="1"/>
  <c r="Y384" i="1" s="1"/>
  <c r="Y383" i="1" s="1"/>
  <c r="X391" i="1"/>
  <c r="W391" i="1"/>
  <c r="W390" i="1" s="1"/>
  <c r="W389" i="1" s="1"/>
  <c r="W388" i="1" s="1"/>
  <c r="W387" i="1" s="1"/>
  <c r="W386" i="1" s="1"/>
  <c r="W385" i="1" s="1"/>
  <c r="W384" i="1" s="1"/>
  <c r="W383" i="1" s="1"/>
  <c r="V391" i="1"/>
  <c r="V390" i="1" s="1"/>
  <c r="V389" i="1" s="1"/>
  <c r="V388" i="1" s="1"/>
  <c r="V387" i="1" s="1"/>
  <c r="V386" i="1" s="1"/>
  <c r="V385" i="1" s="1"/>
  <c r="V384" i="1" s="1"/>
  <c r="V383" i="1" s="1"/>
  <c r="U391" i="1"/>
  <c r="U390" i="1" s="1"/>
  <c r="U389" i="1" s="1"/>
  <c r="U388" i="1" s="1"/>
  <c r="U387" i="1" s="1"/>
  <c r="U386" i="1" s="1"/>
  <c r="U385" i="1" s="1"/>
  <c r="U384" i="1" s="1"/>
  <c r="U383" i="1" s="1"/>
  <c r="T391" i="1"/>
  <c r="T390" i="1" s="1"/>
  <c r="T389" i="1" s="1"/>
  <c r="T388" i="1" s="1"/>
  <c r="T387" i="1" s="1"/>
  <c r="T386" i="1" s="1"/>
  <c r="T385" i="1" s="1"/>
  <c r="T384" i="1" s="1"/>
  <c r="T383" i="1" s="1"/>
  <c r="S391" i="1"/>
  <c r="S390" i="1" s="1"/>
  <c r="S389" i="1" s="1"/>
  <c r="S388" i="1" s="1"/>
  <c r="S387" i="1" s="1"/>
  <c r="S386" i="1" s="1"/>
  <c r="S385" i="1" s="1"/>
  <c r="S384" i="1" s="1"/>
  <c r="S383" i="1" s="1"/>
  <c r="R391" i="1"/>
  <c r="Q391" i="1"/>
  <c r="Q390" i="1" s="1"/>
  <c r="Q389" i="1" s="1"/>
  <c r="Q388" i="1" s="1"/>
  <c r="Q387" i="1" s="1"/>
  <c r="Q386" i="1" s="1"/>
  <c r="Q385" i="1" s="1"/>
  <c r="Q384" i="1" s="1"/>
  <c r="Q383" i="1" s="1"/>
  <c r="P391" i="1"/>
  <c r="O391" i="1"/>
  <c r="O390" i="1" s="1"/>
  <c r="O389" i="1" s="1"/>
  <c r="O388" i="1" s="1"/>
  <c r="O387" i="1" s="1"/>
  <c r="O386" i="1" s="1"/>
  <c r="O385" i="1" s="1"/>
  <c r="O384" i="1" s="1"/>
  <c r="O383" i="1" s="1"/>
  <c r="N391" i="1"/>
  <c r="M391" i="1"/>
  <c r="M390" i="1" s="1"/>
  <c r="M389" i="1" s="1"/>
  <c r="M388" i="1" s="1"/>
  <c r="M387" i="1" s="1"/>
  <c r="M386" i="1" s="1"/>
  <c r="M385" i="1" s="1"/>
  <c r="M384" i="1" s="1"/>
  <c r="M383" i="1" s="1"/>
  <c r="L391" i="1"/>
  <c r="L390" i="1" s="1"/>
  <c r="L389" i="1" s="1"/>
  <c r="L388" i="1" s="1"/>
  <c r="L387" i="1" s="1"/>
  <c r="L386" i="1" s="1"/>
  <c r="L385" i="1" s="1"/>
  <c r="L384" i="1" s="1"/>
  <c r="L383" i="1" s="1"/>
  <c r="K391" i="1"/>
  <c r="J391" i="1"/>
  <c r="J390" i="1" s="1"/>
  <c r="J389" i="1" s="1"/>
  <c r="J388" i="1" s="1"/>
  <c r="J387" i="1" s="1"/>
  <c r="J386" i="1" s="1"/>
  <c r="J385" i="1" s="1"/>
  <c r="J384" i="1" s="1"/>
  <c r="J383" i="1" s="1"/>
  <c r="I391" i="1"/>
  <c r="I390" i="1" s="1"/>
  <c r="I389" i="1" s="1"/>
  <c r="I388" i="1" s="1"/>
  <c r="I387" i="1" s="1"/>
  <c r="I386" i="1" s="1"/>
  <c r="I385" i="1" s="1"/>
  <c r="I384" i="1" s="1"/>
  <c r="I383" i="1" s="1"/>
  <c r="H391" i="1"/>
  <c r="H390" i="1" s="1"/>
  <c r="H389" i="1" s="1"/>
  <c r="H388" i="1" s="1"/>
  <c r="H387" i="1" s="1"/>
  <c r="H386" i="1" s="1"/>
  <c r="H385" i="1" s="1"/>
  <c r="H384" i="1" s="1"/>
  <c r="H383" i="1" s="1"/>
  <c r="G391" i="1"/>
  <c r="G390" i="1" s="1"/>
  <c r="G389" i="1" s="1"/>
  <c r="G388" i="1" s="1"/>
  <c r="G387" i="1" s="1"/>
  <c r="D391" i="1"/>
  <c r="C391" i="1"/>
  <c r="C480" i="1" s="1"/>
  <c r="C568" i="1" s="1"/>
  <c r="C657" i="1" s="1"/>
  <c r="B391" i="1"/>
  <c r="BL390" i="1"/>
  <c r="BL389" i="1" s="1"/>
  <c r="BL388" i="1" s="1"/>
  <c r="BL387" i="1" s="1"/>
  <c r="BL386" i="1" s="1"/>
  <c r="BL385" i="1" s="1"/>
  <c r="BL384" i="1" s="1"/>
  <c r="BL383" i="1" s="1"/>
  <c r="BJ390" i="1"/>
  <c r="BJ389" i="1" s="1"/>
  <c r="BJ388" i="1" s="1"/>
  <c r="BJ387" i="1" s="1"/>
  <c r="BI390" i="1"/>
  <c r="BH390" i="1"/>
  <c r="BF390" i="1"/>
  <c r="BF389" i="1" s="1"/>
  <c r="BF388" i="1" s="1"/>
  <c r="BF387" i="1" s="1"/>
  <c r="BF386" i="1" s="1"/>
  <c r="BF385" i="1" s="1"/>
  <c r="BF384" i="1" s="1"/>
  <c r="BF383" i="1" s="1"/>
  <c r="BD390" i="1"/>
  <c r="BD389" i="1" s="1"/>
  <c r="BD388" i="1" s="1"/>
  <c r="BD387" i="1" s="1"/>
  <c r="BD386" i="1" s="1"/>
  <c r="BD385" i="1" s="1"/>
  <c r="BD384" i="1" s="1"/>
  <c r="BD383" i="1" s="1"/>
  <c r="BB390" i="1"/>
  <c r="BB389" i="1" s="1"/>
  <c r="BB388" i="1" s="1"/>
  <c r="BB387" i="1" s="1"/>
  <c r="BB386" i="1" s="1"/>
  <c r="BB385" i="1" s="1"/>
  <c r="BB384" i="1" s="1"/>
  <c r="BB383" i="1" s="1"/>
  <c r="AZ390" i="1"/>
  <c r="AZ389" i="1" s="1"/>
  <c r="AZ388" i="1" s="1"/>
  <c r="AZ387" i="1" s="1"/>
  <c r="AZ386" i="1" s="1"/>
  <c r="AZ385" i="1" s="1"/>
  <c r="AZ384" i="1" s="1"/>
  <c r="AZ383" i="1" s="1"/>
  <c r="AL390" i="1"/>
  <c r="AJ390" i="1"/>
  <c r="AJ389" i="1" s="1"/>
  <c r="AJ388" i="1" s="1"/>
  <c r="AJ387" i="1" s="1"/>
  <c r="AJ386" i="1" s="1"/>
  <c r="AJ385" i="1" s="1"/>
  <c r="AJ384" i="1" s="1"/>
  <c r="AJ383" i="1" s="1"/>
  <c r="AI390" i="1"/>
  <c r="AI389" i="1" s="1"/>
  <c r="AI388" i="1" s="1"/>
  <c r="AI387" i="1" s="1"/>
  <c r="AI386" i="1" s="1"/>
  <c r="AI385" i="1" s="1"/>
  <c r="AI384" i="1" s="1"/>
  <c r="AI383" i="1" s="1"/>
  <c r="AH390" i="1"/>
  <c r="AG390" i="1"/>
  <c r="AF390" i="1"/>
  <c r="AF389" i="1" s="1"/>
  <c r="AF388" i="1" s="1"/>
  <c r="AF387" i="1" s="1"/>
  <c r="AF386" i="1" s="1"/>
  <c r="AF385" i="1" s="1"/>
  <c r="AF384" i="1" s="1"/>
  <c r="AF383" i="1" s="1"/>
  <c r="AE390" i="1"/>
  <c r="AE389" i="1" s="1"/>
  <c r="AE388" i="1" s="1"/>
  <c r="AE387" i="1" s="1"/>
  <c r="AE386" i="1" s="1"/>
  <c r="AE385" i="1" s="1"/>
  <c r="AE384" i="1" s="1"/>
  <c r="AE383" i="1" s="1"/>
  <c r="X390" i="1"/>
  <c r="X389" i="1" s="1"/>
  <c r="X388" i="1" s="1"/>
  <c r="X387" i="1" s="1"/>
  <c r="X386" i="1" s="1"/>
  <c r="X385" i="1" s="1"/>
  <c r="X384" i="1" s="1"/>
  <c r="X383" i="1" s="1"/>
  <c r="R390" i="1"/>
  <c r="P390" i="1"/>
  <c r="N390" i="1"/>
  <c r="N389" i="1" s="1"/>
  <c r="N388" i="1" s="1"/>
  <c r="N387" i="1" s="1"/>
  <c r="N386" i="1" s="1"/>
  <c r="N385" i="1" s="1"/>
  <c r="N384" i="1" s="1"/>
  <c r="N383" i="1" s="1"/>
  <c r="K390" i="1"/>
  <c r="D390" i="1"/>
  <c r="C390" i="1"/>
  <c r="C479" i="1" s="1"/>
  <c r="C567" i="1" s="1"/>
  <c r="C656" i="1" s="1"/>
  <c r="B390" i="1"/>
  <c r="BI389" i="1"/>
  <c r="BI388" i="1" s="1"/>
  <c r="BI387" i="1" s="1"/>
  <c r="BI386" i="1" s="1"/>
  <c r="BI385" i="1" s="1"/>
  <c r="BI384" i="1" s="1"/>
  <c r="BI383" i="1" s="1"/>
  <c r="BH389" i="1"/>
  <c r="BH388" i="1" s="1"/>
  <c r="BH387" i="1" s="1"/>
  <c r="BH386" i="1" s="1"/>
  <c r="BH385" i="1" s="1"/>
  <c r="BH384" i="1" s="1"/>
  <c r="BH383" i="1" s="1"/>
  <c r="AL389" i="1"/>
  <c r="AL388" i="1" s="1"/>
  <c r="AL387" i="1" s="1"/>
  <c r="AL386" i="1" s="1"/>
  <c r="AL385" i="1" s="1"/>
  <c r="AL384" i="1" s="1"/>
  <c r="AL383" i="1" s="1"/>
  <c r="AH389" i="1"/>
  <c r="AG389" i="1"/>
  <c r="AG388" i="1" s="1"/>
  <c r="AG387" i="1" s="1"/>
  <c r="AG386" i="1" s="1"/>
  <c r="AG385" i="1" s="1"/>
  <c r="R389" i="1"/>
  <c r="R388" i="1" s="1"/>
  <c r="R387" i="1" s="1"/>
  <c r="R386" i="1" s="1"/>
  <c r="R385" i="1" s="1"/>
  <c r="R384" i="1" s="1"/>
  <c r="R383" i="1" s="1"/>
  <c r="P389" i="1"/>
  <c r="P388" i="1" s="1"/>
  <c r="P387" i="1" s="1"/>
  <c r="P386" i="1" s="1"/>
  <c r="P385" i="1" s="1"/>
  <c r="P384" i="1" s="1"/>
  <c r="P383" i="1" s="1"/>
  <c r="K389" i="1"/>
  <c r="K388" i="1" s="1"/>
  <c r="K387" i="1" s="1"/>
  <c r="K386" i="1" s="1"/>
  <c r="K385" i="1" s="1"/>
  <c r="K384" i="1" s="1"/>
  <c r="K383" i="1" s="1"/>
  <c r="D389" i="1"/>
  <c r="C389" i="1"/>
  <c r="B389" i="1"/>
  <c r="AH388" i="1"/>
  <c r="AH387" i="1" s="1"/>
  <c r="AH386" i="1" s="1"/>
  <c r="AH385" i="1" s="1"/>
  <c r="AH384" i="1" s="1"/>
  <c r="AH383" i="1" s="1"/>
  <c r="D388" i="1"/>
  <c r="C388" i="1"/>
  <c r="B388" i="1"/>
  <c r="D387" i="1"/>
  <c r="C387" i="1"/>
  <c r="C476" i="1" s="1"/>
  <c r="C564" i="1" s="1"/>
  <c r="C653" i="1" s="1"/>
  <c r="B387" i="1"/>
  <c r="BJ386" i="1"/>
  <c r="BJ385" i="1" s="1"/>
  <c r="BJ384" i="1" s="1"/>
  <c r="BJ383" i="1" s="1"/>
  <c r="AA386" i="1"/>
  <c r="AA385" i="1" s="1"/>
  <c r="AA384" i="1" s="1"/>
  <c r="AA383" i="1" s="1"/>
  <c r="G386" i="1"/>
  <c r="G385" i="1" s="1"/>
  <c r="G384" i="1" s="1"/>
  <c r="G383" i="1" s="1"/>
  <c r="D386" i="1"/>
  <c r="C386" i="1"/>
  <c r="C475" i="1" s="1"/>
  <c r="C563" i="1" s="1"/>
  <c r="C652" i="1" s="1"/>
  <c r="B386" i="1"/>
  <c r="D385" i="1"/>
  <c r="C385" i="1"/>
  <c r="C474" i="1" s="1"/>
  <c r="C562" i="1" s="1"/>
  <c r="C651" i="1" s="1"/>
  <c r="B385" i="1"/>
  <c r="AG384" i="1"/>
  <c r="AG383" i="1" s="1"/>
  <c r="D384" i="1"/>
  <c r="C384" i="1"/>
  <c r="C473" i="1" s="1"/>
  <c r="C561" i="1" s="1"/>
  <c r="C650" i="1" s="1"/>
  <c r="B384" i="1"/>
  <c r="AW383" i="1"/>
  <c r="D383" i="1"/>
  <c r="C383" i="1"/>
  <c r="C472" i="1" s="1"/>
  <c r="C560" i="1" s="1"/>
  <c r="C649" i="1" s="1"/>
  <c r="B383" i="1"/>
  <c r="BM363" i="1"/>
  <c r="BM362" i="1" s="1"/>
  <c r="BM361" i="1" s="1"/>
  <c r="BM360" i="1" s="1"/>
  <c r="BL363" i="1"/>
  <c r="BK363" i="1"/>
  <c r="BK362" i="1" s="1"/>
  <c r="BK361" i="1" s="1"/>
  <c r="BK360" i="1" s="1"/>
  <c r="BK359" i="1" s="1"/>
  <c r="BK358" i="1" s="1"/>
  <c r="BK357" i="1" s="1"/>
  <c r="BK356" i="1" s="1"/>
  <c r="BK355" i="1" s="1"/>
  <c r="BJ363" i="1"/>
  <c r="BI363" i="1"/>
  <c r="BH363" i="1"/>
  <c r="BG363" i="1"/>
  <c r="BG362" i="1" s="1"/>
  <c r="BG361" i="1" s="1"/>
  <c r="BG360" i="1" s="1"/>
  <c r="BG359" i="1" s="1"/>
  <c r="BG358" i="1" s="1"/>
  <c r="BG357" i="1" s="1"/>
  <c r="BG356" i="1" s="1"/>
  <c r="BG355" i="1" s="1"/>
  <c r="BF363" i="1"/>
  <c r="BE363" i="1"/>
  <c r="BD363" i="1"/>
  <c r="BC363" i="1"/>
  <c r="BC362" i="1" s="1"/>
  <c r="BC361" i="1" s="1"/>
  <c r="BC360" i="1" s="1"/>
  <c r="BC359" i="1" s="1"/>
  <c r="BC358" i="1" s="1"/>
  <c r="BC357" i="1" s="1"/>
  <c r="BC356" i="1" s="1"/>
  <c r="BC355" i="1" s="1"/>
  <c r="BB363" i="1"/>
  <c r="BB362" i="1" s="1"/>
  <c r="BB361" i="1" s="1"/>
  <c r="BB360" i="1" s="1"/>
  <c r="BB359" i="1" s="1"/>
  <c r="BB358" i="1" s="1"/>
  <c r="BB357" i="1" s="1"/>
  <c r="BB356" i="1" s="1"/>
  <c r="BB355" i="1" s="1"/>
  <c r="BA363" i="1"/>
  <c r="BA362" i="1" s="1"/>
  <c r="BA361" i="1" s="1"/>
  <c r="BA360" i="1" s="1"/>
  <c r="BA359" i="1" s="1"/>
  <c r="BA358" i="1" s="1"/>
  <c r="BA357" i="1" s="1"/>
  <c r="BA356" i="1" s="1"/>
  <c r="BA355" i="1" s="1"/>
  <c r="AZ363" i="1"/>
  <c r="AZ362" i="1" s="1"/>
  <c r="AZ361" i="1" s="1"/>
  <c r="AZ360" i="1" s="1"/>
  <c r="AZ359" i="1" s="1"/>
  <c r="AZ358" i="1" s="1"/>
  <c r="AZ357" i="1" s="1"/>
  <c r="AZ356" i="1" s="1"/>
  <c r="AZ355" i="1" s="1"/>
  <c r="AY363" i="1"/>
  <c r="AY362" i="1" s="1"/>
  <c r="AY361" i="1" s="1"/>
  <c r="AY360" i="1" s="1"/>
  <c r="AY359" i="1" s="1"/>
  <c r="AY358" i="1" s="1"/>
  <c r="AY357" i="1" s="1"/>
  <c r="AY356" i="1" s="1"/>
  <c r="AY355" i="1" s="1"/>
  <c r="AX363" i="1"/>
  <c r="AW363" i="1"/>
  <c r="AW362" i="1" s="1"/>
  <c r="AW361" i="1" s="1"/>
  <c r="AW360" i="1" s="1"/>
  <c r="AW359" i="1" s="1"/>
  <c r="AW358" i="1" s="1"/>
  <c r="AW357" i="1" s="1"/>
  <c r="AW356" i="1" s="1"/>
  <c r="AW355" i="1" s="1"/>
  <c r="AV363" i="1"/>
  <c r="AV362" i="1" s="1"/>
  <c r="AV361" i="1" s="1"/>
  <c r="AV360" i="1" s="1"/>
  <c r="AV359" i="1" s="1"/>
  <c r="AV358" i="1" s="1"/>
  <c r="AV357" i="1" s="1"/>
  <c r="AV356" i="1" s="1"/>
  <c r="AV355" i="1" s="1"/>
  <c r="AU363" i="1"/>
  <c r="AT363" i="1"/>
  <c r="AS363" i="1"/>
  <c r="AS362" i="1" s="1"/>
  <c r="AS361" i="1" s="1"/>
  <c r="AS360" i="1" s="1"/>
  <c r="AS359" i="1" s="1"/>
  <c r="AS358" i="1" s="1"/>
  <c r="AS357" i="1" s="1"/>
  <c r="AS356" i="1" s="1"/>
  <c r="AR363" i="1"/>
  <c r="AR362" i="1" s="1"/>
  <c r="AR361" i="1" s="1"/>
  <c r="AR360" i="1" s="1"/>
  <c r="AR359" i="1" s="1"/>
  <c r="AR358" i="1" s="1"/>
  <c r="AR357" i="1" s="1"/>
  <c r="AR356" i="1" s="1"/>
  <c r="AR355" i="1" s="1"/>
  <c r="AQ363" i="1"/>
  <c r="AQ362" i="1" s="1"/>
  <c r="AQ361" i="1" s="1"/>
  <c r="AQ360" i="1" s="1"/>
  <c r="AQ359" i="1" s="1"/>
  <c r="AQ358" i="1" s="1"/>
  <c r="AQ357" i="1" s="1"/>
  <c r="AQ356" i="1" s="1"/>
  <c r="AQ355" i="1" s="1"/>
  <c r="AP363" i="1"/>
  <c r="AP362" i="1" s="1"/>
  <c r="AP361" i="1" s="1"/>
  <c r="AP360" i="1" s="1"/>
  <c r="AP359" i="1" s="1"/>
  <c r="AP358" i="1" s="1"/>
  <c r="AP357" i="1" s="1"/>
  <c r="AP356" i="1" s="1"/>
  <c r="AP355" i="1" s="1"/>
  <c r="AO363" i="1"/>
  <c r="AO362" i="1" s="1"/>
  <c r="AO361" i="1" s="1"/>
  <c r="AO360" i="1" s="1"/>
  <c r="AO359" i="1" s="1"/>
  <c r="AO358" i="1" s="1"/>
  <c r="AO357" i="1" s="1"/>
  <c r="AO356" i="1" s="1"/>
  <c r="AO355" i="1" s="1"/>
  <c r="AN363" i="1"/>
  <c r="AN362" i="1" s="1"/>
  <c r="AN361" i="1" s="1"/>
  <c r="AN360" i="1" s="1"/>
  <c r="AN359" i="1" s="1"/>
  <c r="AN358" i="1" s="1"/>
  <c r="AN357" i="1" s="1"/>
  <c r="AN356" i="1" s="1"/>
  <c r="AN355" i="1" s="1"/>
  <c r="AM363" i="1"/>
  <c r="AM362" i="1" s="1"/>
  <c r="AM361" i="1" s="1"/>
  <c r="AM360" i="1" s="1"/>
  <c r="AM359" i="1" s="1"/>
  <c r="AM358" i="1" s="1"/>
  <c r="AM357" i="1" s="1"/>
  <c r="AM356" i="1" s="1"/>
  <c r="AM355" i="1" s="1"/>
  <c r="AL363" i="1"/>
  <c r="AK363" i="1"/>
  <c r="AK362" i="1" s="1"/>
  <c r="AK361" i="1" s="1"/>
  <c r="AK360" i="1" s="1"/>
  <c r="AK359" i="1" s="1"/>
  <c r="AK358" i="1" s="1"/>
  <c r="AK357" i="1" s="1"/>
  <c r="AK356" i="1" s="1"/>
  <c r="AK355" i="1" s="1"/>
  <c r="AJ363" i="1"/>
  <c r="AI363" i="1"/>
  <c r="AI362" i="1" s="1"/>
  <c r="AI361" i="1" s="1"/>
  <c r="AI360" i="1" s="1"/>
  <c r="AI359" i="1" s="1"/>
  <c r="AI358" i="1" s="1"/>
  <c r="AI357" i="1" s="1"/>
  <c r="AI356" i="1" s="1"/>
  <c r="AI355" i="1" s="1"/>
  <c r="AH363" i="1"/>
  <c r="AG363" i="1"/>
  <c r="AG362" i="1" s="1"/>
  <c r="AG361" i="1" s="1"/>
  <c r="AF363" i="1"/>
  <c r="AF362" i="1" s="1"/>
  <c r="AF361" i="1" s="1"/>
  <c r="AF360" i="1" s="1"/>
  <c r="AF359" i="1" s="1"/>
  <c r="AF358" i="1" s="1"/>
  <c r="AF357" i="1" s="1"/>
  <c r="AF356" i="1" s="1"/>
  <c r="AF355" i="1" s="1"/>
  <c r="AE363" i="1"/>
  <c r="AE362" i="1" s="1"/>
  <c r="AE361" i="1" s="1"/>
  <c r="AE360" i="1" s="1"/>
  <c r="AE359" i="1" s="1"/>
  <c r="AE358" i="1" s="1"/>
  <c r="AE357" i="1" s="1"/>
  <c r="AE356" i="1" s="1"/>
  <c r="AE355" i="1" s="1"/>
  <c r="AD363" i="1"/>
  <c r="AD362" i="1" s="1"/>
  <c r="AD361" i="1" s="1"/>
  <c r="AD360" i="1" s="1"/>
  <c r="AD359" i="1" s="1"/>
  <c r="AD358" i="1" s="1"/>
  <c r="AD357" i="1" s="1"/>
  <c r="AD356" i="1" s="1"/>
  <c r="AD355" i="1" s="1"/>
  <c r="AC363" i="1"/>
  <c r="AC362" i="1" s="1"/>
  <c r="AC361" i="1" s="1"/>
  <c r="AC360" i="1" s="1"/>
  <c r="AC359" i="1" s="1"/>
  <c r="AC358" i="1" s="1"/>
  <c r="AC357" i="1" s="1"/>
  <c r="AC356" i="1" s="1"/>
  <c r="AC355" i="1" s="1"/>
  <c r="AB363" i="1"/>
  <c r="AA363" i="1"/>
  <c r="Z363" i="1"/>
  <c r="Y363" i="1"/>
  <c r="Y362" i="1" s="1"/>
  <c r="Y361" i="1" s="1"/>
  <c r="Y360" i="1" s="1"/>
  <c r="Y359" i="1" s="1"/>
  <c r="Y358" i="1" s="1"/>
  <c r="Y357" i="1" s="1"/>
  <c r="Y356" i="1" s="1"/>
  <c r="Y355" i="1" s="1"/>
  <c r="X363" i="1"/>
  <c r="X362" i="1" s="1"/>
  <c r="X361" i="1" s="1"/>
  <c r="X360" i="1" s="1"/>
  <c r="X359" i="1" s="1"/>
  <c r="X358" i="1" s="1"/>
  <c r="X357" i="1" s="1"/>
  <c r="X356" i="1" s="1"/>
  <c r="X355" i="1" s="1"/>
  <c r="W363" i="1"/>
  <c r="W362" i="1" s="1"/>
  <c r="W361" i="1" s="1"/>
  <c r="W360" i="1" s="1"/>
  <c r="W359" i="1" s="1"/>
  <c r="W358" i="1" s="1"/>
  <c r="W357" i="1" s="1"/>
  <c r="W356" i="1" s="1"/>
  <c r="W355" i="1" s="1"/>
  <c r="V363" i="1"/>
  <c r="V362" i="1" s="1"/>
  <c r="V361" i="1" s="1"/>
  <c r="V360" i="1" s="1"/>
  <c r="V359" i="1" s="1"/>
  <c r="V358" i="1" s="1"/>
  <c r="V357" i="1" s="1"/>
  <c r="V356" i="1" s="1"/>
  <c r="V355" i="1" s="1"/>
  <c r="U363" i="1"/>
  <c r="U362" i="1" s="1"/>
  <c r="U361" i="1" s="1"/>
  <c r="U360" i="1" s="1"/>
  <c r="U359" i="1" s="1"/>
  <c r="U358" i="1" s="1"/>
  <c r="U357" i="1" s="1"/>
  <c r="U356" i="1" s="1"/>
  <c r="U355" i="1" s="1"/>
  <c r="T363" i="1"/>
  <c r="T362" i="1" s="1"/>
  <c r="T361" i="1" s="1"/>
  <c r="T360" i="1" s="1"/>
  <c r="T359" i="1" s="1"/>
  <c r="T358" i="1" s="1"/>
  <c r="T357" i="1" s="1"/>
  <c r="T356" i="1" s="1"/>
  <c r="T355" i="1" s="1"/>
  <c r="S363" i="1"/>
  <c r="S362" i="1" s="1"/>
  <c r="S361" i="1" s="1"/>
  <c r="R363" i="1"/>
  <c r="Q363" i="1"/>
  <c r="Q362" i="1" s="1"/>
  <c r="Q361" i="1" s="1"/>
  <c r="Q360" i="1" s="1"/>
  <c r="Q359" i="1" s="1"/>
  <c r="Q358" i="1" s="1"/>
  <c r="Q357" i="1" s="1"/>
  <c r="Q356" i="1" s="1"/>
  <c r="Q355" i="1" s="1"/>
  <c r="P363" i="1"/>
  <c r="O363" i="1"/>
  <c r="O362" i="1" s="1"/>
  <c r="O361" i="1" s="1"/>
  <c r="O360" i="1" s="1"/>
  <c r="O359" i="1" s="1"/>
  <c r="O358" i="1" s="1"/>
  <c r="O357" i="1" s="1"/>
  <c r="O356" i="1" s="1"/>
  <c r="O355" i="1" s="1"/>
  <c r="N363" i="1"/>
  <c r="M363" i="1"/>
  <c r="M362" i="1" s="1"/>
  <c r="M361" i="1" s="1"/>
  <c r="M360" i="1" s="1"/>
  <c r="M359" i="1" s="1"/>
  <c r="M358" i="1" s="1"/>
  <c r="M357" i="1" s="1"/>
  <c r="M356" i="1" s="1"/>
  <c r="M355" i="1" s="1"/>
  <c r="L363" i="1"/>
  <c r="L362" i="1" s="1"/>
  <c r="L361" i="1" s="1"/>
  <c r="L360" i="1" s="1"/>
  <c r="L359" i="1" s="1"/>
  <c r="L358" i="1" s="1"/>
  <c r="L357" i="1" s="1"/>
  <c r="L356" i="1" s="1"/>
  <c r="L355" i="1" s="1"/>
  <c r="K363" i="1"/>
  <c r="K362" i="1" s="1"/>
  <c r="K361" i="1" s="1"/>
  <c r="K360" i="1" s="1"/>
  <c r="K359" i="1" s="1"/>
  <c r="K358" i="1" s="1"/>
  <c r="K357" i="1" s="1"/>
  <c r="K356" i="1" s="1"/>
  <c r="K355" i="1" s="1"/>
  <c r="J363" i="1"/>
  <c r="J362" i="1" s="1"/>
  <c r="J361" i="1" s="1"/>
  <c r="J360" i="1" s="1"/>
  <c r="J359" i="1" s="1"/>
  <c r="J358" i="1" s="1"/>
  <c r="J357" i="1" s="1"/>
  <c r="J356" i="1" s="1"/>
  <c r="J355" i="1" s="1"/>
  <c r="I363" i="1"/>
  <c r="I362" i="1" s="1"/>
  <c r="I361" i="1" s="1"/>
  <c r="I360" i="1" s="1"/>
  <c r="H363" i="1"/>
  <c r="G363" i="1"/>
  <c r="D363" i="1"/>
  <c r="C363" i="1"/>
  <c r="C452" i="1" s="1"/>
  <c r="C540" i="1" s="1"/>
  <c r="C629" i="1" s="1"/>
  <c r="B363" i="1"/>
  <c r="BL362" i="1"/>
  <c r="BL361" i="1" s="1"/>
  <c r="BL360" i="1" s="1"/>
  <c r="BL359" i="1" s="1"/>
  <c r="BL358" i="1" s="1"/>
  <c r="BL357" i="1" s="1"/>
  <c r="BL356" i="1" s="1"/>
  <c r="BL355" i="1" s="1"/>
  <c r="BJ362" i="1"/>
  <c r="BJ361" i="1" s="1"/>
  <c r="BJ360" i="1" s="1"/>
  <c r="BJ359" i="1" s="1"/>
  <c r="BJ358" i="1" s="1"/>
  <c r="BJ357" i="1" s="1"/>
  <c r="BJ356" i="1" s="1"/>
  <c r="BJ355" i="1" s="1"/>
  <c r="BI362" i="1"/>
  <c r="BI361" i="1" s="1"/>
  <c r="BI360" i="1" s="1"/>
  <c r="BI359" i="1" s="1"/>
  <c r="BI358" i="1" s="1"/>
  <c r="BI357" i="1" s="1"/>
  <c r="BI356" i="1" s="1"/>
  <c r="BI355" i="1" s="1"/>
  <c r="BH362" i="1"/>
  <c r="BH361" i="1" s="1"/>
  <c r="BH360" i="1" s="1"/>
  <c r="BH359" i="1" s="1"/>
  <c r="BH358" i="1" s="1"/>
  <c r="BH357" i="1" s="1"/>
  <c r="BH356" i="1" s="1"/>
  <c r="BH355" i="1" s="1"/>
  <c r="BF362" i="1"/>
  <c r="BF361" i="1" s="1"/>
  <c r="BF360" i="1" s="1"/>
  <c r="BF359" i="1" s="1"/>
  <c r="BF358" i="1" s="1"/>
  <c r="BF357" i="1" s="1"/>
  <c r="BE362" i="1"/>
  <c r="BE361" i="1" s="1"/>
  <c r="BE360" i="1" s="1"/>
  <c r="BE359" i="1" s="1"/>
  <c r="BE358" i="1" s="1"/>
  <c r="BE357" i="1" s="1"/>
  <c r="BE356" i="1" s="1"/>
  <c r="BE355" i="1" s="1"/>
  <c r="BD362" i="1"/>
  <c r="BD361" i="1" s="1"/>
  <c r="BD360" i="1" s="1"/>
  <c r="BD359" i="1" s="1"/>
  <c r="BD358" i="1" s="1"/>
  <c r="AX362" i="1"/>
  <c r="AU362" i="1"/>
  <c r="AU361" i="1" s="1"/>
  <c r="AT362" i="1"/>
  <c r="AL362" i="1"/>
  <c r="AL361" i="1" s="1"/>
  <c r="AL360" i="1" s="1"/>
  <c r="AL359" i="1" s="1"/>
  <c r="AL358" i="1" s="1"/>
  <c r="AL357" i="1" s="1"/>
  <c r="AL356" i="1" s="1"/>
  <c r="AJ362" i="1"/>
  <c r="AJ361" i="1" s="1"/>
  <c r="AJ360" i="1" s="1"/>
  <c r="AJ359" i="1" s="1"/>
  <c r="AJ358" i="1" s="1"/>
  <c r="AJ357" i="1" s="1"/>
  <c r="AJ356" i="1" s="1"/>
  <c r="AJ355" i="1" s="1"/>
  <c r="AH362" i="1"/>
  <c r="AH361" i="1" s="1"/>
  <c r="AH360" i="1" s="1"/>
  <c r="AH359" i="1" s="1"/>
  <c r="AH358" i="1" s="1"/>
  <c r="AH357" i="1" s="1"/>
  <c r="AH356" i="1" s="1"/>
  <c r="AH355" i="1" s="1"/>
  <c r="AB362" i="1"/>
  <c r="AB361" i="1" s="1"/>
  <c r="AB360" i="1" s="1"/>
  <c r="AB359" i="1" s="1"/>
  <c r="AB358" i="1" s="1"/>
  <c r="AB357" i="1" s="1"/>
  <c r="AB356" i="1" s="1"/>
  <c r="AB355" i="1" s="1"/>
  <c r="AA362" i="1"/>
  <c r="AA361" i="1" s="1"/>
  <c r="AA360" i="1" s="1"/>
  <c r="AA359" i="1" s="1"/>
  <c r="AA358" i="1" s="1"/>
  <c r="AA357" i="1" s="1"/>
  <c r="AA356" i="1" s="1"/>
  <c r="AA355" i="1" s="1"/>
  <c r="Z362" i="1"/>
  <c r="Z361" i="1" s="1"/>
  <c r="Z360" i="1" s="1"/>
  <c r="Z359" i="1" s="1"/>
  <c r="Z358" i="1" s="1"/>
  <c r="Z357" i="1" s="1"/>
  <c r="Z356" i="1" s="1"/>
  <c r="Z355" i="1" s="1"/>
  <c r="R362" i="1"/>
  <c r="R361" i="1" s="1"/>
  <c r="R360" i="1" s="1"/>
  <c r="R359" i="1" s="1"/>
  <c r="R358" i="1" s="1"/>
  <c r="R357" i="1" s="1"/>
  <c r="R356" i="1" s="1"/>
  <c r="R355" i="1" s="1"/>
  <c r="P362" i="1"/>
  <c r="P361" i="1" s="1"/>
  <c r="P360" i="1" s="1"/>
  <c r="P359" i="1" s="1"/>
  <c r="P358" i="1" s="1"/>
  <c r="P357" i="1" s="1"/>
  <c r="P356" i="1" s="1"/>
  <c r="P355" i="1" s="1"/>
  <c r="N362" i="1"/>
  <c r="N361" i="1" s="1"/>
  <c r="N360" i="1" s="1"/>
  <c r="N359" i="1" s="1"/>
  <c r="N358" i="1" s="1"/>
  <c r="N357" i="1" s="1"/>
  <c r="N356" i="1" s="1"/>
  <c r="N355" i="1" s="1"/>
  <c r="H362" i="1"/>
  <c r="H361" i="1" s="1"/>
  <c r="H360" i="1" s="1"/>
  <c r="H359" i="1" s="1"/>
  <c r="H358" i="1" s="1"/>
  <c r="H357" i="1" s="1"/>
  <c r="H356" i="1" s="1"/>
  <c r="H355" i="1" s="1"/>
  <c r="G362" i="1"/>
  <c r="D362" i="1"/>
  <c r="C362" i="1"/>
  <c r="C451" i="1" s="1"/>
  <c r="C539" i="1" s="1"/>
  <c r="C628" i="1" s="1"/>
  <c r="B362" i="1"/>
  <c r="AX361" i="1"/>
  <c r="AX360" i="1" s="1"/>
  <c r="AX359" i="1" s="1"/>
  <c r="AX358" i="1" s="1"/>
  <c r="AX357" i="1" s="1"/>
  <c r="AX356" i="1" s="1"/>
  <c r="AX355" i="1" s="1"/>
  <c r="AT361" i="1"/>
  <c r="AT360" i="1" s="1"/>
  <c r="AT359" i="1" s="1"/>
  <c r="AT358" i="1" s="1"/>
  <c r="AT357" i="1" s="1"/>
  <c r="AT356" i="1" s="1"/>
  <c r="AT355" i="1" s="1"/>
  <c r="G361" i="1"/>
  <c r="G360" i="1" s="1"/>
  <c r="G359" i="1" s="1"/>
  <c r="G358" i="1" s="1"/>
  <c r="G357" i="1" s="1"/>
  <c r="G356" i="1" s="1"/>
  <c r="G355" i="1" s="1"/>
  <c r="D361" i="1"/>
  <c r="C361" i="1"/>
  <c r="C450" i="1" s="1"/>
  <c r="C538" i="1" s="1"/>
  <c r="C627" i="1" s="1"/>
  <c r="B361" i="1"/>
  <c r="D360" i="1"/>
  <c r="C360" i="1"/>
  <c r="C449" i="1" s="1"/>
  <c r="C537" i="1" s="1"/>
  <c r="C626" i="1" s="1"/>
  <c r="B360" i="1"/>
  <c r="BM359" i="1"/>
  <c r="BM358" i="1" s="1"/>
  <c r="BM357" i="1" s="1"/>
  <c r="BM356" i="1" s="1"/>
  <c r="BM355" i="1" s="1"/>
  <c r="I359" i="1"/>
  <c r="I358" i="1" s="1"/>
  <c r="I357" i="1" s="1"/>
  <c r="I356" i="1" s="1"/>
  <c r="I355" i="1" s="1"/>
  <c r="D359" i="1"/>
  <c r="C359" i="1"/>
  <c r="C448" i="1" s="1"/>
  <c r="C536" i="1" s="1"/>
  <c r="C625" i="1" s="1"/>
  <c r="B359" i="1"/>
  <c r="D358" i="1"/>
  <c r="C358" i="1"/>
  <c r="C447" i="1" s="1"/>
  <c r="C535" i="1" s="1"/>
  <c r="C624" i="1" s="1"/>
  <c r="B358" i="1"/>
  <c r="BD357" i="1"/>
  <c r="D357" i="1"/>
  <c r="C357" i="1"/>
  <c r="C446" i="1" s="1"/>
  <c r="C534" i="1" s="1"/>
  <c r="C623" i="1" s="1"/>
  <c r="B357" i="1"/>
  <c r="BF356" i="1"/>
  <c r="BD356" i="1"/>
  <c r="BD355" i="1" s="1"/>
  <c r="D356" i="1"/>
  <c r="C356" i="1"/>
  <c r="C445" i="1" s="1"/>
  <c r="C533" i="1" s="1"/>
  <c r="C622" i="1" s="1"/>
  <c r="B356" i="1"/>
  <c r="BF355" i="1"/>
  <c r="AS355" i="1"/>
  <c r="AL355" i="1"/>
  <c r="D355" i="1"/>
  <c r="C355" i="1"/>
  <c r="C444" i="1" s="1"/>
  <c r="C532" i="1" s="1"/>
  <c r="C621" i="1" s="1"/>
  <c r="B355" i="1"/>
  <c r="BM353" i="1"/>
  <c r="BM352" i="1" s="1"/>
  <c r="BM351" i="1" s="1"/>
  <c r="BM350" i="1" s="1"/>
  <c r="BM349" i="1" s="1"/>
  <c r="BM348" i="1" s="1"/>
  <c r="BM347" i="1" s="1"/>
  <c r="BM346" i="1" s="1"/>
  <c r="BM345" i="1" s="1"/>
  <c r="BL353" i="1"/>
  <c r="BK353" i="1"/>
  <c r="BK352" i="1" s="1"/>
  <c r="BK351" i="1" s="1"/>
  <c r="BK350" i="1" s="1"/>
  <c r="BJ353" i="1"/>
  <c r="BJ352" i="1" s="1"/>
  <c r="BJ351" i="1" s="1"/>
  <c r="BJ350" i="1" s="1"/>
  <c r="BJ349" i="1" s="1"/>
  <c r="BJ348" i="1" s="1"/>
  <c r="BJ347" i="1" s="1"/>
  <c r="BJ346" i="1" s="1"/>
  <c r="BJ345" i="1" s="1"/>
  <c r="BI353" i="1"/>
  <c r="BI352" i="1" s="1"/>
  <c r="BI351" i="1" s="1"/>
  <c r="BI350" i="1" s="1"/>
  <c r="BI349" i="1" s="1"/>
  <c r="BI348" i="1" s="1"/>
  <c r="BI347" i="1" s="1"/>
  <c r="BI346" i="1" s="1"/>
  <c r="BI345" i="1" s="1"/>
  <c r="BH353" i="1"/>
  <c r="BH352" i="1" s="1"/>
  <c r="BH351" i="1" s="1"/>
  <c r="BG353" i="1"/>
  <c r="BG352" i="1" s="1"/>
  <c r="BF353" i="1"/>
  <c r="BF352" i="1" s="1"/>
  <c r="BF351" i="1" s="1"/>
  <c r="BF350" i="1" s="1"/>
  <c r="BF349" i="1" s="1"/>
  <c r="BF348" i="1" s="1"/>
  <c r="BF347" i="1" s="1"/>
  <c r="BF346" i="1" s="1"/>
  <c r="BF345" i="1" s="1"/>
  <c r="BE353" i="1"/>
  <c r="BE352" i="1" s="1"/>
  <c r="BE351" i="1" s="1"/>
  <c r="BE350" i="1" s="1"/>
  <c r="BE349" i="1" s="1"/>
  <c r="BE348" i="1" s="1"/>
  <c r="BE347" i="1" s="1"/>
  <c r="BE346" i="1" s="1"/>
  <c r="BE345" i="1" s="1"/>
  <c r="BD353" i="1"/>
  <c r="BD352" i="1" s="1"/>
  <c r="BD351" i="1" s="1"/>
  <c r="BD350" i="1" s="1"/>
  <c r="BD349" i="1" s="1"/>
  <c r="BD348" i="1" s="1"/>
  <c r="BD347" i="1" s="1"/>
  <c r="BD346" i="1" s="1"/>
  <c r="BD345" i="1" s="1"/>
  <c r="BC353" i="1"/>
  <c r="BC352" i="1" s="1"/>
  <c r="BC351" i="1" s="1"/>
  <c r="BC350" i="1" s="1"/>
  <c r="BC349" i="1" s="1"/>
  <c r="BC348" i="1" s="1"/>
  <c r="BC347" i="1" s="1"/>
  <c r="BC346" i="1" s="1"/>
  <c r="BC345" i="1" s="1"/>
  <c r="BB353" i="1"/>
  <c r="BB352" i="1" s="1"/>
  <c r="BB351" i="1" s="1"/>
  <c r="BB350" i="1" s="1"/>
  <c r="BB349" i="1" s="1"/>
  <c r="BB348" i="1" s="1"/>
  <c r="BB347" i="1" s="1"/>
  <c r="BB346" i="1" s="1"/>
  <c r="BB345" i="1" s="1"/>
  <c r="BA353" i="1"/>
  <c r="BA352" i="1" s="1"/>
  <c r="BA351" i="1" s="1"/>
  <c r="BA350" i="1" s="1"/>
  <c r="BA349" i="1" s="1"/>
  <c r="BA348" i="1" s="1"/>
  <c r="BA347" i="1" s="1"/>
  <c r="BA346" i="1" s="1"/>
  <c r="BA345" i="1" s="1"/>
  <c r="AZ353" i="1"/>
  <c r="AY353" i="1"/>
  <c r="AY352" i="1" s="1"/>
  <c r="AY351" i="1" s="1"/>
  <c r="AY350" i="1" s="1"/>
  <c r="AY349" i="1" s="1"/>
  <c r="AY348" i="1" s="1"/>
  <c r="AY347" i="1" s="1"/>
  <c r="AY346" i="1" s="1"/>
  <c r="AY345" i="1" s="1"/>
  <c r="AX353" i="1"/>
  <c r="AW353" i="1"/>
  <c r="AV353" i="1"/>
  <c r="AU353" i="1"/>
  <c r="AT353" i="1"/>
  <c r="AT352" i="1" s="1"/>
  <c r="AT351" i="1" s="1"/>
  <c r="AT350" i="1" s="1"/>
  <c r="AT349" i="1" s="1"/>
  <c r="AS353" i="1"/>
  <c r="AS352" i="1" s="1"/>
  <c r="AS351" i="1" s="1"/>
  <c r="AS350" i="1" s="1"/>
  <c r="AS349" i="1" s="1"/>
  <c r="AS348" i="1" s="1"/>
  <c r="AS347" i="1" s="1"/>
  <c r="AS346" i="1" s="1"/>
  <c r="AS345" i="1" s="1"/>
  <c r="AR353" i="1"/>
  <c r="AQ353" i="1"/>
  <c r="AQ352" i="1" s="1"/>
  <c r="AQ351" i="1" s="1"/>
  <c r="AQ350" i="1" s="1"/>
  <c r="AP353" i="1"/>
  <c r="AP352" i="1" s="1"/>
  <c r="AP351" i="1" s="1"/>
  <c r="AP350" i="1" s="1"/>
  <c r="AP349" i="1" s="1"/>
  <c r="AP348" i="1" s="1"/>
  <c r="AP347" i="1" s="1"/>
  <c r="AP346" i="1" s="1"/>
  <c r="AP345" i="1" s="1"/>
  <c r="AO353" i="1"/>
  <c r="AO352" i="1" s="1"/>
  <c r="AO351" i="1" s="1"/>
  <c r="AN353" i="1"/>
  <c r="AN352" i="1" s="1"/>
  <c r="AN351" i="1" s="1"/>
  <c r="AM353" i="1"/>
  <c r="AM352" i="1" s="1"/>
  <c r="AM351" i="1" s="1"/>
  <c r="AM350" i="1" s="1"/>
  <c r="AM349" i="1" s="1"/>
  <c r="AM348" i="1" s="1"/>
  <c r="AM347" i="1" s="1"/>
  <c r="AM346" i="1" s="1"/>
  <c r="AM345" i="1" s="1"/>
  <c r="AL353" i="1"/>
  <c r="AK353" i="1"/>
  <c r="AK352" i="1" s="1"/>
  <c r="AK351" i="1" s="1"/>
  <c r="AK350" i="1" s="1"/>
  <c r="AK349" i="1" s="1"/>
  <c r="AK348" i="1" s="1"/>
  <c r="AK347" i="1" s="1"/>
  <c r="AK346" i="1" s="1"/>
  <c r="AK345" i="1" s="1"/>
  <c r="AJ353" i="1"/>
  <c r="AI353" i="1"/>
  <c r="AH353" i="1"/>
  <c r="AH352" i="1" s="1"/>
  <c r="AH351" i="1" s="1"/>
  <c r="AH350" i="1" s="1"/>
  <c r="AH349" i="1" s="1"/>
  <c r="AH348" i="1" s="1"/>
  <c r="AH347" i="1" s="1"/>
  <c r="AH346" i="1" s="1"/>
  <c r="AH345" i="1" s="1"/>
  <c r="AG353" i="1"/>
  <c r="AG352" i="1" s="1"/>
  <c r="AG351" i="1" s="1"/>
  <c r="AG350" i="1" s="1"/>
  <c r="AG349" i="1" s="1"/>
  <c r="AG348" i="1" s="1"/>
  <c r="AG347" i="1" s="1"/>
  <c r="AG346" i="1" s="1"/>
  <c r="AG345" i="1" s="1"/>
  <c r="AF353" i="1"/>
  <c r="AE353" i="1"/>
  <c r="AE352" i="1" s="1"/>
  <c r="AE351" i="1" s="1"/>
  <c r="AE350" i="1" s="1"/>
  <c r="AE349" i="1" s="1"/>
  <c r="AE348" i="1" s="1"/>
  <c r="AE347" i="1" s="1"/>
  <c r="AE346" i="1" s="1"/>
  <c r="AE345" i="1" s="1"/>
  <c r="AD353" i="1"/>
  <c r="AC353" i="1"/>
  <c r="AC352" i="1" s="1"/>
  <c r="AC351" i="1" s="1"/>
  <c r="AC350" i="1" s="1"/>
  <c r="AC349" i="1" s="1"/>
  <c r="AC348" i="1" s="1"/>
  <c r="AB353" i="1"/>
  <c r="AB352" i="1" s="1"/>
  <c r="AB351" i="1" s="1"/>
  <c r="AB350" i="1" s="1"/>
  <c r="AB349" i="1" s="1"/>
  <c r="AB348" i="1" s="1"/>
  <c r="AB347" i="1" s="1"/>
  <c r="AB346" i="1" s="1"/>
  <c r="AB345" i="1" s="1"/>
  <c r="AA353" i="1"/>
  <c r="AA352" i="1" s="1"/>
  <c r="AA351" i="1" s="1"/>
  <c r="AA350" i="1" s="1"/>
  <c r="AA349" i="1" s="1"/>
  <c r="AA348" i="1" s="1"/>
  <c r="AA347" i="1" s="1"/>
  <c r="AA346" i="1" s="1"/>
  <c r="AA345" i="1" s="1"/>
  <c r="Z353" i="1"/>
  <c r="Z352" i="1" s="1"/>
  <c r="Z351" i="1" s="1"/>
  <c r="Z350" i="1" s="1"/>
  <c r="Z349" i="1" s="1"/>
  <c r="Z348" i="1" s="1"/>
  <c r="Z347" i="1" s="1"/>
  <c r="Z346" i="1" s="1"/>
  <c r="Z345" i="1" s="1"/>
  <c r="Y353" i="1"/>
  <c r="Y352" i="1" s="1"/>
  <c r="Y351" i="1" s="1"/>
  <c r="Y350" i="1" s="1"/>
  <c r="Y349" i="1" s="1"/>
  <c r="Y348" i="1" s="1"/>
  <c r="Y347" i="1" s="1"/>
  <c r="Y346" i="1" s="1"/>
  <c r="Y345" i="1" s="1"/>
  <c r="X353" i="1"/>
  <c r="X352" i="1" s="1"/>
  <c r="X351" i="1" s="1"/>
  <c r="X350" i="1" s="1"/>
  <c r="X349" i="1" s="1"/>
  <c r="X348" i="1" s="1"/>
  <c r="X347" i="1" s="1"/>
  <c r="X346" i="1" s="1"/>
  <c r="X345" i="1" s="1"/>
  <c r="W353" i="1"/>
  <c r="W352" i="1" s="1"/>
  <c r="W351" i="1" s="1"/>
  <c r="W350" i="1" s="1"/>
  <c r="V353" i="1"/>
  <c r="V352" i="1" s="1"/>
  <c r="V351" i="1" s="1"/>
  <c r="V350" i="1" s="1"/>
  <c r="V349" i="1" s="1"/>
  <c r="V348" i="1" s="1"/>
  <c r="V347" i="1" s="1"/>
  <c r="V346" i="1" s="1"/>
  <c r="V345" i="1" s="1"/>
  <c r="U353" i="1"/>
  <c r="U352" i="1" s="1"/>
  <c r="U351" i="1" s="1"/>
  <c r="T353" i="1"/>
  <c r="T352" i="1" s="1"/>
  <c r="T351" i="1" s="1"/>
  <c r="S353" i="1"/>
  <c r="S352" i="1" s="1"/>
  <c r="S351" i="1" s="1"/>
  <c r="S350" i="1" s="1"/>
  <c r="S349" i="1" s="1"/>
  <c r="S348" i="1" s="1"/>
  <c r="S347" i="1" s="1"/>
  <c r="S346" i="1" s="1"/>
  <c r="S345" i="1" s="1"/>
  <c r="R353" i="1"/>
  <c r="R352" i="1" s="1"/>
  <c r="R351" i="1" s="1"/>
  <c r="R350" i="1" s="1"/>
  <c r="R349" i="1" s="1"/>
  <c r="R348" i="1" s="1"/>
  <c r="R347" i="1" s="1"/>
  <c r="R346" i="1" s="1"/>
  <c r="R345" i="1" s="1"/>
  <c r="Q353" i="1"/>
  <c r="Q352" i="1" s="1"/>
  <c r="Q351" i="1" s="1"/>
  <c r="Q350" i="1" s="1"/>
  <c r="Q349" i="1" s="1"/>
  <c r="Q348" i="1" s="1"/>
  <c r="Q347" i="1" s="1"/>
  <c r="Q346" i="1" s="1"/>
  <c r="Q345" i="1" s="1"/>
  <c r="P353" i="1"/>
  <c r="O353" i="1"/>
  <c r="N353" i="1"/>
  <c r="N352" i="1" s="1"/>
  <c r="N351" i="1" s="1"/>
  <c r="N350" i="1" s="1"/>
  <c r="N349" i="1" s="1"/>
  <c r="N348" i="1" s="1"/>
  <c r="N347" i="1" s="1"/>
  <c r="N346" i="1" s="1"/>
  <c r="N345" i="1" s="1"/>
  <c r="M353" i="1"/>
  <c r="M352" i="1" s="1"/>
  <c r="M351" i="1" s="1"/>
  <c r="M350" i="1" s="1"/>
  <c r="M349" i="1" s="1"/>
  <c r="M348" i="1" s="1"/>
  <c r="M347" i="1" s="1"/>
  <c r="M346" i="1" s="1"/>
  <c r="M345" i="1" s="1"/>
  <c r="L353" i="1"/>
  <c r="K353" i="1"/>
  <c r="J353" i="1"/>
  <c r="I353" i="1"/>
  <c r="I352" i="1" s="1"/>
  <c r="I351" i="1" s="1"/>
  <c r="I350" i="1" s="1"/>
  <c r="I349" i="1" s="1"/>
  <c r="I348" i="1" s="1"/>
  <c r="I347" i="1" s="1"/>
  <c r="I346" i="1" s="1"/>
  <c r="I345" i="1" s="1"/>
  <c r="H353" i="1"/>
  <c r="H352" i="1" s="1"/>
  <c r="H351" i="1" s="1"/>
  <c r="H350" i="1" s="1"/>
  <c r="H349" i="1" s="1"/>
  <c r="H348" i="1" s="1"/>
  <c r="G353" i="1"/>
  <c r="G352" i="1" s="1"/>
  <c r="G351" i="1" s="1"/>
  <c r="G350" i="1" s="1"/>
  <c r="G349" i="1" s="1"/>
  <c r="G348" i="1" s="1"/>
  <c r="G347" i="1" s="1"/>
  <c r="D353" i="1"/>
  <c r="C353" i="1"/>
  <c r="C442" i="1" s="1"/>
  <c r="C531" i="1" s="1"/>
  <c r="B353" i="1"/>
  <c r="BL352" i="1"/>
  <c r="BL351" i="1" s="1"/>
  <c r="BL350" i="1" s="1"/>
  <c r="AZ352" i="1"/>
  <c r="AZ351" i="1" s="1"/>
  <c r="AZ350" i="1" s="1"/>
  <c r="AZ349" i="1" s="1"/>
  <c r="AZ348" i="1" s="1"/>
  <c r="AZ347" i="1" s="1"/>
  <c r="AZ346" i="1" s="1"/>
  <c r="AZ345" i="1" s="1"/>
  <c r="AX352" i="1"/>
  <c r="AX351" i="1" s="1"/>
  <c r="AX350" i="1" s="1"/>
  <c r="AX349" i="1" s="1"/>
  <c r="AX348" i="1" s="1"/>
  <c r="AX347" i="1" s="1"/>
  <c r="AX346" i="1" s="1"/>
  <c r="AW352" i="1"/>
  <c r="AW351" i="1" s="1"/>
  <c r="AW350" i="1" s="1"/>
  <c r="AW349" i="1" s="1"/>
  <c r="AW348" i="1" s="1"/>
  <c r="AW347" i="1" s="1"/>
  <c r="AW346" i="1" s="1"/>
  <c r="AW345" i="1" s="1"/>
  <c r="AV352" i="1"/>
  <c r="AV351" i="1" s="1"/>
  <c r="AV350" i="1" s="1"/>
  <c r="AV349" i="1" s="1"/>
  <c r="AV348" i="1" s="1"/>
  <c r="AV347" i="1" s="1"/>
  <c r="AV346" i="1" s="1"/>
  <c r="AV345" i="1" s="1"/>
  <c r="AU352" i="1"/>
  <c r="AU351" i="1" s="1"/>
  <c r="AU350" i="1" s="1"/>
  <c r="AU349" i="1" s="1"/>
  <c r="AU348" i="1" s="1"/>
  <c r="AU347" i="1" s="1"/>
  <c r="AU346" i="1" s="1"/>
  <c r="AU345" i="1" s="1"/>
  <c r="AR352" i="1"/>
  <c r="AR351" i="1" s="1"/>
  <c r="AR350" i="1" s="1"/>
  <c r="AR349" i="1" s="1"/>
  <c r="AR348" i="1" s="1"/>
  <c r="AR347" i="1" s="1"/>
  <c r="AR346" i="1" s="1"/>
  <c r="AR345" i="1" s="1"/>
  <c r="AL352" i="1"/>
  <c r="AL351" i="1" s="1"/>
  <c r="AL350" i="1" s="1"/>
  <c r="AL349" i="1" s="1"/>
  <c r="AL348" i="1" s="1"/>
  <c r="AL347" i="1" s="1"/>
  <c r="AL346" i="1" s="1"/>
  <c r="AL345" i="1" s="1"/>
  <c r="AJ352" i="1"/>
  <c r="AJ351" i="1" s="1"/>
  <c r="AI352" i="1"/>
  <c r="AI351" i="1" s="1"/>
  <c r="AI350" i="1" s="1"/>
  <c r="AI349" i="1" s="1"/>
  <c r="AI348" i="1" s="1"/>
  <c r="AI347" i="1" s="1"/>
  <c r="AI346" i="1" s="1"/>
  <c r="AI345" i="1" s="1"/>
  <c r="AF352" i="1"/>
  <c r="AF351" i="1" s="1"/>
  <c r="AD352" i="1"/>
  <c r="P352" i="1"/>
  <c r="P351" i="1" s="1"/>
  <c r="P350" i="1" s="1"/>
  <c r="O352" i="1"/>
  <c r="L352" i="1"/>
  <c r="L351" i="1" s="1"/>
  <c r="L350" i="1" s="1"/>
  <c r="L349" i="1" s="1"/>
  <c r="L348" i="1" s="1"/>
  <c r="L347" i="1" s="1"/>
  <c r="L346" i="1" s="1"/>
  <c r="L345" i="1" s="1"/>
  <c r="K352" i="1"/>
  <c r="K351" i="1" s="1"/>
  <c r="K350" i="1" s="1"/>
  <c r="K349" i="1" s="1"/>
  <c r="K348" i="1" s="1"/>
  <c r="K347" i="1" s="1"/>
  <c r="K346" i="1" s="1"/>
  <c r="K345" i="1" s="1"/>
  <c r="J352" i="1"/>
  <c r="J351" i="1" s="1"/>
  <c r="J350" i="1" s="1"/>
  <c r="J349" i="1" s="1"/>
  <c r="J348" i="1" s="1"/>
  <c r="J347" i="1" s="1"/>
  <c r="J346" i="1" s="1"/>
  <c r="J345" i="1" s="1"/>
  <c r="D352" i="1"/>
  <c r="C352" i="1"/>
  <c r="C441" i="1" s="1"/>
  <c r="C530" i="1" s="1"/>
  <c r="C618" i="1" s="1"/>
  <c r="B352" i="1"/>
  <c r="BG351" i="1"/>
  <c r="BG350" i="1" s="1"/>
  <c r="BG349" i="1" s="1"/>
  <c r="BG348" i="1" s="1"/>
  <c r="BG347" i="1" s="1"/>
  <c r="BG346" i="1" s="1"/>
  <c r="BG345" i="1" s="1"/>
  <c r="AD351" i="1"/>
  <c r="O351" i="1"/>
  <c r="O350" i="1" s="1"/>
  <c r="O349" i="1" s="1"/>
  <c r="O348" i="1" s="1"/>
  <c r="O347" i="1" s="1"/>
  <c r="O346" i="1" s="1"/>
  <c r="O345" i="1" s="1"/>
  <c r="D351" i="1"/>
  <c r="C351" i="1"/>
  <c r="C440" i="1" s="1"/>
  <c r="C529" i="1" s="1"/>
  <c r="C617" i="1" s="1"/>
  <c r="B351" i="1"/>
  <c r="BH350" i="1"/>
  <c r="BH349" i="1" s="1"/>
  <c r="BH348" i="1" s="1"/>
  <c r="BH347" i="1" s="1"/>
  <c r="BH346" i="1" s="1"/>
  <c r="BH345" i="1" s="1"/>
  <c r="AO350" i="1"/>
  <c r="AO349" i="1" s="1"/>
  <c r="AO348" i="1" s="1"/>
  <c r="AO347" i="1" s="1"/>
  <c r="AO346" i="1" s="1"/>
  <c r="AO345" i="1" s="1"/>
  <c r="AN350" i="1"/>
  <c r="AJ350" i="1"/>
  <c r="AF350" i="1"/>
  <c r="AF349" i="1" s="1"/>
  <c r="AF348" i="1" s="1"/>
  <c r="AF347" i="1" s="1"/>
  <c r="AF346" i="1" s="1"/>
  <c r="AF345" i="1" s="1"/>
  <c r="AD350" i="1"/>
  <c r="AD349" i="1" s="1"/>
  <c r="AD348" i="1" s="1"/>
  <c r="AD347" i="1" s="1"/>
  <c r="AD346" i="1" s="1"/>
  <c r="AD345" i="1" s="1"/>
  <c r="U350" i="1"/>
  <c r="U349" i="1" s="1"/>
  <c r="U348" i="1" s="1"/>
  <c r="U347" i="1" s="1"/>
  <c r="U346" i="1" s="1"/>
  <c r="U345" i="1" s="1"/>
  <c r="T350" i="1"/>
  <c r="T349" i="1" s="1"/>
  <c r="T348" i="1" s="1"/>
  <c r="T347" i="1" s="1"/>
  <c r="T346" i="1" s="1"/>
  <c r="T345" i="1" s="1"/>
  <c r="D350" i="1"/>
  <c r="C350" i="1"/>
  <c r="C439" i="1" s="1"/>
  <c r="C528" i="1" s="1"/>
  <c r="C616" i="1" s="1"/>
  <c r="B350" i="1"/>
  <c r="BL349" i="1"/>
  <c r="BL348" i="1" s="1"/>
  <c r="BL347" i="1" s="1"/>
  <c r="BL346" i="1" s="1"/>
  <c r="BL345" i="1" s="1"/>
  <c r="BK349" i="1"/>
  <c r="BK348" i="1" s="1"/>
  <c r="AQ349" i="1"/>
  <c r="AN349" i="1"/>
  <c r="AN348" i="1" s="1"/>
  <c r="AN347" i="1" s="1"/>
  <c r="AN346" i="1" s="1"/>
  <c r="AN345" i="1" s="1"/>
  <c r="AJ349" i="1"/>
  <c r="AJ348" i="1" s="1"/>
  <c r="AJ347" i="1" s="1"/>
  <c r="AJ346" i="1" s="1"/>
  <c r="AJ345" i="1" s="1"/>
  <c r="W349" i="1"/>
  <c r="W348" i="1" s="1"/>
  <c r="W347" i="1" s="1"/>
  <c r="W346" i="1" s="1"/>
  <c r="P349" i="1"/>
  <c r="P348" i="1" s="1"/>
  <c r="P347" i="1" s="1"/>
  <c r="P346" i="1" s="1"/>
  <c r="P345" i="1" s="1"/>
  <c r="D349" i="1"/>
  <c r="C349" i="1"/>
  <c r="C438" i="1" s="1"/>
  <c r="C527" i="1" s="1"/>
  <c r="C615" i="1" s="1"/>
  <c r="B349" i="1"/>
  <c r="AT348" i="1"/>
  <c r="AT347" i="1" s="1"/>
  <c r="AT346" i="1" s="1"/>
  <c r="AT345" i="1" s="1"/>
  <c r="AQ348" i="1"/>
  <c r="AQ347" i="1" s="1"/>
  <c r="AQ346" i="1" s="1"/>
  <c r="AQ345" i="1" s="1"/>
  <c r="D348" i="1"/>
  <c r="C348" i="1"/>
  <c r="C437" i="1" s="1"/>
  <c r="C526" i="1" s="1"/>
  <c r="C614" i="1" s="1"/>
  <c r="B348" i="1"/>
  <c r="BK347" i="1"/>
  <c r="BK346" i="1" s="1"/>
  <c r="BK345" i="1" s="1"/>
  <c r="AC347" i="1"/>
  <c r="AC346" i="1" s="1"/>
  <c r="H347" i="1"/>
  <c r="H346" i="1" s="1"/>
  <c r="H345" i="1" s="1"/>
  <c r="D347" i="1"/>
  <c r="C347" i="1"/>
  <c r="C436" i="1" s="1"/>
  <c r="C525" i="1" s="1"/>
  <c r="C613" i="1" s="1"/>
  <c r="B347" i="1"/>
  <c r="G346" i="1"/>
  <c r="G345" i="1" s="1"/>
  <c r="D346" i="1"/>
  <c r="C346" i="1"/>
  <c r="C435" i="1" s="1"/>
  <c r="C524" i="1" s="1"/>
  <c r="C612" i="1" s="1"/>
  <c r="B346" i="1"/>
  <c r="AX345" i="1"/>
  <c r="AC345" i="1"/>
  <c r="W345" i="1"/>
  <c r="D345" i="1"/>
  <c r="C345" i="1"/>
  <c r="C434" i="1" s="1"/>
  <c r="C523" i="1" s="1"/>
  <c r="C611" i="1" s="1"/>
  <c r="B345" i="1"/>
  <c r="BM344" i="1"/>
  <c r="BL344" i="1"/>
  <c r="BL343" i="1" s="1"/>
  <c r="BL342" i="1" s="1"/>
  <c r="BL341" i="1" s="1"/>
  <c r="BL340" i="1" s="1"/>
  <c r="BL339" i="1" s="1"/>
  <c r="BL338" i="1" s="1"/>
  <c r="BL337" i="1" s="1"/>
  <c r="BL336" i="1" s="1"/>
  <c r="BK344" i="1"/>
  <c r="BJ344" i="1"/>
  <c r="BI344" i="1"/>
  <c r="BH344" i="1"/>
  <c r="BH343" i="1" s="1"/>
  <c r="BH342" i="1" s="1"/>
  <c r="BH341" i="1" s="1"/>
  <c r="BH340" i="1" s="1"/>
  <c r="BH339" i="1" s="1"/>
  <c r="BH338" i="1" s="1"/>
  <c r="BH337" i="1" s="1"/>
  <c r="BH336" i="1" s="1"/>
  <c r="BG344" i="1"/>
  <c r="BG343" i="1" s="1"/>
  <c r="BG342" i="1" s="1"/>
  <c r="BG341" i="1" s="1"/>
  <c r="BG340" i="1" s="1"/>
  <c r="BG339" i="1" s="1"/>
  <c r="BG338" i="1" s="1"/>
  <c r="BG337" i="1" s="1"/>
  <c r="BG336" i="1" s="1"/>
  <c r="BF344" i="1"/>
  <c r="BF343" i="1" s="1"/>
  <c r="BE344" i="1"/>
  <c r="BD344" i="1"/>
  <c r="BD343" i="1" s="1"/>
  <c r="BD342" i="1" s="1"/>
  <c r="BD341" i="1" s="1"/>
  <c r="BD340" i="1" s="1"/>
  <c r="BD339" i="1" s="1"/>
  <c r="BD338" i="1" s="1"/>
  <c r="BD337" i="1" s="1"/>
  <c r="BD336" i="1" s="1"/>
  <c r="BC344" i="1"/>
  <c r="BC343" i="1" s="1"/>
  <c r="BC342" i="1" s="1"/>
  <c r="BC341" i="1" s="1"/>
  <c r="BC340" i="1" s="1"/>
  <c r="BC339" i="1" s="1"/>
  <c r="BC338" i="1" s="1"/>
  <c r="BC337" i="1" s="1"/>
  <c r="BC336" i="1" s="1"/>
  <c r="BB344" i="1"/>
  <c r="BB343" i="1" s="1"/>
  <c r="BB342" i="1" s="1"/>
  <c r="BB341" i="1" s="1"/>
  <c r="BB340" i="1" s="1"/>
  <c r="BB339" i="1" s="1"/>
  <c r="BB338" i="1" s="1"/>
  <c r="BB337" i="1" s="1"/>
  <c r="BB336" i="1" s="1"/>
  <c r="BA344" i="1"/>
  <c r="BA343" i="1" s="1"/>
  <c r="BA342" i="1" s="1"/>
  <c r="BA341" i="1" s="1"/>
  <c r="BA340" i="1" s="1"/>
  <c r="BA339" i="1" s="1"/>
  <c r="BA338" i="1" s="1"/>
  <c r="BA337" i="1" s="1"/>
  <c r="BA336" i="1" s="1"/>
  <c r="AZ344" i="1"/>
  <c r="AY344" i="1"/>
  <c r="AY343" i="1" s="1"/>
  <c r="AY342" i="1" s="1"/>
  <c r="AY341" i="1" s="1"/>
  <c r="AY340" i="1" s="1"/>
  <c r="AY339" i="1" s="1"/>
  <c r="AY338" i="1" s="1"/>
  <c r="AY337" i="1" s="1"/>
  <c r="AY336" i="1" s="1"/>
  <c r="AX344" i="1"/>
  <c r="AW344" i="1"/>
  <c r="AW343" i="1" s="1"/>
  <c r="AW342" i="1" s="1"/>
  <c r="AW341" i="1" s="1"/>
  <c r="AW340" i="1" s="1"/>
  <c r="AW339" i="1" s="1"/>
  <c r="AW338" i="1" s="1"/>
  <c r="AW337" i="1" s="1"/>
  <c r="AW336" i="1" s="1"/>
  <c r="AV344" i="1"/>
  <c r="AV343" i="1" s="1"/>
  <c r="AV342" i="1" s="1"/>
  <c r="AV341" i="1" s="1"/>
  <c r="AV340" i="1" s="1"/>
  <c r="AV339" i="1" s="1"/>
  <c r="AV338" i="1" s="1"/>
  <c r="AV337" i="1" s="1"/>
  <c r="AV336" i="1" s="1"/>
  <c r="AU344" i="1"/>
  <c r="AU343" i="1" s="1"/>
  <c r="AU342" i="1" s="1"/>
  <c r="AT344" i="1"/>
  <c r="AT343" i="1" s="1"/>
  <c r="AT342" i="1" s="1"/>
  <c r="AT341" i="1" s="1"/>
  <c r="AT340" i="1" s="1"/>
  <c r="AT339" i="1" s="1"/>
  <c r="AT338" i="1" s="1"/>
  <c r="AT337" i="1" s="1"/>
  <c r="AT336" i="1" s="1"/>
  <c r="AS344" i="1"/>
  <c r="AR344" i="1"/>
  <c r="AR343" i="1" s="1"/>
  <c r="AR342" i="1" s="1"/>
  <c r="AR341" i="1" s="1"/>
  <c r="AR340" i="1" s="1"/>
  <c r="AR339" i="1" s="1"/>
  <c r="AR338" i="1" s="1"/>
  <c r="AR337" i="1" s="1"/>
  <c r="AR336" i="1" s="1"/>
  <c r="AQ344" i="1"/>
  <c r="AP344" i="1"/>
  <c r="AO344" i="1"/>
  <c r="AO343" i="1" s="1"/>
  <c r="AO342" i="1" s="1"/>
  <c r="AO341" i="1" s="1"/>
  <c r="AO340" i="1" s="1"/>
  <c r="AO339" i="1" s="1"/>
  <c r="AO338" i="1" s="1"/>
  <c r="AO337" i="1" s="1"/>
  <c r="AO336" i="1" s="1"/>
  <c r="AN344" i="1"/>
  <c r="AN343" i="1" s="1"/>
  <c r="AN342" i="1" s="1"/>
  <c r="AN341" i="1" s="1"/>
  <c r="AN340" i="1" s="1"/>
  <c r="AN339" i="1" s="1"/>
  <c r="AN338" i="1" s="1"/>
  <c r="AN337" i="1" s="1"/>
  <c r="AN336" i="1" s="1"/>
  <c r="AM344" i="1"/>
  <c r="AM343" i="1" s="1"/>
  <c r="AM342" i="1" s="1"/>
  <c r="AM341" i="1" s="1"/>
  <c r="AM340" i="1" s="1"/>
  <c r="AM339" i="1" s="1"/>
  <c r="AM338" i="1" s="1"/>
  <c r="AM337" i="1" s="1"/>
  <c r="AM336" i="1" s="1"/>
  <c r="AL344" i="1"/>
  <c r="AK344" i="1"/>
  <c r="AK343" i="1" s="1"/>
  <c r="AK342" i="1" s="1"/>
  <c r="AK341" i="1" s="1"/>
  <c r="AK340" i="1" s="1"/>
  <c r="AK339" i="1" s="1"/>
  <c r="AK338" i="1" s="1"/>
  <c r="AK337" i="1" s="1"/>
  <c r="AK336" i="1" s="1"/>
  <c r="AJ344" i="1"/>
  <c r="AJ343" i="1" s="1"/>
  <c r="AJ342" i="1" s="1"/>
  <c r="AJ341" i="1" s="1"/>
  <c r="AJ340" i="1" s="1"/>
  <c r="AJ339" i="1" s="1"/>
  <c r="AJ338" i="1" s="1"/>
  <c r="AJ337" i="1" s="1"/>
  <c r="AJ336" i="1" s="1"/>
  <c r="AI344" i="1"/>
  <c r="AI343" i="1" s="1"/>
  <c r="AI342" i="1" s="1"/>
  <c r="AI341" i="1" s="1"/>
  <c r="AI340" i="1" s="1"/>
  <c r="AI339" i="1" s="1"/>
  <c r="AI338" i="1" s="1"/>
  <c r="AI337" i="1" s="1"/>
  <c r="AI336" i="1" s="1"/>
  <c r="AH344" i="1"/>
  <c r="AG344" i="1"/>
  <c r="AG343" i="1" s="1"/>
  <c r="AG342" i="1" s="1"/>
  <c r="AF344" i="1"/>
  <c r="AF343" i="1" s="1"/>
  <c r="AF342" i="1" s="1"/>
  <c r="AF341" i="1" s="1"/>
  <c r="AF340" i="1" s="1"/>
  <c r="AF339" i="1" s="1"/>
  <c r="AF338" i="1" s="1"/>
  <c r="AF337" i="1" s="1"/>
  <c r="AF336" i="1" s="1"/>
  <c r="AE344" i="1"/>
  <c r="AE343" i="1" s="1"/>
  <c r="AE342" i="1" s="1"/>
  <c r="AE341" i="1" s="1"/>
  <c r="AE340" i="1" s="1"/>
  <c r="AE339" i="1" s="1"/>
  <c r="AE338" i="1" s="1"/>
  <c r="AE337" i="1" s="1"/>
  <c r="AE336" i="1" s="1"/>
  <c r="AD344" i="1"/>
  <c r="AD343" i="1" s="1"/>
  <c r="AD342" i="1" s="1"/>
  <c r="AD341" i="1" s="1"/>
  <c r="AD340" i="1" s="1"/>
  <c r="AD339" i="1" s="1"/>
  <c r="AD338" i="1" s="1"/>
  <c r="AD337" i="1" s="1"/>
  <c r="AD336" i="1" s="1"/>
  <c r="AC344" i="1"/>
  <c r="AC343" i="1" s="1"/>
  <c r="AC342" i="1" s="1"/>
  <c r="AC341" i="1" s="1"/>
  <c r="AC340" i="1" s="1"/>
  <c r="AC339" i="1" s="1"/>
  <c r="AC338" i="1" s="1"/>
  <c r="AC337" i="1" s="1"/>
  <c r="AC336" i="1" s="1"/>
  <c r="AB344" i="1"/>
  <c r="AB343" i="1" s="1"/>
  <c r="AA344" i="1"/>
  <c r="AA343" i="1" s="1"/>
  <c r="AA342" i="1" s="1"/>
  <c r="AA341" i="1" s="1"/>
  <c r="AA340" i="1" s="1"/>
  <c r="AA339" i="1" s="1"/>
  <c r="AA338" i="1" s="1"/>
  <c r="AA337" i="1" s="1"/>
  <c r="AA336" i="1" s="1"/>
  <c r="Z344" i="1"/>
  <c r="Z343" i="1" s="1"/>
  <c r="Z342" i="1" s="1"/>
  <c r="Y344" i="1"/>
  <c r="X344" i="1"/>
  <c r="X343" i="1" s="1"/>
  <c r="X342" i="1" s="1"/>
  <c r="W344" i="1"/>
  <c r="V344" i="1"/>
  <c r="U344" i="1"/>
  <c r="T344" i="1"/>
  <c r="T343" i="1" s="1"/>
  <c r="T342" i="1" s="1"/>
  <c r="T341" i="1" s="1"/>
  <c r="T340" i="1" s="1"/>
  <c r="T339" i="1" s="1"/>
  <c r="T338" i="1" s="1"/>
  <c r="T337" i="1" s="1"/>
  <c r="T336" i="1" s="1"/>
  <c r="S344" i="1"/>
  <c r="S343" i="1" s="1"/>
  <c r="S342" i="1" s="1"/>
  <c r="R344" i="1"/>
  <c r="Q344" i="1"/>
  <c r="P344" i="1"/>
  <c r="P343" i="1" s="1"/>
  <c r="P342" i="1" s="1"/>
  <c r="P341" i="1" s="1"/>
  <c r="P340" i="1" s="1"/>
  <c r="P339" i="1" s="1"/>
  <c r="P338" i="1" s="1"/>
  <c r="P337" i="1" s="1"/>
  <c r="P336" i="1" s="1"/>
  <c r="O344" i="1"/>
  <c r="O343" i="1" s="1"/>
  <c r="O342" i="1" s="1"/>
  <c r="O341" i="1" s="1"/>
  <c r="O340" i="1" s="1"/>
  <c r="O339" i="1" s="1"/>
  <c r="O338" i="1" s="1"/>
  <c r="O337" i="1" s="1"/>
  <c r="O336" i="1" s="1"/>
  <c r="N344" i="1"/>
  <c r="M344" i="1"/>
  <c r="M343" i="1" s="1"/>
  <c r="M342" i="1" s="1"/>
  <c r="M341" i="1" s="1"/>
  <c r="M340" i="1" s="1"/>
  <c r="M339" i="1" s="1"/>
  <c r="M338" i="1" s="1"/>
  <c r="M337" i="1" s="1"/>
  <c r="M336" i="1" s="1"/>
  <c r="L344" i="1"/>
  <c r="K344" i="1"/>
  <c r="K343" i="1" s="1"/>
  <c r="K342" i="1" s="1"/>
  <c r="K341" i="1" s="1"/>
  <c r="K340" i="1" s="1"/>
  <c r="K339" i="1" s="1"/>
  <c r="K338" i="1" s="1"/>
  <c r="K337" i="1" s="1"/>
  <c r="K336" i="1" s="1"/>
  <c r="J344" i="1"/>
  <c r="I344" i="1"/>
  <c r="I343" i="1" s="1"/>
  <c r="I342" i="1" s="1"/>
  <c r="I341" i="1" s="1"/>
  <c r="I340" i="1" s="1"/>
  <c r="I339" i="1" s="1"/>
  <c r="I338" i="1" s="1"/>
  <c r="I337" i="1" s="1"/>
  <c r="I336" i="1" s="1"/>
  <c r="H344" i="1"/>
  <c r="H343" i="1" s="1"/>
  <c r="G344" i="1"/>
  <c r="G343" i="1" s="1"/>
  <c r="G342" i="1" s="1"/>
  <c r="G341" i="1" s="1"/>
  <c r="G340" i="1" s="1"/>
  <c r="G339" i="1" s="1"/>
  <c r="G338" i="1" s="1"/>
  <c r="G337" i="1" s="1"/>
  <c r="G336" i="1" s="1"/>
  <c r="D344" i="1"/>
  <c r="C344" i="1"/>
  <c r="B344" i="1"/>
  <c r="BM343" i="1"/>
  <c r="BM342" i="1" s="1"/>
  <c r="BM341" i="1" s="1"/>
  <c r="BK343" i="1"/>
  <c r="BK342" i="1" s="1"/>
  <c r="BK341" i="1" s="1"/>
  <c r="BJ343" i="1"/>
  <c r="BJ342" i="1" s="1"/>
  <c r="BJ341" i="1" s="1"/>
  <c r="BJ340" i="1" s="1"/>
  <c r="BI343" i="1"/>
  <c r="BI342" i="1" s="1"/>
  <c r="BI341" i="1" s="1"/>
  <c r="BI340" i="1" s="1"/>
  <c r="BE343" i="1"/>
  <c r="BE342" i="1" s="1"/>
  <c r="BE341" i="1" s="1"/>
  <c r="BE340" i="1" s="1"/>
  <c r="BE339" i="1" s="1"/>
  <c r="BE338" i="1" s="1"/>
  <c r="BE337" i="1" s="1"/>
  <c r="BE336" i="1" s="1"/>
  <c r="AZ343" i="1"/>
  <c r="AZ342" i="1" s="1"/>
  <c r="AZ341" i="1" s="1"/>
  <c r="AZ340" i="1" s="1"/>
  <c r="AZ339" i="1" s="1"/>
  <c r="AZ338" i="1" s="1"/>
  <c r="AZ337" i="1" s="1"/>
  <c r="AZ336" i="1" s="1"/>
  <c r="AX343" i="1"/>
  <c r="AX342" i="1" s="1"/>
  <c r="AX341" i="1" s="1"/>
  <c r="AX340" i="1" s="1"/>
  <c r="AX339" i="1" s="1"/>
  <c r="AX338" i="1" s="1"/>
  <c r="AX337" i="1" s="1"/>
  <c r="AX336" i="1" s="1"/>
  <c r="AS343" i="1"/>
  <c r="AS342" i="1" s="1"/>
  <c r="AS341" i="1" s="1"/>
  <c r="AS340" i="1" s="1"/>
  <c r="AS339" i="1" s="1"/>
  <c r="AS338" i="1" s="1"/>
  <c r="AS337" i="1" s="1"/>
  <c r="AS336" i="1" s="1"/>
  <c r="AQ343" i="1"/>
  <c r="AQ342" i="1" s="1"/>
  <c r="AQ341" i="1" s="1"/>
  <c r="AP343" i="1"/>
  <c r="AP342" i="1" s="1"/>
  <c r="AP341" i="1" s="1"/>
  <c r="AP340" i="1" s="1"/>
  <c r="AP339" i="1" s="1"/>
  <c r="AP338" i="1" s="1"/>
  <c r="AP337" i="1" s="1"/>
  <c r="AP336" i="1" s="1"/>
  <c r="AL343" i="1"/>
  <c r="AL342" i="1" s="1"/>
  <c r="AL341" i="1" s="1"/>
  <c r="AL340" i="1" s="1"/>
  <c r="AL339" i="1" s="1"/>
  <c r="AL338" i="1" s="1"/>
  <c r="AL337" i="1" s="1"/>
  <c r="AL336" i="1" s="1"/>
  <c r="AH343" i="1"/>
  <c r="AH342" i="1" s="1"/>
  <c r="AH341" i="1" s="1"/>
  <c r="AH340" i="1" s="1"/>
  <c r="AH339" i="1" s="1"/>
  <c r="AH338" i="1" s="1"/>
  <c r="AH337" i="1" s="1"/>
  <c r="AH336" i="1" s="1"/>
  <c r="Y343" i="1"/>
  <c r="W343" i="1"/>
  <c r="V343" i="1"/>
  <c r="V342" i="1" s="1"/>
  <c r="V341" i="1" s="1"/>
  <c r="V340" i="1" s="1"/>
  <c r="V339" i="1" s="1"/>
  <c r="V338" i="1" s="1"/>
  <c r="V337" i="1" s="1"/>
  <c r="V336" i="1" s="1"/>
  <c r="U343" i="1"/>
  <c r="U342" i="1" s="1"/>
  <c r="U341" i="1" s="1"/>
  <c r="U340" i="1" s="1"/>
  <c r="U339" i="1" s="1"/>
  <c r="U338" i="1" s="1"/>
  <c r="U337" i="1" s="1"/>
  <c r="U336" i="1" s="1"/>
  <c r="R343" i="1"/>
  <c r="R342" i="1" s="1"/>
  <c r="R341" i="1" s="1"/>
  <c r="R340" i="1" s="1"/>
  <c r="R339" i="1" s="1"/>
  <c r="R338" i="1" s="1"/>
  <c r="R337" i="1" s="1"/>
  <c r="R336" i="1" s="1"/>
  <c r="Q343" i="1"/>
  <c r="Q342" i="1" s="1"/>
  <c r="Q341" i="1" s="1"/>
  <c r="Q340" i="1" s="1"/>
  <c r="Q339" i="1" s="1"/>
  <c r="Q338" i="1" s="1"/>
  <c r="Q337" i="1" s="1"/>
  <c r="Q336" i="1" s="1"/>
  <c r="N343" i="1"/>
  <c r="N342" i="1" s="1"/>
  <c r="N341" i="1" s="1"/>
  <c r="N340" i="1" s="1"/>
  <c r="N339" i="1" s="1"/>
  <c r="N338" i="1" s="1"/>
  <c r="N337" i="1" s="1"/>
  <c r="N336" i="1" s="1"/>
  <c r="L343" i="1"/>
  <c r="L342" i="1" s="1"/>
  <c r="L341" i="1" s="1"/>
  <c r="L340" i="1" s="1"/>
  <c r="L339" i="1" s="1"/>
  <c r="L338" i="1" s="1"/>
  <c r="L337" i="1" s="1"/>
  <c r="L336" i="1" s="1"/>
  <c r="J343" i="1"/>
  <c r="J342" i="1" s="1"/>
  <c r="J341" i="1" s="1"/>
  <c r="J340" i="1" s="1"/>
  <c r="J339" i="1" s="1"/>
  <c r="J338" i="1" s="1"/>
  <c r="J337" i="1" s="1"/>
  <c r="J336" i="1" s="1"/>
  <c r="D343" i="1"/>
  <c r="C343" i="1"/>
  <c r="C432" i="1" s="1"/>
  <c r="C521" i="1" s="1"/>
  <c r="C609" i="1" s="1"/>
  <c r="B343" i="1"/>
  <c r="BF342" i="1"/>
  <c r="BF341" i="1" s="1"/>
  <c r="BF340" i="1" s="1"/>
  <c r="BF339" i="1" s="1"/>
  <c r="BF338" i="1" s="1"/>
  <c r="BF337" i="1" s="1"/>
  <c r="BF336" i="1" s="1"/>
  <c r="AB342" i="1"/>
  <c r="AB341" i="1" s="1"/>
  <c r="AB340" i="1" s="1"/>
  <c r="AB339" i="1" s="1"/>
  <c r="AB338" i="1" s="1"/>
  <c r="AB337" i="1" s="1"/>
  <c r="AB336" i="1" s="1"/>
  <c r="Y342" i="1"/>
  <c r="Y341" i="1" s="1"/>
  <c r="Y340" i="1" s="1"/>
  <c r="Y339" i="1" s="1"/>
  <c r="Y338" i="1" s="1"/>
  <c r="Y337" i="1" s="1"/>
  <c r="Y336" i="1" s="1"/>
  <c r="W342" i="1"/>
  <c r="H342" i="1"/>
  <c r="H341" i="1" s="1"/>
  <c r="H340" i="1" s="1"/>
  <c r="H339" i="1" s="1"/>
  <c r="H338" i="1" s="1"/>
  <c r="H337" i="1" s="1"/>
  <c r="H336" i="1" s="1"/>
  <c r="D342" i="1"/>
  <c r="C342" i="1"/>
  <c r="C431" i="1" s="1"/>
  <c r="C520" i="1" s="1"/>
  <c r="C608" i="1" s="1"/>
  <c r="B342" i="1"/>
  <c r="Z341" i="1"/>
  <c r="Z340" i="1" s="1"/>
  <c r="Z339" i="1" s="1"/>
  <c r="Z338" i="1" s="1"/>
  <c r="Z337" i="1" s="1"/>
  <c r="Z336" i="1" s="1"/>
  <c r="X341" i="1"/>
  <c r="X340" i="1" s="1"/>
  <c r="X339" i="1" s="1"/>
  <c r="X338" i="1" s="1"/>
  <c r="X337" i="1" s="1"/>
  <c r="X336" i="1" s="1"/>
  <c r="W341" i="1"/>
  <c r="W340" i="1" s="1"/>
  <c r="W339" i="1" s="1"/>
  <c r="W338" i="1" s="1"/>
  <c r="W337" i="1" s="1"/>
  <c r="W336" i="1" s="1"/>
  <c r="D341" i="1"/>
  <c r="C341" i="1"/>
  <c r="C430" i="1" s="1"/>
  <c r="C519" i="1" s="1"/>
  <c r="C607" i="1" s="1"/>
  <c r="B341" i="1"/>
  <c r="BM340" i="1"/>
  <c r="BK340" i="1"/>
  <c r="AQ340" i="1"/>
  <c r="AQ339" i="1" s="1"/>
  <c r="AQ338" i="1" s="1"/>
  <c r="AQ337" i="1" s="1"/>
  <c r="AQ336" i="1" s="1"/>
  <c r="D340" i="1"/>
  <c r="C340" i="1"/>
  <c r="C429" i="1" s="1"/>
  <c r="C518" i="1" s="1"/>
  <c r="C606" i="1" s="1"/>
  <c r="B340" i="1"/>
  <c r="BM339" i="1"/>
  <c r="BM338" i="1" s="1"/>
  <c r="BM337" i="1" s="1"/>
  <c r="BM336" i="1" s="1"/>
  <c r="BK339" i="1"/>
  <c r="BK338" i="1" s="1"/>
  <c r="BK337" i="1" s="1"/>
  <c r="BK336" i="1" s="1"/>
  <c r="BJ339" i="1"/>
  <c r="BJ338" i="1" s="1"/>
  <c r="BJ337" i="1" s="1"/>
  <c r="BJ336" i="1" s="1"/>
  <c r="BI339" i="1"/>
  <c r="BI338" i="1" s="1"/>
  <c r="BI337" i="1" s="1"/>
  <c r="BI336" i="1" s="1"/>
  <c r="D339" i="1"/>
  <c r="C339" i="1"/>
  <c r="C428" i="1" s="1"/>
  <c r="C517" i="1" s="1"/>
  <c r="C605" i="1" s="1"/>
  <c r="B339" i="1"/>
  <c r="D338" i="1"/>
  <c r="C338" i="1"/>
  <c r="C427" i="1" s="1"/>
  <c r="C516" i="1" s="1"/>
  <c r="C604" i="1" s="1"/>
  <c r="B338" i="1"/>
  <c r="D337" i="1"/>
  <c r="C337" i="1"/>
  <c r="C426" i="1" s="1"/>
  <c r="C515" i="1" s="1"/>
  <c r="C603" i="1" s="1"/>
  <c r="B337" i="1"/>
  <c r="D336" i="1"/>
  <c r="C336" i="1"/>
  <c r="C425" i="1" s="1"/>
  <c r="C514" i="1" s="1"/>
  <c r="C602" i="1" s="1"/>
  <c r="B336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D335" i="1"/>
  <c r="C335" i="1"/>
  <c r="C424" i="1" s="1"/>
  <c r="C513" i="1" s="1"/>
  <c r="C601" i="1" s="1"/>
  <c r="B335" i="1"/>
  <c r="BM334" i="1"/>
  <c r="BM333" i="1" s="1"/>
  <c r="BM332" i="1" s="1"/>
  <c r="BM331" i="1" s="1"/>
  <c r="BM330" i="1" s="1"/>
  <c r="BM329" i="1" s="1"/>
  <c r="BM328" i="1" s="1"/>
  <c r="BM327" i="1" s="1"/>
  <c r="BM326" i="1" s="1"/>
  <c r="BL334" i="1"/>
  <c r="BL333" i="1" s="1"/>
  <c r="BL332" i="1" s="1"/>
  <c r="BK334" i="1"/>
  <c r="BJ334" i="1"/>
  <c r="BI334" i="1"/>
  <c r="BH334" i="1"/>
  <c r="BH333" i="1" s="1"/>
  <c r="BH332" i="1" s="1"/>
  <c r="BH331" i="1" s="1"/>
  <c r="BH330" i="1" s="1"/>
  <c r="BH329" i="1" s="1"/>
  <c r="BH328" i="1" s="1"/>
  <c r="BH327" i="1" s="1"/>
  <c r="BH326" i="1" s="1"/>
  <c r="BG334" i="1"/>
  <c r="BG333" i="1" s="1"/>
  <c r="BG332" i="1" s="1"/>
  <c r="BG331" i="1" s="1"/>
  <c r="BG330" i="1" s="1"/>
  <c r="BG329" i="1" s="1"/>
  <c r="BG328" i="1" s="1"/>
  <c r="BG327" i="1" s="1"/>
  <c r="BG326" i="1" s="1"/>
  <c r="BF334" i="1"/>
  <c r="BF333" i="1" s="1"/>
  <c r="BF332" i="1" s="1"/>
  <c r="BF331" i="1" s="1"/>
  <c r="BF330" i="1" s="1"/>
  <c r="BF329" i="1" s="1"/>
  <c r="BE334" i="1"/>
  <c r="BE333" i="1" s="1"/>
  <c r="BE332" i="1" s="1"/>
  <c r="BE331" i="1" s="1"/>
  <c r="BE330" i="1" s="1"/>
  <c r="BE329" i="1" s="1"/>
  <c r="BE328" i="1" s="1"/>
  <c r="BE327" i="1" s="1"/>
  <c r="BE326" i="1" s="1"/>
  <c r="BD334" i="1"/>
  <c r="BD333" i="1" s="1"/>
  <c r="BD332" i="1" s="1"/>
  <c r="BD331" i="1" s="1"/>
  <c r="BD330" i="1" s="1"/>
  <c r="BD329" i="1" s="1"/>
  <c r="BD328" i="1" s="1"/>
  <c r="BD327" i="1" s="1"/>
  <c r="BD326" i="1" s="1"/>
  <c r="BC334" i="1"/>
  <c r="BC333" i="1" s="1"/>
  <c r="BC332" i="1" s="1"/>
  <c r="BC331" i="1" s="1"/>
  <c r="BC330" i="1" s="1"/>
  <c r="BB334" i="1"/>
  <c r="BB333" i="1" s="1"/>
  <c r="BB332" i="1" s="1"/>
  <c r="BB331" i="1" s="1"/>
  <c r="BB330" i="1" s="1"/>
  <c r="BB329" i="1" s="1"/>
  <c r="BB328" i="1" s="1"/>
  <c r="BB327" i="1" s="1"/>
  <c r="BB326" i="1" s="1"/>
  <c r="BA334" i="1"/>
  <c r="AZ334" i="1"/>
  <c r="AY334" i="1"/>
  <c r="AY333" i="1" s="1"/>
  <c r="AY332" i="1" s="1"/>
  <c r="AY331" i="1" s="1"/>
  <c r="AX334" i="1"/>
  <c r="AX333" i="1" s="1"/>
  <c r="AX332" i="1" s="1"/>
  <c r="AX331" i="1" s="1"/>
  <c r="AX330" i="1" s="1"/>
  <c r="AX329" i="1" s="1"/>
  <c r="AX328" i="1" s="1"/>
  <c r="AX327" i="1" s="1"/>
  <c r="AX326" i="1" s="1"/>
  <c r="AW334" i="1"/>
  <c r="AW333" i="1" s="1"/>
  <c r="AW332" i="1" s="1"/>
  <c r="AW331" i="1" s="1"/>
  <c r="AW330" i="1" s="1"/>
  <c r="AV334" i="1"/>
  <c r="AU334" i="1"/>
  <c r="AT334" i="1"/>
  <c r="AT333" i="1" s="1"/>
  <c r="AS334" i="1"/>
  <c r="AR334" i="1"/>
  <c r="AQ334" i="1"/>
  <c r="AP334" i="1"/>
  <c r="AP333" i="1" s="1"/>
  <c r="AP332" i="1" s="1"/>
  <c r="AP331" i="1" s="1"/>
  <c r="AP330" i="1" s="1"/>
  <c r="AP329" i="1" s="1"/>
  <c r="AP328" i="1" s="1"/>
  <c r="AP327" i="1" s="1"/>
  <c r="AP326" i="1" s="1"/>
  <c r="AO334" i="1"/>
  <c r="AN334" i="1"/>
  <c r="AN333" i="1" s="1"/>
  <c r="AN332" i="1" s="1"/>
  <c r="AN331" i="1" s="1"/>
  <c r="AN330" i="1" s="1"/>
  <c r="AN329" i="1" s="1"/>
  <c r="AN328" i="1" s="1"/>
  <c r="AN327" i="1" s="1"/>
  <c r="AN326" i="1" s="1"/>
  <c r="AM334" i="1"/>
  <c r="AM333" i="1" s="1"/>
  <c r="AM332" i="1" s="1"/>
  <c r="AM331" i="1" s="1"/>
  <c r="AM330" i="1" s="1"/>
  <c r="AM329" i="1" s="1"/>
  <c r="AL334" i="1"/>
  <c r="AL333" i="1" s="1"/>
  <c r="AL332" i="1" s="1"/>
  <c r="AL331" i="1" s="1"/>
  <c r="AL330" i="1" s="1"/>
  <c r="AL329" i="1" s="1"/>
  <c r="AL328" i="1" s="1"/>
  <c r="AL327" i="1" s="1"/>
  <c r="AL326" i="1" s="1"/>
  <c r="AK334" i="1"/>
  <c r="AK333" i="1" s="1"/>
  <c r="AK332" i="1" s="1"/>
  <c r="AK331" i="1" s="1"/>
  <c r="AK330" i="1" s="1"/>
  <c r="AK329" i="1" s="1"/>
  <c r="AK328" i="1" s="1"/>
  <c r="AK327" i="1" s="1"/>
  <c r="AK326" i="1" s="1"/>
  <c r="AJ334" i="1"/>
  <c r="AJ333" i="1" s="1"/>
  <c r="AJ332" i="1" s="1"/>
  <c r="AJ331" i="1" s="1"/>
  <c r="AJ330" i="1" s="1"/>
  <c r="AJ329" i="1" s="1"/>
  <c r="AJ328" i="1" s="1"/>
  <c r="AJ327" i="1" s="1"/>
  <c r="AJ326" i="1" s="1"/>
  <c r="AI334" i="1"/>
  <c r="AI333" i="1" s="1"/>
  <c r="AI332" i="1" s="1"/>
  <c r="AI331" i="1" s="1"/>
  <c r="AI330" i="1" s="1"/>
  <c r="AH334" i="1"/>
  <c r="AH333" i="1" s="1"/>
  <c r="AH332" i="1" s="1"/>
  <c r="AH331" i="1" s="1"/>
  <c r="AH330" i="1" s="1"/>
  <c r="AH329" i="1" s="1"/>
  <c r="AH328" i="1" s="1"/>
  <c r="AH327" i="1" s="1"/>
  <c r="AH326" i="1" s="1"/>
  <c r="AG334" i="1"/>
  <c r="AF334" i="1"/>
  <c r="AF333" i="1" s="1"/>
  <c r="AF332" i="1" s="1"/>
  <c r="AF331" i="1" s="1"/>
  <c r="AF330" i="1" s="1"/>
  <c r="AF329" i="1" s="1"/>
  <c r="AF328" i="1" s="1"/>
  <c r="AF327" i="1" s="1"/>
  <c r="AF326" i="1" s="1"/>
  <c r="AE334" i="1"/>
  <c r="AE333" i="1" s="1"/>
  <c r="AE332" i="1" s="1"/>
  <c r="AE331" i="1" s="1"/>
  <c r="AE330" i="1" s="1"/>
  <c r="AE329" i="1" s="1"/>
  <c r="AE328" i="1" s="1"/>
  <c r="AE327" i="1" s="1"/>
  <c r="AE326" i="1" s="1"/>
  <c r="AD334" i="1"/>
  <c r="AD333" i="1" s="1"/>
  <c r="AD332" i="1" s="1"/>
  <c r="AD331" i="1" s="1"/>
  <c r="AD330" i="1" s="1"/>
  <c r="AD329" i="1" s="1"/>
  <c r="AD328" i="1" s="1"/>
  <c r="AD327" i="1" s="1"/>
  <c r="AD326" i="1" s="1"/>
  <c r="AC334" i="1"/>
  <c r="AC333" i="1" s="1"/>
  <c r="AC332" i="1" s="1"/>
  <c r="AC331" i="1" s="1"/>
  <c r="AC330" i="1" s="1"/>
  <c r="AC329" i="1" s="1"/>
  <c r="AC328" i="1" s="1"/>
  <c r="AC327" i="1" s="1"/>
  <c r="AB334" i="1"/>
  <c r="AB333" i="1" s="1"/>
  <c r="AB332" i="1" s="1"/>
  <c r="AB331" i="1" s="1"/>
  <c r="AB330" i="1" s="1"/>
  <c r="AB329" i="1" s="1"/>
  <c r="AB328" i="1" s="1"/>
  <c r="AB327" i="1" s="1"/>
  <c r="AB326" i="1" s="1"/>
  <c r="AA334" i="1"/>
  <c r="Z334" i="1"/>
  <c r="Z333" i="1" s="1"/>
  <c r="Y334" i="1"/>
  <c r="Y333" i="1" s="1"/>
  <c r="Y332" i="1" s="1"/>
  <c r="Y331" i="1" s="1"/>
  <c r="Y330" i="1" s="1"/>
  <c r="Y329" i="1" s="1"/>
  <c r="Y328" i="1" s="1"/>
  <c r="Y327" i="1" s="1"/>
  <c r="Y326" i="1" s="1"/>
  <c r="X334" i="1"/>
  <c r="X333" i="1" s="1"/>
  <c r="X332" i="1" s="1"/>
  <c r="X331" i="1" s="1"/>
  <c r="X330" i="1" s="1"/>
  <c r="X329" i="1" s="1"/>
  <c r="X328" i="1" s="1"/>
  <c r="X327" i="1" s="1"/>
  <c r="X326" i="1" s="1"/>
  <c r="W334" i="1"/>
  <c r="V334" i="1"/>
  <c r="U334" i="1"/>
  <c r="U333" i="1" s="1"/>
  <c r="U332" i="1" s="1"/>
  <c r="U331" i="1" s="1"/>
  <c r="U330" i="1" s="1"/>
  <c r="U329" i="1" s="1"/>
  <c r="U328" i="1" s="1"/>
  <c r="U327" i="1" s="1"/>
  <c r="U326" i="1" s="1"/>
  <c r="T334" i="1"/>
  <c r="T333" i="1" s="1"/>
  <c r="T332" i="1" s="1"/>
  <c r="T331" i="1" s="1"/>
  <c r="T330" i="1" s="1"/>
  <c r="T329" i="1" s="1"/>
  <c r="T328" i="1" s="1"/>
  <c r="T327" i="1" s="1"/>
  <c r="T326" i="1" s="1"/>
  <c r="S334" i="1"/>
  <c r="R334" i="1"/>
  <c r="R333" i="1" s="1"/>
  <c r="R332" i="1" s="1"/>
  <c r="R331" i="1" s="1"/>
  <c r="R330" i="1" s="1"/>
  <c r="R329" i="1" s="1"/>
  <c r="R328" i="1" s="1"/>
  <c r="R327" i="1" s="1"/>
  <c r="R326" i="1" s="1"/>
  <c r="Q334" i="1"/>
  <c r="Q333" i="1" s="1"/>
  <c r="Q332" i="1" s="1"/>
  <c r="Q331" i="1" s="1"/>
  <c r="Q330" i="1" s="1"/>
  <c r="Q329" i="1" s="1"/>
  <c r="Q328" i="1" s="1"/>
  <c r="Q327" i="1" s="1"/>
  <c r="Q326" i="1" s="1"/>
  <c r="P334" i="1"/>
  <c r="P333" i="1" s="1"/>
  <c r="P332" i="1" s="1"/>
  <c r="P331" i="1" s="1"/>
  <c r="P330" i="1" s="1"/>
  <c r="P329" i="1" s="1"/>
  <c r="P328" i="1" s="1"/>
  <c r="P327" i="1" s="1"/>
  <c r="P326" i="1" s="1"/>
  <c r="O334" i="1"/>
  <c r="O333" i="1" s="1"/>
  <c r="O332" i="1" s="1"/>
  <c r="O331" i="1" s="1"/>
  <c r="O330" i="1" s="1"/>
  <c r="N334" i="1"/>
  <c r="N333" i="1" s="1"/>
  <c r="N332" i="1" s="1"/>
  <c r="N331" i="1" s="1"/>
  <c r="N330" i="1" s="1"/>
  <c r="N329" i="1" s="1"/>
  <c r="N328" i="1" s="1"/>
  <c r="N327" i="1" s="1"/>
  <c r="N326" i="1" s="1"/>
  <c r="M334" i="1"/>
  <c r="L334" i="1"/>
  <c r="K334" i="1"/>
  <c r="K333" i="1" s="1"/>
  <c r="K332" i="1" s="1"/>
  <c r="K331" i="1" s="1"/>
  <c r="K330" i="1" s="1"/>
  <c r="J334" i="1"/>
  <c r="J333" i="1" s="1"/>
  <c r="J332" i="1" s="1"/>
  <c r="J331" i="1" s="1"/>
  <c r="J330" i="1" s="1"/>
  <c r="J329" i="1" s="1"/>
  <c r="J328" i="1" s="1"/>
  <c r="J327" i="1" s="1"/>
  <c r="J326" i="1" s="1"/>
  <c r="I334" i="1"/>
  <c r="I333" i="1" s="1"/>
  <c r="I332" i="1" s="1"/>
  <c r="I331" i="1" s="1"/>
  <c r="I330" i="1" s="1"/>
  <c r="I329" i="1" s="1"/>
  <c r="I328" i="1" s="1"/>
  <c r="I327" i="1" s="1"/>
  <c r="I326" i="1" s="1"/>
  <c r="H334" i="1"/>
  <c r="G334" i="1"/>
  <c r="D334" i="1"/>
  <c r="C334" i="1"/>
  <c r="C423" i="1" s="1"/>
  <c r="C512" i="1" s="1"/>
  <c r="C600" i="1" s="1"/>
  <c r="B334" i="1"/>
  <c r="BK333" i="1"/>
  <c r="BJ333" i="1"/>
  <c r="BJ332" i="1" s="1"/>
  <c r="BJ331" i="1" s="1"/>
  <c r="BJ330" i="1" s="1"/>
  <c r="BJ329" i="1" s="1"/>
  <c r="BJ328" i="1" s="1"/>
  <c r="BJ327" i="1" s="1"/>
  <c r="BJ326" i="1" s="1"/>
  <c r="BI333" i="1"/>
  <c r="BI332" i="1" s="1"/>
  <c r="BI331" i="1" s="1"/>
  <c r="BI330" i="1" s="1"/>
  <c r="BI329" i="1" s="1"/>
  <c r="BI328" i="1" s="1"/>
  <c r="BI327" i="1" s="1"/>
  <c r="BI326" i="1" s="1"/>
  <c r="BA333" i="1"/>
  <c r="BA332" i="1" s="1"/>
  <c r="BA331" i="1" s="1"/>
  <c r="BA330" i="1" s="1"/>
  <c r="BA329" i="1" s="1"/>
  <c r="BA328" i="1" s="1"/>
  <c r="BA327" i="1" s="1"/>
  <c r="BA326" i="1" s="1"/>
  <c r="AZ333" i="1"/>
  <c r="AZ332" i="1" s="1"/>
  <c r="AZ331" i="1" s="1"/>
  <c r="AZ330" i="1" s="1"/>
  <c r="AZ329" i="1" s="1"/>
  <c r="AZ328" i="1" s="1"/>
  <c r="AZ327" i="1" s="1"/>
  <c r="AZ326" i="1" s="1"/>
  <c r="AV333" i="1"/>
  <c r="AV332" i="1" s="1"/>
  <c r="AV331" i="1" s="1"/>
  <c r="AV330" i="1" s="1"/>
  <c r="AV329" i="1" s="1"/>
  <c r="AV328" i="1" s="1"/>
  <c r="AV327" i="1" s="1"/>
  <c r="AV326" i="1" s="1"/>
  <c r="AU333" i="1"/>
  <c r="AU332" i="1" s="1"/>
  <c r="AU331" i="1" s="1"/>
  <c r="AU330" i="1" s="1"/>
  <c r="AU329" i="1" s="1"/>
  <c r="AU328" i="1" s="1"/>
  <c r="AU327" i="1" s="1"/>
  <c r="AU326" i="1" s="1"/>
  <c r="AS333" i="1"/>
  <c r="AS332" i="1" s="1"/>
  <c r="AS331" i="1" s="1"/>
  <c r="AS330" i="1" s="1"/>
  <c r="AS329" i="1" s="1"/>
  <c r="AS328" i="1" s="1"/>
  <c r="AS327" i="1" s="1"/>
  <c r="AS326" i="1" s="1"/>
  <c r="AR333" i="1"/>
  <c r="AR332" i="1" s="1"/>
  <c r="AR331" i="1" s="1"/>
  <c r="AR330" i="1" s="1"/>
  <c r="AR329" i="1" s="1"/>
  <c r="AR328" i="1" s="1"/>
  <c r="AR327" i="1" s="1"/>
  <c r="AR326" i="1" s="1"/>
  <c r="AQ333" i="1"/>
  <c r="AQ332" i="1" s="1"/>
  <c r="AQ331" i="1" s="1"/>
  <c r="AQ330" i="1" s="1"/>
  <c r="AQ329" i="1" s="1"/>
  <c r="AQ328" i="1" s="1"/>
  <c r="AQ327" i="1" s="1"/>
  <c r="AQ326" i="1" s="1"/>
  <c r="AO333" i="1"/>
  <c r="AO332" i="1" s="1"/>
  <c r="AO331" i="1" s="1"/>
  <c r="AO330" i="1" s="1"/>
  <c r="AO329" i="1" s="1"/>
  <c r="AO328" i="1" s="1"/>
  <c r="AO327" i="1" s="1"/>
  <c r="AO326" i="1" s="1"/>
  <c r="AG333" i="1"/>
  <c r="AG332" i="1" s="1"/>
  <c r="AG331" i="1" s="1"/>
  <c r="AG330" i="1" s="1"/>
  <c r="AG329" i="1" s="1"/>
  <c r="AG328" i="1" s="1"/>
  <c r="AG327" i="1" s="1"/>
  <c r="AG326" i="1" s="1"/>
  <c r="AA333" i="1"/>
  <c r="AA332" i="1" s="1"/>
  <c r="AA331" i="1" s="1"/>
  <c r="AA330" i="1" s="1"/>
  <c r="AA329" i="1" s="1"/>
  <c r="AA328" i="1" s="1"/>
  <c r="AA327" i="1" s="1"/>
  <c r="AA326" i="1" s="1"/>
  <c r="W333" i="1"/>
  <c r="V333" i="1"/>
  <c r="S333" i="1"/>
  <c r="S332" i="1" s="1"/>
  <c r="S331" i="1" s="1"/>
  <c r="S330" i="1" s="1"/>
  <c r="S329" i="1" s="1"/>
  <c r="S328" i="1" s="1"/>
  <c r="S327" i="1" s="1"/>
  <c r="S326" i="1" s="1"/>
  <c r="M333" i="1"/>
  <c r="M332" i="1" s="1"/>
  <c r="M331" i="1" s="1"/>
  <c r="M330" i="1" s="1"/>
  <c r="M329" i="1" s="1"/>
  <c r="M328" i="1" s="1"/>
  <c r="M327" i="1" s="1"/>
  <c r="M326" i="1" s="1"/>
  <c r="L333" i="1"/>
  <c r="L332" i="1" s="1"/>
  <c r="L331" i="1" s="1"/>
  <c r="L330" i="1" s="1"/>
  <c r="L329" i="1" s="1"/>
  <c r="L328" i="1" s="1"/>
  <c r="L327" i="1" s="1"/>
  <c r="L326" i="1" s="1"/>
  <c r="H333" i="1"/>
  <c r="H332" i="1" s="1"/>
  <c r="H331" i="1" s="1"/>
  <c r="H330" i="1" s="1"/>
  <c r="H329" i="1" s="1"/>
  <c r="H328" i="1" s="1"/>
  <c r="H327" i="1" s="1"/>
  <c r="H326" i="1" s="1"/>
  <c r="G333" i="1"/>
  <c r="G332" i="1" s="1"/>
  <c r="G331" i="1" s="1"/>
  <c r="G330" i="1" s="1"/>
  <c r="G329" i="1" s="1"/>
  <c r="G328" i="1" s="1"/>
  <c r="G327" i="1" s="1"/>
  <c r="G326" i="1" s="1"/>
  <c r="D333" i="1"/>
  <c r="C333" i="1"/>
  <c r="C422" i="1" s="1"/>
  <c r="C511" i="1" s="1"/>
  <c r="C599" i="1" s="1"/>
  <c r="B333" i="1"/>
  <c r="BK332" i="1"/>
  <c r="AT332" i="1"/>
  <c r="AT331" i="1" s="1"/>
  <c r="AT330" i="1" s="1"/>
  <c r="AT329" i="1" s="1"/>
  <c r="AT328" i="1" s="1"/>
  <c r="AT327" i="1" s="1"/>
  <c r="AT326" i="1" s="1"/>
  <c r="Z332" i="1"/>
  <c r="W332" i="1"/>
  <c r="W331" i="1" s="1"/>
  <c r="W330" i="1" s="1"/>
  <c r="W329" i="1" s="1"/>
  <c r="W328" i="1" s="1"/>
  <c r="W327" i="1" s="1"/>
  <c r="W326" i="1" s="1"/>
  <c r="V332" i="1"/>
  <c r="V331" i="1" s="1"/>
  <c r="V330" i="1" s="1"/>
  <c r="V329" i="1" s="1"/>
  <c r="V328" i="1" s="1"/>
  <c r="V327" i="1" s="1"/>
  <c r="V326" i="1" s="1"/>
  <c r="D332" i="1"/>
  <c r="C332" i="1"/>
  <c r="C421" i="1" s="1"/>
  <c r="C510" i="1" s="1"/>
  <c r="C598" i="1" s="1"/>
  <c r="B332" i="1"/>
  <c r="BL331" i="1"/>
  <c r="BL330" i="1" s="1"/>
  <c r="BL329" i="1" s="1"/>
  <c r="BL328" i="1" s="1"/>
  <c r="BL327" i="1" s="1"/>
  <c r="BL326" i="1" s="1"/>
  <c r="BK331" i="1"/>
  <c r="BK330" i="1" s="1"/>
  <c r="BK329" i="1" s="1"/>
  <c r="BK328" i="1" s="1"/>
  <c r="BK327" i="1" s="1"/>
  <c r="BK326" i="1" s="1"/>
  <c r="Z331" i="1"/>
  <c r="Z330" i="1" s="1"/>
  <c r="Z329" i="1" s="1"/>
  <c r="Z328" i="1" s="1"/>
  <c r="Z327" i="1" s="1"/>
  <c r="Z326" i="1" s="1"/>
  <c r="D331" i="1"/>
  <c r="C331" i="1"/>
  <c r="C420" i="1" s="1"/>
  <c r="C509" i="1" s="1"/>
  <c r="C597" i="1" s="1"/>
  <c r="B331" i="1"/>
  <c r="AY330" i="1"/>
  <c r="AY329" i="1" s="1"/>
  <c r="AY328" i="1" s="1"/>
  <c r="AY327" i="1" s="1"/>
  <c r="AY326" i="1" s="1"/>
  <c r="D330" i="1"/>
  <c r="C330" i="1"/>
  <c r="C419" i="1" s="1"/>
  <c r="C508" i="1" s="1"/>
  <c r="C596" i="1" s="1"/>
  <c r="B330" i="1"/>
  <c r="BC329" i="1"/>
  <c r="BC328" i="1" s="1"/>
  <c r="BC327" i="1" s="1"/>
  <c r="BC326" i="1" s="1"/>
  <c r="AW329" i="1"/>
  <c r="AW328" i="1" s="1"/>
  <c r="AW327" i="1" s="1"/>
  <c r="AW326" i="1" s="1"/>
  <c r="AI329" i="1"/>
  <c r="O329" i="1"/>
  <c r="K329" i="1"/>
  <c r="K328" i="1" s="1"/>
  <c r="K327" i="1" s="1"/>
  <c r="K326" i="1" s="1"/>
  <c r="D329" i="1"/>
  <c r="C329" i="1"/>
  <c r="C418" i="1" s="1"/>
  <c r="C507" i="1" s="1"/>
  <c r="C595" i="1" s="1"/>
  <c r="B329" i="1"/>
  <c r="BF328" i="1"/>
  <c r="BF327" i="1" s="1"/>
  <c r="BF326" i="1" s="1"/>
  <c r="AM328" i="1"/>
  <c r="AM327" i="1" s="1"/>
  <c r="AM326" i="1" s="1"/>
  <c r="AI328" i="1"/>
  <c r="AI327" i="1" s="1"/>
  <c r="AI326" i="1" s="1"/>
  <c r="O328" i="1"/>
  <c r="O327" i="1" s="1"/>
  <c r="O326" i="1" s="1"/>
  <c r="D328" i="1"/>
  <c r="C328" i="1"/>
  <c r="C417" i="1" s="1"/>
  <c r="C506" i="1" s="1"/>
  <c r="C594" i="1" s="1"/>
  <c r="B328" i="1"/>
  <c r="D327" i="1"/>
  <c r="C327" i="1"/>
  <c r="C416" i="1" s="1"/>
  <c r="C505" i="1" s="1"/>
  <c r="C593" i="1" s="1"/>
  <c r="B327" i="1"/>
  <c r="AC326" i="1"/>
  <c r="D326" i="1"/>
  <c r="C326" i="1"/>
  <c r="C415" i="1" s="1"/>
  <c r="C504" i="1" s="1"/>
  <c r="C592" i="1" s="1"/>
  <c r="B326" i="1"/>
  <c r="BM325" i="1"/>
  <c r="BM324" i="1" s="1"/>
  <c r="BM323" i="1" s="1"/>
  <c r="BM322" i="1" s="1"/>
  <c r="BM321" i="1" s="1"/>
  <c r="BM320" i="1" s="1"/>
  <c r="BM319" i="1" s="1"/>
  <c r="BM318" i="1" s="1"/>
  <c r="BM317" i="1" s="1"/>
  <c r="BM316" i="1" s="1"/>
  <c r="BL325" i="1"/>
  <c r="BL324" i="1" s="1"/>
  <c r="BL323" i="1" s="1"/>
  <c r="BL322" i="1" s="1"/>
  <c r="BL321" i="1" s="1"/>
  <c r="BL320" i="1" s="1"/>
  <c r="BL319" i="1" s="1"/>
  <c r="BL318" i="1" s="1"/>
  <c r="BL317" i="1" s="1"/>
  <c r="BL316" i="1" s="1"/>
  <c r="BK325" i="1"/>
  <c r="BK324" i="1" s="1"/>
  <c r="BK323" i="1" s="1"/>
  <c r="BK322" i="1" s="1"/>
  <c r="BK321" i="1" s="1"/>
  <c r="BK320" i="1" s="1"/>
  <c r="BK319" i="1" s="1"/>
  <c r="BK318" i="1" s="1"/>
  <c r="BK317" i="1" s="1"/>
  <c r="BK316" i="1" s="1"/>
  <c r="BJ325" i="1"/>
  <c r="BJ324" i="1" s="1"/>
  <c r="BJ323" i="1" s="1"/>
  <c r="BJ322" i="1" s="1"/>
  <c r="BJ321" i="1" s="1"/>
  <c r="BJ320" i="1" s="1"/>
  <c r="BJ319" i="1" s="1"/>
  <c r="BJ318" i="1" s="1"/>
  <c r="BJ317" i="1" s="1"/>
  <c r="BJ316" i="1" s="1"/>
  <c r="BI325" i="1"/>
  <c r="BI324" i="1" s="1"/>
  <c r="BI323" i="1" s="1"/>
  <c r="BI322" i="1" s="1"/>
  <c r="BI321" i="1" s="1"/>
  <c r="BI320" i="1" s="1"/>
  <c r="BI319" i="1" s="1"/>
  <c r="BI318" i="1" s="1"/>
  <c r="BI317" i="1" s="1"/>
  <c r="BI316" i="1" s="1"/>
  <c r="BH325" i="1"/>
  <c r="BG325" i="1"/>
  <c r="BG324" i="1" s="1"/>
  <c r="BG323" i="1" s="1"/>
  <c r="BG322" i="1" s="1"/>
  <c r="BG321" i="1" s="1"/>
  <c r="BG320" i="1" s="1"/>
  <c r="BG319" i="1" s="1"/>
  <c r="BG318" i="1" s="1"/>
  <c r="BG317" i="1" s="1"/>
  <c r="BG316" i="1" s="1"/>
  <c r="BF325" i="1"/>
  <c r="BF324" i="1" s="1"/>
  <c r="BE325" i="1"/>
  <c r="BE324" i="1" s="1"/>
  <c r="BE323" i="1" s="1"/>
  <c r="BE322" i="1" s="1"/>
  <c r="BE321" i="1" s="1"/>
  <c r="BE320" i="1" s="1"/>
  <c r="BE319" i="1" s="1"/>
  <c r="BE318" i="1" s="1"/>
  <c r="BE317" i="1" s="1"/>
  <c r="BE316" i="1" s="1"/>
  <c r="BD325" i="1"/>
  <c r="BC325" i="1"/>
  <c r="BC324" i="1" s="1"/>
  <c r="BC323" i="1" s="1"/>
  <c r="BC322" i="1" s="1"/>
  <c r="BC321" i="1" s="1"/>
  <c r="BC320" i="1" s="1"/>
  <c r="BC319" i="1" s="1"/>
  <c r="BC318" i="1" s="1"/>
  <c r="BC317" i="1" s="1"/>
  <c r="BC316" i="1" s="1"/>
  <c r="BB325" i="1"/>
  <c r="BA325" i="1"/>
  <c r="BA324" i="1" s="1"/>
  <c r="AZ325" i="1"/>
  <c r="AZ324" i="1" s="1"/>
  <c r="AZ323" i="1" s="1"/>
  <c r="AZ322" i="1" s="1"/>
  <c r="AZ321" i="1" s="1"/>
  <c r="AZ320" i="1" s="1"/>
  <c r="AZ319" i="1" s="1"/>
  <c r="AZ318" i="1" s="1"/>
  <c r="AZ317" i="1" s="1"/>
  <c r="AZ316" i="1" s="1"/>
  <c r="AY325" i="1"/>
  <c r="AY324" i="1" s="1"/>
  <c r="AY323" i="1" s="1"/>
  <c r="AY322" i="1" s="1"/>
  <c r="AY321" i="1" s="1"/>
  <c r="AY320" i="1" s="1"/>
  <c r="AY319" i="1" s="1"/>
  <c r="AY318" i="1" s="1"/>
  <c r="AY317" i="1" s="1"/>
  <c r="AY316" i="1" s="1"/>
  <c r="AX325" i="1"/>
  <c r="AW325" i="1"/>
  <c r="AW324" i="1" s="1"/>
  <c r="AW323" i="1" s="1"/>
  <c r="AW322" i="1" s="1"/>
  <c r="AW321" i="1" s="1"/>
  <c r="AW320" i="1" s="1"/>
  <c r="AW319" i="1" s="1"/>
  <c r="AW318" i="1" s="1"/>
  <c r="AW317" i="1" s="1"/>
  <c r="AW316" i="1" s="1"/>
  <c r="AV325" i="1"/>
  <c r="AV324" i="1" s="1"/>
  <c r="AV323" i="1" s="1"/>
  <c r="AV322" i="1" s="1"/>
  <c r="AV321" i="1" s="1"/>
  <c r="AV320" i="1" s="1"/>
  <c r="AV319" i="1" s="1"/>
  <c r="AV318" i="1" s="1"/>
  <c r="AV317" i="1" s="1"/>
  <c r="AV316" i="1" s="1"/>
  <c r="AU325" i="1"/>
  <c r="AU324" i="1" s="1"/>
  <c r="AU323" i="1" s="1"/>
  <c r="AU322" i="1" s="1"/>
  <c r="AU321" i="1" s="1"/>
  <c r="AU320" i="1" s="1"/>
  <c r="AU319" i="1" s="1"/>
  <c r="AU318" i="1" s="1"/>
  <c r="AU317" i="1" s="1"/>
  <c r="AU316" i="1" s="1"/>
  <c r="AT325" i="1"/>
  <c r="AT324" i="1" s="1"/>
  <c r="AT323" i="1" s="1"/>
  <c r="AT322" i="1" s="1"/>
  <c r="AT321" i="1" s="1"/>
  <c r="AT320" i="1" s="1"/>
  <c r="AT319" i="1" s="1"/>
  <c r="AT318" i="1" s="1"/>
  <c r="AT317" i="1" s="1"/>
  <c r="AT316" i="1" s="1"/>
  <c r="AS325" i="1"/>
  <c r="AS324" i="1" s="1"/>
  <c r="AS323" i="1" s="1"/>
  <c r="AS322" i="1" s="1"/>
  <c r="AS321" i="1" s="1"/>
  <c r="AS320" i="1" s="1"/>
  <c r="AS319" i="1" s="1"/>
  <c r="AS318" i="1" s="1"/>
  <c r="AS317" i="1" s="1"/>
  <c r="AS316" i="1" s="1"/>
  <c r="AR325" i="1"/>
  <c r="AR324" i="1" s="1"/>
  <c r="AR323" i="1" s="1"/>
  <c r="AR322" i="1" s="1"/>
  <c r="AR321" i="1" s="1"/>
  <c r="AR320" i="1" s="1"/>
  <c r="AR319" i="1" s="1"/>
  <c r="AR318" i="1" s="1"/>
  <c r="AR317" i="1" s="1"/>
  <c r="AR316" i="1" s="1"/>
  <c r="AQ325" i="1"/>
  <c r="AQ324" i="1" s="1"/>
  <c r="AQ323" i="1" s="1"/>
  <c r="AQ322" i="1" s="1"/>
  <c r="AQ321" i="1" s="1"/>
  <c r="AQ320" i="1" s="1"/>
  <c r="AQ319" i="1" s="1"/>
  <c r="AQ318" i="1" s="1"/>
  <c r="AQ317" i="1" s="1"/>
  <c r="AQ316" i="1" s="1"/>
  <c r="AP325" i="1"/>
  <c r="AP324" i="1" s="1"/>
  <c r="AO325" i="1"/>
  <c r="AO324" i="1" s="1"/>
  <c r="AO323" i="1" s="1"/>
  <c r="AO322" i="1" s="1"/>
  <c r="AO321" i="1" s="1"/>
  <c r="AO320" i="1" s="1"/>
  <c r="AO319" i="1" s="1"/>
  <c r="AO318" i="1" s="1"/>
  <c r="AO317" i="1" s="1"/>
  <c r="AO316" i="1" s="1"/>
  <c r="AN325" i="1"/>
  <c r="AM325" i="1"/>
  <c r="AM324" i="1" s="1"/>
  <c r="AM323" i="1" s="1"/>
  <c r="AM322" i="1" s="1"/>
  <c r="AM321" i="1" s="1"/>
  <c r="AM320" i="1" s="1"/>
  <c r="AM319" i="1" s="1"/>
  <c r="AM318" i="1" s="1"/>
  <c r="AM317" i="1" s="1"/>
  <c r="AM316" i="1" s="1"/>
  <c r="AL325" i="1"/>
  <c r="AL324" i="1" s="1"/>
  <c r="AL323" i="1" s="1"/>
  <c r="AL322" i="1" s="1"/>
  <c r="AL321" i="1" s="1"/>
  <c r="AL320" i="1" s="1"/>
  <c r="AL319" i="1" s="1"/>
  <c r="AL318" i="1" s="1"/>
  <c r="AL317" i="1" s="1"/>
  <c r="AL316" i="1" s="1"/>
  <c r="AK325" i="1"/>
  <c r="AK324" i="1" s="1"/>
  <c r="AK323" i="1" s="1"/>
  <c r="AK322" i="1" s="1"/>
  <c r="AK321" i="1" s="1"/>
  <c r="AK320" i="1" s="1"/>
  <c r="AK319" i="1" s="1"/>
  <c r="AK318" i="1" s="1"/>
  <c r="AK317" i="1" s="1"/>
  <c r="AK316" i="1" s="1"/>
  <c r="AJ325" i="1"/>
  <c r="AJ324" i="1" s="1"/>
  <c r="AJ323" i="1" s="1"/>
  <c r="AJ322" i="1" s="1"/>
  <c r="AJ321" i="1" s="1"/>
  <c r="AJ320" i="1" s="1"/>
  <c r="AJ319" i="1" s="1"/>
  <c r="AJ318" i="1" s="1"/>
  <c r="AJ317" i="1" s="1"/>
  <c r="AJ316" i="1" s="1"/>
  <c r="AI325" i="1"/>
  <c r="AI324" i="1" s="1"/>
  <c r="AI323" i="1" s="1"/>
  <c r="AI322" i="1" s="1"/>
  <c r="AI321" i="1" s="1"/>
  <c r="AI320" i="1" s="1"/>
  <c r="AI319" i="1" s="1"/>
  <c r="AI318" i="1" s="1"/>
  <c r="AI317" i="1" s="1"/>
  <c r="AI316" i="1" s="1"/>
  <c r="AH325" i="1"/>
  <c r="AG325" i="1"/>
  <c r="AG324" i="1" s="1"/>
  <c r="AG323" i="1" s="1"/>
  <c r="AG322" i="1" s="1"/>
  <c r="AG321" i="1" s="1"/>
  <c r="AG320" i="1" s="1"/>
  <c r="AG319" i="1" s="1"/>
  <c r="AG318" i="1" s="1"/>
  <c r="AG317" i="1" s="1"/>
  <c r="AG316" i="1" s="1"/>
  <c r="AF325" i="1"/>
  <c r="AF324" i="1" s="1"/>
  <c r="AF323" i="1" s="1"/>
  <c r="AF322" i="1" s="1"/>
  <c r="AF321" i="1" s="1"/>
  <c r="AF320" i="1" s="1"/>
  <c r="AF319" i="1" s="1"/>
  <c r="AF318" i="1" s="1"/>
  <c r="AF317" i="1" s="1"/>
  <c r="AF316" i="1" s="1"/>
  <c r="AE325" i="1"/>
  <c r="AE324" i="1" s="1"/>
  <c r="AE323" i="1" s="1"/>
  <c r="AE322" i="1" s="1"/>
  <c r="AE321" i="1" s="1"/>
  <c r="AE320" i="1" s="1"/>
  <c r="AE319" i="1" s="1"/>
  <c r="AE318" i="1" s="1"/>
  <c r="AE317" i="1" s="1"/>
  <c r="AD325" i="1"/>
  <c r="AC325" i="1"/>
  <c r="AB325" i="1"/>
  <c r="AB324" i="1" s="1"/>
  <c r="AB323" i="1" s="1"/>
  <c r="AB322" i="1" s="1"/>
  <c r="AB321" i="1" s="1"/>
  <c r="AB320" i="1" s="1"/>
  <c r="AB319" i="1" s="1"/>
  <c r="AB318" i="1" s="1"/>
  <c r="AB317" i="1" s="1"/>
  <c r="AB316" i="1" s="1"/>
  <c r="AA325" i="1"/>
  <c r="AA324" i="1" s="1"/>
  <c r="AA323" i="1" s="1"/>
  <c r="AA322" i="1" s="1"/>
  <c r="AA321" i="1" s="1"/>
  <c r="AA320" i="1" s="1"/>
  <c r="AA319" i="1" s="1"/>
  <c r="AA318" i="1" s="1"/>
  <c r="AA317" i="1" s="1"/>
  <c r="AA316" i="1" s="1"/>
  <c r="Z325" i="1"/>
  <c r="Y325" i="1"/>
  <c r="Y324" i="1" s="1"/>
  <c r="Y323" i="1" s="1"/>
  <c r="Y322" i="1" s="1"/>
  <c r="Y321" i="1" s="1"/>
  <c r="Y320" i="1" s="1"/>
  <c r="Y319" i="1" s="1"/>
  <c r="Y318" i="1" s="1"/>
  <c r="Y317" i="1" s="1"/>
  <c r="Y316" i="1" s="1"/>
  <c r="X325" i="1"/>
  <c r="X324" i="1" s="1"/>
  <c r="X323" i="1" s="1"/>
  <c r="X322" i="1" s="1"/>
  <c r="X321" i="1" s="1"/>
  <c r="X320" i="1" s="1"/>
  <c r="X319" i="1" s="1"/>
  <c r="X318" i="1" s="1"/>
  <c r="X317" i="1" s="1"/>
  <c r="X316" i="1" s="1"/>
  <c r="W325" i="1"/>
  <c r="W324" i="1" s="1"/>
  <c r="W323" i="1" s="1"/>
  <c r="W322" i="1" s="1"/>
  <c r="W321" i="1" s="1"/>
  <c r="W320" i="1" s="1"/>
  <c r="W319" i="1" s="1"/>
  <c r="W318" i="1" s="1"/>
  <c r="W317" i="1" s="1"/>
  <c r="W316" i="1" s="1"/>
  <c r="V325" i="1"/>
  <c r="V324" i="1" s="1"/>
  <c r="U325" i="1"/>
  <c r="U324" i="1" s="1"/>
  <c r="U323" i="1" s="1"/>
  <c r="U322" i="1" s="1"/>
  <c r="U321" i="1" s="1"/>
  <c r="U320" i="1" s="1"/>
  <c r="U319" i="1" s="1"/>
  <c r="U318" i="1" s="1"/>
  <c r="U317" i="1" s="1"/>
  <c r="U316" i="1" s="1"/>
  <c r="T325" i="1"/>
  <c r="S325" i="1"/>
  <c r="R325" i="1"/>
  <c r="R324" i="1" s="1"/>
  <c r="Q325" i="1"/>
  <c r="Q324" i="1" s="1"/>
  <c r="Q323" i="1" s="1"/>
  <c r="Q322" i="1" s="1"/>
  <c r="Q321" i="1" s="1"/>
  <c r="Q320" i="1" s="1"/>
  <c r="Q319" i="1" s="1"/>
  <c r="Q318" i="1" s="1"/>
  <c r="Q317" i="1" s="1"/>
  <c r="Q316" i="1" s="1"/>
  <c r="P325" i="1"/>
  <c r="O325" i="1"/>
  <c r="N325" i="1"/>
  <c r="M325" i="1"/>
  <c r="M324" i="1" s="1"/>
  <c r="L325" i="1"/>
  <c r="K325" i="1"/>
  <c r="K324" i="1" s="1"/>
  <c r="K323" i="1" s="1"/>
  <c r="K322" i="1" s="1"/>
  <c r="K321" i="1" s="1"/>
  <c r="K320" i="1" s="1"/>
  <c r="K319" i="1" s="1"/>
  <c r="K318" i="1" s="1"/>
  <c r="K317" i="1" s="1"/>
  <c r="K316" i="1" s="1"/>
  <c r="J325" i="1"/>
  <c r="I325" i="1"/>
  <c r="H325" i="1"/>
  <c r="H324" i="1" s="1"/>
  <c r="H323" i="1" s="1"/>
  <c r="H322" i="1" s="1"/>
  <c r="H321" i="1" s="1"/>
  <c r="H320" i="1" s="1"/>
  <c r="H319" i="1" s="1"/>
  <c r="H318" i="1" s="1"/>
  <c r="H317" i="1" s="1"/>
  <c r="H316" i="1" s="1"/>
  <c r="G325" i="1"/>
  <c r="G324" i="1" s="1"/>
  <c r="G323" i="1" s="1"/>
  <c r="G322" i="1" s="1"/>
  <c r="G321" i="1" s="1"/>
  <c r="G320" i="1" s="1"/>
  <c r="G319" i="1" s="1"/>
  <c r="G318" i="1" s="1"/>
  <c r="G317" i="1" s="1"/>
  <c r="G316" i="1" s="1"/>
  <c r="D325" i="1"/>
  <c r="C325" i="1"/>
  <c r="C414" i="1" s="1"/>
  <c r="C503" i="1" s="1"/>
  <c r="C591" i="1" s="1"/>
  <c r="B325" i="1"/>
  <c r="BH324" i="1"/>
  <c r="BH323" i="1" s="1"/>
  <c r="BH322" i="1" s="1"/>
  <c r="BH321" i="1" s="1"/>
  <c r="BH320" i="1" s="1"/>
  <c r="BH319" i="1" s="1"/>
  <c r="BH318" i="1" s="1"/>
  <c r="BH317" i="1" s="1"/>
  <c r="BH316" i="1" s="1"/>
  <c r="BD324" i="1"/>
  <c r="BD323" i="1" s="1"/>
  <c r="BD322" i="1" s="1"/>
  <c r="BD321" i="1" s="1"/>
  <c r="BD320" i="1" s="1"/>
  <c r="BD319" i="1" s="1"/>
  <c r="BD318" i="1" s="1"/>
  <c r="BD317" i="1" s="1"/>
  <c r="BD316" i="1" s="1"/>
  <c r="BB324" i="1"/>
  <c r="BB323" i="1" s="1"/>
  <c r="BB322" i="1" s="1"/>
  <c r="BB321" i="1" s="1"/>
  <c r="BB320" i="1" s="1"/>
  <c r="BB319" i="1" s="1"/>
  <c r="BB318" i="1" s="1"/>
  <c r="BB317" i="1" s="1"/>
  <c r="BB316" i="1" s="1"/>
  <c r="AX324" i="1"/>
  <c r="AX323" i="1" s="1"/>
  <c r="AX322" i="1" s="1"/>
  <c r="AX321" i="1" s="1"/>
  <c r="AX320" i="1" s="1"/>
  <c r="AX319" i="1" s="1"/>
  <c r="AX318" i="1" s="1"/>
  <c r="AX317" i="1" s="1"/>
  <c r="AX316" i="1" s="1"/>
  <c r="AN324" i="1"/>
  <c r="AN323" i="1" s="1"/>
  <c r="AH324" i="1"/>
  <c r="AD324" i="1"/>
  <c r="AD323" i="1" s="1"/>
  <c r="AD322" i="1" s="1"/>
  <c r="AD321" i="1" s="1"/>
  <c r="AD320" i="1" s="1"/>
  <c r="AD319" i="1" s="1"/>
  <c r="AD318" i="1" s="1"/>
  <c r="AD317" i="1" s="1"/>
  <c r="AD316" i="1" s="1"/>
  <c r="AC324" i="1"/>
  <c r="AC323" i="1" s="1"/>
  <c r="AC322" i="1" s="1"/>
  <c r="AC321" i="1" s="1"/>
  <c r="AC320" i="1" s="1"/>
  <c r="AC319" i="1" s="1"/>
  <c r="AC318" i="1" s="1"/>
  <c r="AC317" i="1" s="1"/>
  <c r="AC316" i="1" s="1"/>
  <c r="Z324" i="1"/>
  <c r="Z323" i="1" s="1"/>
  <c r="Z322" i="1" s="1"/>
  <c r="Z321" i="1" s="1"/>
  <c r="Z320" i="1" s="1"/>
  <c r="Z319" i="1" s="1"/>
  <c r="Z318" i="1" s="1"/>
  <c r="Z317" i="1" s="1"/>
  <c r="Z316" i="1" s="1"/>
  <c r="T324" i="1"/>
  <c r="T323" i="1" s="1"/>
  <c r="S324" i="1"/>
  <c r="S323" i="1" s="1"/>
  <c r="S322" i="1" s="1"/>
  <c r="S321" i="1" s="1"/>
  <c r="S320" i="1" s="1"/>
  <c r="S319" i="1" s="1"/>
  <c r="S318" i="1" s="1"/>
  <c r="S317" i="1" s="1"/>
  <c r="S316" i="1" s="1"/>
  <c r="P324" i="1"/>
  <c r="P323" i="1" s="1"/>
  <c r="P322" i="1" s="1"/>
  <c r="P321" i="1" s="1"/>
  <c r="P320" i="1" s="1"/>
  <c r="P319" i="1" s="1"/>
  <c r="P318" i="1" s="1"/>
  <c r="P317" i="1" s="1"/>
  <c r="P316" i="1" s="1"/>
  <c r="O324" i="1"/>
  <c r="O323" i="1" s="1"/>
  <c r="O322" i="1" s="1"/>
  <c r="O321" i="1" s="1"/>
  <c r="O320" i="1" s="1"/>
  <c r="O319" i="1" s="1"/>
  <c r="O318" i="1" s="1"/>
  <c r="O317" i="1" s="1"/>
  <c r="O316" i="1" s="1"/>
  <c r="N324" i="1"/>
  <c r="N323" i="1" s="1"/>
  <c r="N322" i="1" s="1"/>
  <c r="N321" i="1" s="1"/>
  <c r="N320" i="1" s="1"/>
  <c r="N319" i="1" s="1"/>
  <c r="N318" i="1" s="1"/>
  <c r="N317" i="1" s="1"/>
  <c r="N316" i="1" s="1"/>
  <c r="L324" i="1"/>
  <c r="L323" i="1" s="1"/>
  <c r="L322" i="1" s="1"/>
  <c r="L321" i="1" s="1"/>
  <c r="L320" i="1" s="1"/>
  <c r="L319" i="1" s="1"/>
  <c r="L318" i="1" s="1"/>
  <c r="L317" i="1" s="1"/>
  <c r="L316" i="1" s="1"/>
  <c r="J324" i="1"/>
  <c r="J323" i="1" s="1"/>
  <c r="J322" i="1" s="1"/>
  <c r="J321" i="1" s="1"/>
  <c r="J320" i="1" s="1"/>
  <c r="J319" i="1" s="1"/>
  <c r="J318" i="1" s="1"/>
  <c r="J317" i="1" s="1"/>
  <c r="J316" i="1" s="1"/>
  <c r="I324" i="1"/>
  <c r="I323" i="1" s="1"/>
  <c r="I322" i="1" s="1"/>
  <c r="I321" i="1" s="1"/>
  <c r="I320" i="1" s="1"/>
  <c r="I319" i="1" s="1"/>
  <c r="I318" i="1" s="1"/>
  <c r="I317" i="1" s="1"/>
  <c r="D324" i="1"/>
  <c r="C324" i="1"/>
  <c r="C413" i="1" s="1"/>
  <c r="C502" i="1" s="1"/>
  <c r="C590" i="1" s="1"/>
  <c r="B324" i="1"/>
  <c r="BF323" i="1"/>
  <c r="BA323" i="1"/>
  <c r="AP323" i="1"/>
  <c r="AP322" i="1" s="1"/>
  <c r="AP321" i="1" s="1"/>
  <c r="AP320" i="1" s="1"/>
  <c r="AP319" i="1" s="1"/>
  <c r="AP318" i="1" s="1"/>
  <c r="AP317" i="1" s="1"/>
  <c r="AP316" i="1" s="1"/>
  <c r="AH323" i="1"/>
  <c r="AH322" i="1" s="1"/>
  <c r="AH321" i="1" s="1"/>
  <c r="AH320" i="1" s="1"/>
  <c r="AH319" i="1" s="1"/>
  <c r="AH318" i="1" s="1"/>
  <c r="AH317" i="1" s="1"/>
  <c r="AH316" i="1" s="1"/>
  <c r="V323" i="1"/>
  <c r="V322" i="1" s="1"/>
  <c r="V321" i="1" s="1"/>
  <c r="V320" i="1" s="1"/>
  <c r="V319" i="1" s="1"/>
  <c r="V318" i="1" s="1"/>
  <c r="V317" i="1" s="1"/>
  <c r="V316" i="1" s="1"/>
  <c r="R323" i="1"/>
  <c r="R322" i="1" s="1"/>
  <c r="R321" i="1" s="1"/>
  <c r="R320" i="1" s="1"/>
  <c r="R319" i="1" s="1"/>
  <c r="R318" i="1" s="1"/>
  <c r="R317" i="1" s="1"/>
  <c r="R316" i="1" s="1"/>
  <c r="M323" i="1"/>
  <c r="M322" i="1" s="1"/>
  <c r="M321" i="1" s="1"/>
  <c r="M320" i="1" s="1"/>
  <c r="M319" i="1" s="1"/>
  <c r="M318" i="1" s="1"/>
  <c r="M317" i="1" s="1"/>
  <c r="M316" i="1" s="1"/>
  <c r="D323" i="1"/>
  <c r="C323" i="1"/>
  <c r="C412" i="1" s="1"/>
  <c r="C501" i="1" s="1"/>
  <c r="C589" i="1" s="1"/>
  <c r="B323" i="1"/>
  <c r="BF322" i="1"/>
  <c r="BF321" i="1" s="1"/>
  <c r="BF320" i="1" s="1"/>
  <c r="BF319" i="1" s="1"/>
  <c r="BF318" i="1" s="1"/>
  <c r="BF317" i="1" s="1"/>
  <c r="BF316" i="1" s="1"/>
  <c r="BA322" i="1"/>
  <c r="BA321" i="1" s="1"/>
  <c r="BA320" i="1" s="1"/>
  <c r="BA319" i="1" s="1"/>
  <c r="BA318" i="1" s="1"/>
  <c r="BA317" i="1" s="1"/>
  <c r="BA316" i="1" s="1"/>
  <c r="AN322" i="1"/>
  <c r="AN321" i="1" s="1"/>
  <c r="AN320" i="1" s="1"/>
  <c r="AN319" i="1" s="1"/>
  <c r="AN318" i="1" s="1"/>
  <c r="AN317" i="1" s="1"/>
  <c r="AN316" i="1" s="1"/>
  <c r="T322" i="1"/>
  <c r="T321" i="1" s="1"/>
  <c r="T320" i="1" s="1"/>
  <c r="T319" i="1" s="1"/>
  <c r="T318" i="1" s="1"/>
  <c r="T317" i="1" s="1"/>
  <c r="T316" i="1" s="1"/>
  <c r="D322" i="1"/>
  <c r="C322" i="1"/>
  <c r="C411" i="1" s="1"/>
  <c r="C500" i="1" s="1"/>
  <c r="C588" i="1" s="1"/>
  <c r="B322" i="1"/>
  <c r="D321" i="1"/>
  <c r="C321" i="1"/>
  <c r="C410" i="1" s="1"/>
  <c r="C499" i="1" s="1"/>
  <c r="C587" i="1" s="1"/>
  <c r="B321" i="1"/>
  <c r="D320" i="1"/>
  <c r="C320" i="1"/>
  <c r="C409" i="1" s="1"/>
  <c r="C498" i="1" s="1"/>
  <c r="C586" i="1" s="1"/>
  <c r="B320" i="1"/>
  <c r="D319" i="1"/>
  <c r="C319" i="1"/>
  <c r="C408" i="1" s="1"/>
  <c r="C497" i="1" s="1"/>
  <c r="C585" i="1" s="1"/>
  <c r="B319" i="1"/>
  <c r="D318" i="1"/>
  <c r="C318" i="1"/>
  <c r="C407" i="1" s="1"/>
  <c r="C496" i="1" s="1"/>
  <c r="C584" i="1" s="1"/>
  <c r="B318" i="1"/>
  <c r="D317" i="1"/>
  <c r="C317" i="1"/>
  <c r="C406" i="1" s="1"/>
  <c r="C495" i="1" s="1"/>
  <c r="C583" i="1" s="1"/>
  <c r="B317" i="1"/>
  <c r="AE316" i="1"/>
  <c r="I316" i="1"/>
  <c r="D316" i="1"/>
  <c r="C316" i="1"/>
  <c r="C405" i="1" s="1"/>
  <c r="C494" i="1" s="1"/>
  <c r="C582" i="1" s="1"/>
  <c r="B316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U670" i="1" s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S670" i="1" s="1"/>
  <c r="R315" i="1"/>
  <c r="Q315" i="1"/>
  <c r="P315" i="1"/>
  <c r="O315" i="1"/>
  <c r="N315" i="1"/>
  <c r="M315" i="1"/>
  <c r="L315" i="1"/>
  <c r="K315" i="1"/>
  <c r="J315" i="1"/>
  <c r="I315" i="1"/>
  <c r="H315" i="1"/>
  <c r="G315" i="1"/>
  <c r="D315" i="1"/>
  <c r="C315" i="1"/>
  <c r="C404" i="1" s="1"/>
  <c r="C493" i="1" s="1"/>
  <c r="C581" i="1" s="1"/>
  <c r="B315" i="1"/>
  <c r="BM314" i="1"/>
  <c r="BL314" i="1"/>
  <c r="BL313" i="1" s="1"/>
  <c r="BL312" i="1" s="1"/>
  <c r="BL311" i="1" s="1"/>
  <c r="BL310" i="1" s="1"/>
  <c r="BL309" i="1" s="1"/>
  <c r="BL308" i="1" s="1"/>
  <c r="BL307" i="1" s="1"/>
  <c r="BL306" i="1" s="1"/>
  <c r="BK314" i="1"/>
  <c r="BJ314" i="1"/>
  <c r="BI314" i="1"/>
  <c r="BH314" i="1"/>
  <c r="BH313" i="1" s="1"/>
  <c r="BH312" i="1" s="1"/>
  <c r="BH311" i="1" s="1"/>
  <c r="BH310" i="1" s="1"/>
  <c r="BH309" i="1" s="1"/>
  <c r="BH308" i="1" s="1"/>
  <c r="BH307" i="1" s="1"/>
  <c r="BH306" i="1" s="1"/>
  <c r="BG314" i="1"/>
  <c r="BG313" i="1" s="1"/>
  <c r="BG312" i="1" s="1"/>
  <c r="BG311" i="1" s="1"/>
  <c r="BG310" i="1" s="1"/>
  <c r="BG309" i="1" s="1"/>
  <c r="BG308" i="1" s="1"/>
  <c r="BG307" i="1" s="1"/>
  <c r="BG306" i="1" s="1"/>
  <c r="BF314" i="1"/>
  <c r="BF313" i="1" s="1"/>
  <c r="BF312" i="1" s="1"/>
  <c r="BF311" i="1" s="1"/>
  <c r="BF310" i="1" s="1"/>
  <c r="BF309" i="1" s="1"/>
  <c r="BF308" i="1" s="1"/>
  <c r="BF307" i="1" s="1"/>
  <c r="BE314" i="1"/>
  <c r="BD314" i="1"/>
  <c r="BD313" i="1" s="1"/>
  <c r="BD312" i="1" s="1"/>
  <c r="BD311" i="1" s="1"/>
  <c r="BD310" i="1" s="1"/>
  <c r="BD309" i="1" s="1"/>
  <c r="BD308" i="1" s="1"/>
  <c r="BD307" i="1" s="1"/>
  <c r="BD306" i="1" s="1"/>
  <c r="BC314" i="1"/>
  <c r="BC313" i="1" s="1"/>
  <c r="BC312" i="1" s="1"/>
  <c r="BC311" i="1" s="1"/>
  <c r="BC310" i="1" s="1"/>
  <c r="BC309" i="1" s="1"/>
  <c r="BC308" i="1" s="1"/>
  <c r="BC307" i="1" s="1"/>
  <c r="BC306" i="1" s="1"/>
  <c r="BB314" i="1"/>
  <c r="BB313" i="1" s="1"/>
  <c r="BB312" i="1" s="1"/>
  <c r="BB311" i="1" s="1"/>
  <c r="BB310" i="1" s="1"/>
  <c r="BB309" i="1" s="1"/>
  <c r="BB308" i="1" s="1"/>
  <c r="BB307" i="1" s="1"/>
  <c r="BB306" i="1" s="1"/>
  <c r="BA314" i="1"/>
  <c r="AZ314" i="1"/>
  <c r="AY314" i="1"/>
  <c r="AY313" i="1" s="1"/>
  <c r="AY312" i="1" s="1"/>
  <c r="AY311" i="1" s="1"/>
  <c r="AY310" i="1" s="1"/>
  <c r="AY309" i="1" s="1"/>
  <c r="AY308" i="1" s="1"/>
  <c r="AY307" i="1" s="1"/>
  <c r="AY306" i="1" s="1"/>
  <c r="AX314" i="1"/>
  <c r="AX313" i="1" s="1"/>
  <c r="AX312" i="1" s="1"/>
  <c r="AX311" i="1" s="1"/>
  <c r="AX310" i="1" s="1"/>
  <c r="AX309" i="1" s="1"/>
  <c r="AX308" i="1" s="1"/>
  <c r="AX307" i="1" s="1"/>
  <c r="AX306" i="1" s="1"/>
  <c r="AW314" i="1"/>
  <c r="AW313" i="1" s="1"/>
  <c r="AW312" i="1" s="1"/>
  <c r="AW311" i="1" s="1"/>
  <c r="AW310" i="1" s="1"/>
  <c r="AW309" i="1" s="1"/>
  <c r="AW308" i="1" s="1"/>
  <c r="AW307" i="1" s="1"/>
  <c r="AW306" i="1" s="1"/>
  <c r="AV314" i="1"/>
  <c r="AU314" i="1"/>
  <c r="AU313" i="1" s="1"/>
  <c r="AU312" i="1" s="1"/>
  <c r="AU311" i="1" s="1"/>
  <c r="AU310" i="1" s="1"/>
  <c r="AU309" i="1" s="1"/>
  <c r="AU308" i="1" s="1"/>
  <c r="AU307" i="1" s="1"/>
  <c r="AU306" i="1" s="1"/>
  <c r="AT314" i="1"/>
  <c r="AT313" i="1" s="1"/>
  <c r="AT312" i="1" s="1"/>
  <c r="AT311" i="1" s="1"/>
  <c r="AT310" i="1" s="1"/>
  <c r="AT309" i="1" s="1"/>
  <c r="AT308" i="1" s="1"/>
  <c r="AT307" i="1" s="1"/>
  <c r="AT306" i="1" s="1"/>
  <c r="AS314" i="1"/>
  <c r="AR314" i="1"/>
  <c r="AR313" i="1" s="1"/>
  <c r="AR312" i="1" s="1"/>
  <c r="AR311" i="1" s="1"/>
  <c r="AR310" i="1" s="1"/>
  <c r="AR309" i="1" s="1"/>
  <c r="AR308" i="1" s="1"/>
  <c r="AR307" i="1" s="1"/>
  <c r="AR306" i="1" s="1"/>
  <c r="AQ314" i="1"/>
  <c r="AQ313" i="1" s="1"/>
  <c r="AQ312" i="1" s="1"/>
  <c r="AQ311" i="1" s="1"/>
  <c r="AQ310" i="1" s="1"/>
  <c r="AQ309" i="1" s="1"/>
  <c r="AQ308" i="1" s="1"/>
  <c r="AQ307" i="1" s="1"/>
  <c r="AQ306" i="1" s="1"/>
  <c r="AP314" i="1"/>
  <c r="AP313" i="1" s="1"/>
  <c r="AP312" i="1" s="1"/>
  <c r="AP311" i="1" s="1"/>
  <c r="AP310" i="1" s="1"/>
  <c r="AP309" i="1" s="1"/>
  <c r="AP308" i="1" s="1"/>
  <c r="AP307" i="1" s="1"/>
  <c r="AP306" i="1" s="1"/>
  <c r="AO314" i="1"/>
  <c r="AN314" i="1"/>
  <c r="AN313" i="1" s="1"/>
  <c r="AN312" i="1" s="1"/>
  <c r="AN311" i="1" s="1"/>
  <c r="AN310" i="1" s="1"/>
  <c r="AN309" i="1" s="1"/>
  <c r="AN308" i="1" s="1"/>
  <c r="AN307" i="1" s="1"/>
  <c r="AN306" i="1" s="1"/>
  <c r="AM314" i="1"/>
  <c r="AM313" i="1" s="1"/>
  <c r="AM312" i="1" s="1"/>
  <c r="AM311" i="1" s="1"/>
  <c r="AM310" i="1" s="1"/>
  <c r="AM309" i="1" s="1"/>
  <c r="AM308" i="1" s="1"/>
  <c r="AM307" i="1" s="1"/>
  <c r="AM306" i="1" s="1"/>
  <c r="AL314" i="1"/>
  <c r="AL313" i="1" s="1"/>
  <c r="AL312" i="1" s="1"/>
  <c r="AL311" i="1" s="1"/>
  <c r="AL310" i="1" s="1"/>
  <c r="AL309" i="1" s="1"/>
  <c r="AL308" i="1" s="1"/>
  <c r="AL307" i="1" s="1"/>
  <c r="AL306" i="1" s="1"/>
  <c r="AK314" i="1"/>
  <c r="AK313" i="1" s="1"/>
  <c r="AK312" i="1" s="1"/>
  <c r="AK311" i="1" s="1"/>
  <c r="AK310" i="1" s="1"/>
  <c r="AK309" i="1" s="1"/>
  <c r="AK308" i="1" s="1"/>
  <c r="AK307" i="1" s="1"/>
  <c r="AK306" i="1" s="1"/>
  <c r="AJ314" i="1"/>
  <c r="AJ313" i="1" s="1"/>
  <c r="AJ312" i="1" s="1"/>
  <c r="AJ311" i="1" s="1"/>
  <c r="AJ310" i="1" s="1"/>
  <c r="AJ309" i="1" s="1"/>
  <c r="AJ308" i="1" s="1"/>
  <c r="AJ307" i="1" s="1"/>
  <c r="AJ306" i="1" s="1"/>
  <c r="AI314" i="1"/>
  <c r="AI313" i="1" s="1"/>
  <c r="AI312" i="1" s="1"/>
  <c r="AI311" i="1" s="1"/>
  <c r="AI310" i="1" s="1"/>
  <c r="AI309" i="1" s="1"/>
  <c r="AI308" i="1" s="1"/>
  <c r="AI307" i="1" s="1"/>
  <c r="AI306" i="1" s="1"/>
  <c r="AH314" i="1"/>
  <c r="AH313" i="1" s="1"/>
  <c r="AH312" i="1" s="1"/>
  <c r="AH311" i="1" s="1"/>
  <c r="AH310" i="1" s="1"/>
  <c r="AH309" i="1" s="1"/>
  <c r="AH308" i="1" s="1"/>
  <c r="AH307" i="1" s="1"/>
  <c r="AH306" i="1" s="1"/>
  <c r="AG314" i="1"/>
  <c r="AG313" i="1" s="1"/>
  <c r="AG312" i="1" s="1"/>
  <c r="AG311" i="1" s="1"/>
  <c r="AG310" i="1" s="1"/>
  <c r="AG309" i="1" s="1"/>
  <c r="AG308" i="1" s="1"/>
  <c r="AG307" i="1" s="1"/>
  <c r="AG306" i="1" s="1"/>
  <c r="AF314" i="1"/>
  <c r="AE314" i="1"/>
  <c r="AE313" i="1" s="1"/>
  <c r="AD314" i="1"/>
  <c r="AD313" i="1" s="1"/>
  <c r="AC314" i="1"/>
  <c r="AC313" i="1" s="1"/>
  <c r="AC312" i="1" s="1"/>
  <c r="AC311" i="1" s="1"/>
  <c r="AC310" i="1" s="1"/>
  <c r="AC309" i="1" s="1"/>
  <c r="AC308" i="1" s="1"/>
  <c r="AC307" i="1" s="1"/>
  <c r="AC306" i="1" s="1"/>
  <c r="AB314" i="1"/>
  <c r="AA314" i="1"/>
  <c r="AA313" i="1" s="1"/>
  <c r="AA312" i="1" s="1"/>
  <c r="AA311" i="1" s="1"/>
  <c r="AA310" i="1" s="1"/>
  <c r="AA309" i="1" s="1"/>
  <c r="AA308" i="1" s="1"/>
  <c r="AA307" i="1" s="1"/>
  <c r="AA306" i="1" s="1"/>
  <c r="Z314" i="1"/>
  <c r="Z313" i="1" s="1"/>
  <c r="Z312" i="1" s="1"/>
  <c r="Z311" i="1" s="1"/>
  <c r="Y314" i="1"/>
  <c r="X314" i="1"/>
  <c r="X313" i="1" s="1"/>
  <c r="X312" i="1" s="1"/>
  <c r="X311" i="1" s="1"/>
  <c r="X310" i="1" s="1"/>
  <c r="X309" i="1" s="1"/>
  <c r="X308" i="1" s="1"/>
  <c r="X307" i="1" s="1"/>
  <c r="X306" i="1" s="1"/>
  <c r="W314" i="1"/>
  <c r="V314" i="1"/>
  <c r="V313" i="1" s="1"/>
  <c r="V312" i="1" s="1"/>
  <c r="V311" i="1" s="1"/>
  <c r="V310" i="1" s="1"/>
  <c r="V309" i="1" s="1"/>
  <c r="V308" i="1" s="1"/>
  <c r="V307" i="1" s="1"/>
  <c r="V306" i="1" s="1"/>
  <c r="U314" i="1"/>
  <c r="U313" i="1" s="1"/>
  <c r="U312" i="1" s="1"/>
  <c r="U311" i="1" s="1"/>
  <c r="U310" i="1" s="1"/>
  <c r="U309" i="1" s="1"/>
  <c r="U308" i="1" s="1"/>
  <c r="U307" i="1" s="1"/>
  <c r="U306" i="1" s="1"/>
  <c r="T314" i="1"/>
  <c r="S314" i="1"/>
  <c r="S313" i="1" s="1"/>
  <c r="S312" i="1" s="1"/>
  <c r="S311" i="1" s="1"/>
  <c r="S310" i="1" s="1"/>
  <c r="S309" i="1" s="1"/>
  <c r="S308" i="1" s="1"/>
  <c r="S307" i="1" s="1"/>
  <c r="S306" i="1" s="1"/>
  <c r="R314" i="1"/>
  <c r="Q314" i="1"/>
  <c r="P314" i="1"/>
  <c r="P313" i="1" s="1"/>
  <c r="P312" i="1" s="1"/>
  <c r="P311" i="1" s="1"/>
  <c r="P310" i="1" s="1"/>
  <c r="P309" i="1" s="1"/>
  <c r="P308" i="1" s="1"/>
  <c r="P307" i="1" s="1"/>
  <c r="P306" i="1" s="1"/>
  <c r="O314" i="1"/>
  <c r="O313" i="1" s="1"/>
  <c r="O312" i="1" s="1"/>
  <c r="O311" i="1" s="1"/>
  <c r="O310" i="1" s="1"/>
  <c r="O309" i="1" s="1"/>
  <c r="O308" i="1" s="1"/>
  <c r="O307" i="1" s="1"/>
  <c r="O306" i="1" s="1"/>
  <c r="N314" i="1"/>
  <c r="M314" i="1"/>
  <c r="M313" i="1" s="1"/>
  <c r="M312" i="1" s="1"/>
  <c r="M311" i="1" s="1"/>
  <c r="M310" i="1" s="1"/>
  <c r="M309" i="1" s="1"/>
  <c r="M308" i="1" s="1"/>
  <c r="M307" i="1" s="1"/>
  <c r="M306" i="1" s="1"/>
  <c r="L314" i="1"/>
  <c r="K314" i="1"/>
  <c r="K313" i="1" s="1"/>
  <c r="K312" i="1" s="1"/>
  <c r="K311" i="1" s="1"/>
  <c r="K310" i="1" s="1"/>
  <c r="K309" i="1" s="1"/>
  <c r="K308" i="1" s="1"/>
  <c r="K307" i="1" s="1"/>
  <c r="K306" i="1" s="1"/>
  <c r="J314" i="1"/>
  <c r="J313" i="1" s="1"/>
  <c r="I314" i="1"/>
  <c r="I313" i="1" s="1"/>
  <c r="I312" i="1" s="1"/>
  <c r="I311" i="1" s="1"/>
  <c r="I310" i="1" s="1"/>
  <c r="I309" i="1" s="1"/>
  <c r="I308" i="1" s="1"/>
  <c r="I307" i="1" s="1"/>
  <c r="I306" i="1" s="1"/>
  <c r="H314" i="1"/>
  <c r="H313" i="1" s="1"/>
  <c r="H312" i="1" s="1"/>
  <c r="H311" i="1" s="1"/>
  <c r="H310" i="1" s="1"/>
  <c r="H309" i="1" s="1"/>
  <c r="H308" i="1" s="1"/>
  <c r="H307" i="1" s="1"/>
  <c r="H306" i="1" s="1"/>
  <c r="G314" i="1"/>
  <c r="D314" i="1"/>
  <c r="C314" i="1"/>
  <c r="C403" i="1" s="1"/>
  <c r="C492" i="1" s="1"/>
  <c r="C580" i="1" s="1"/>
  <c r="B314" i="1"/>
  <c r="BM313" i="1"/>
  <c r="BM312" i="1" s="1"/>
  <c r="BM311" i="1" s="1"/>
  <c r="BM310" i="1" s="1"/>
  <c r="BM309" i="1" s="1"/>
  <c r="BM308" i="1" s="1"/>
  <c r="BM307" i="1" s="1"/>
  <c r="BM306" i="1" s="1"/>
  <c r="BK313" i="1"/>
  <c r="BK312" i="1" s="1"/>
  <c r="BK311" i="1" s="1"/>
  <c r="BK310" i="1" s="1"/>
  <c r="BK309" i="1" s="1"/>
  <c r="BK308" i="1" s="1"/>
  <c r="BK307" i="1" s="1"/>
  <c r="BK306" i="1" s="1"/>
  <c r="BJ313" i="1"/>
  <c r="BJ312" i="1" s="1"/>
  <c r="BJ311" i="1" s="1"/>
  <c r="BJ310" i="1" s="1"/>
  <c r="BJ309" i="1" s="1"/>
  <c r="BJ308" i="1" s="1"/>
  <c r="BJ307" i="1" s="1"/>
  <c r="BJ306" i="1" s="1"/>
  <c r="BI313" i="1"/>
  <c r="BI312" i="1" s="1"/>
  <c r="BI311" i="1" s="1"/>
  <c r="BI310" i="1" s="1"/>
  <c r="BI309" i="1" s="1"/>
  <c r="BI308" i="1" s="1"/>
  <c r="BI307" i="1" s="1"/>
  <c r="BI306" i="1" s="1"/>
  <c r="BI393" i="1" s="1"/>
  <c r="BE313" i="1"/>
  <c r="BE312" i="1" s="1"/>
  <c r="BE311" i="1" s="1"/>
  <c r="BE310" i="1" s="1"/>
  <c r="BE309" i="1" s="1"/>
  <c r="BE308" i="1" s="1"/>
  <c r="BE307" i="1" s="1"/>
  <c r="BE306" i="1" s="1"/>
  <c r="BA313" i="1"/>
  <c r="BA312" i="1" s="1"/>
  <c r="BA311" i="1" s="1"/>
  <c r="BA310" i="1" s="1"/>
  <c r="BA309" i="1" s="1"/>
  <c r="BA308" i="1" s="1"/>
  <c r="BA307" i="1" s="1"/>
  <c r="BA306" i="1" s="1"/>
  <c r="AZ313" i="1"/>
  <c r="AZ312" i="1" s="1"/>
  <c r="AZ311" i="1" s="1"/>
  <c r="AZ310" i="1" s="1"/>
  <c r="AZ309" i="1" s="1"/>
  <c r="AZ308" i="1" s="1"/>
  <c r="AZ307" i="1" s="1"/>
  <c r="AZ306" i="1" s="1"/>
  <c r="AV313" i="1"/>
  <c r="AV312" i="1" s="1"/>
  <c r="AV311" i="1" s="1"/>
  <c r="AV310" i="1" s="1"/>
  <c r="AV309" i="1" s="1"/>
  <c r="AV308" i="1" s="1"/>
  <c r="AV307" i="1" s="1"/>
  <c r="AV306" i="1" s="1"/>
  <c r="AS313" i="1"/>
  <c r="AS312" i="1" s="1"/>
  <c r="AS311" i="1" s="1"/>
  <c r="AS310" i="1" s="1"/>
  <c r="AS309" i="1" s="1"/>
  <c r="AS308" i="1" s="1"/>
  <c r="AS307" i="1" s="1"/>
  <c r="AS306" i="1" s="1"/>
  <c r="AO313" i="1"/>
  <c r="AO312" i="1" s="1"/>
  <c r="AO311" i="1" s="1"/>
  <c r="AO310" i="1" s="1"/>
  <c r="AO309" i="1" s="1"/>
  <c r="AO308" i="1" s="1"/>
  <c r="AO307" i="1" s="1"/>
  <c r="AO306" i="1" s="1"/>
  <c r="AF313" i="1"/>
  <c r="AF312" i="1" s="1"/>
  <c r="AF311" i="1" s="1"/>
  <c r="AF310" i="1" s="1"/>
  <c r="AF309" i="1" s="1"/>
  <c r="AF308" i="1" s="1"/>
  <c r="AF307" i="1" s="1"/>
  <c r="AF306" i="1" s="1"/>
  <c r="AB313" i="1"/>
  <c r="AB312" i="1" s="1"/>
  <c r="AB311" i="1" s="1"/>
  <c r="AB310" i="1" s="1"/>
  <c r="AB309" i="1" s="1"/>
  <c r="AB308" i="1" s="1"/>
  <c r="AB307" i="1" s="1"/>
  <c r="AB306" i="1" s="1"/>
  <c r="Y313" i="1"/>
  <c r="Y312" i="1" s="1"/>
  <c r="Y311" i="1" s="1"/>
  <c r="Y310" i="1" s="1"/>
  <c r="Y309" i="1" s="1"/>
  <c r="Y308" i="1" s="1"/>
  <c r="Y307" i="1" s="1"/>
  <c r="Y306" i="1" s="1"/>
  <c r="W313" i="1"/>
  <c r="W312" i="1" s="1"/>
  <c r="W311" i="1" s="1"/>
  <c r="W310" i="1" s="1"/>
  <c r="W309" i="1" s="1"/>
  <c r="W308" i="1" s="1"/>
  <c r="W307" i="1" s="1"/>
  <c r="W306" i="1" s="1"/>
  <c r="T313" i="1"/>
  <c r="R313" i="1"/>
  <c r="R312" i="1" s="1"/>
  <c r="R311" i="1" s="1"/>
  <c r="R310" i="1" s="1"/>
  <c r="R309" i="1" s="1"/>
  <c r="R308" i="1" s="1"/>
  <c r="R307" i="1" s="1"/>
  <c r="R306" i="1" s="1"/>
  <c r="Q313" i="1"/>
  <c r="Q312" i="1" s="1"/>
  <c r="Q311" i="1" s="1"/>
  <c r="Q310" i="1" s="1"/>
  <c r="Q309" i="1" s="1"/>
  <c r="Q308" i="1" s="1"/>
  <c r="Q307" i="1" s="1"/>
  <c r="Q306" i="1" s="1"/>
  <c r="N313" i="1"/>
  <c r="N312" i="1" s="1"/>
  <c r="N311" i="1" s="1"/>
  <c r="N310" i="1" s="1"/>
  <c r="N309" i="1" s="1"/>
  <c r="N308" i="1" s="1"/>
  <c r="N307" i="1" s="1"/>
  <c r="N306" i="1" s="1"/>
  <c r="L313" i="1"/>
  <c r="L312" i="1" s="1"/>
  <c r="L311" i="1" s="1"/>
  <c r="L310" i="1" s="1"/>
  <c r="L309" i="1" s="1"/>
  <c r="L308" i="1" s="1"/>
  <c r="L307" i="1" s="1"/>
  <c r="L306" i="1" s="1"/>
  <c r="G313" i="1"/>
  <c r="G312" i="1" s="1"/>
  <c r="G311" i="1" s="1"/>
  <c r="G310" i="1" s="1"/>
  <c r="G309" i="1" s="1"/>
  <c r="G308" i="1" s="1"/>
  <c r="G307" i="1" s="1"/>
  <c r="G306" i="1" s="1"/>
  <c r="D313" i="1"/>
  <c r="C313" i="1"/>
  <c r="C402" i="1" s="1"/>
  <c r="C491" i="1" s="1"/>
  <c r="C579" i="1" s="1"/>
  <c r="B313" i="1"/>
  <c r="AE312" i="1"/>
  <c r="AE311" i="1" s="1"/>
  <c r="AE310" i="1" s="1"/>
  <c r="AE309" i="1" s="1"/>
  <c r="AE308" i="1" s="1"/>
  <c r="AE307" i="1" s="1"/>
  <c r="AE306" i="1" s="1"/>
  <c r="AD312" i="1"/>
  <c r="AD311" i="1" s="1"/>
  <c r="AD310" i="1" s="1"/>
  <c r="AD309" i="1" s="1"/>
  <c r="AD308" i="1" s="1"/>
  <c r="AD307" i="1" s="1"/>
  <c r="AD306" i="1" s="1"/>
  <c r="T312" i="1"/>
  <c r="T311" i="1" s="1"/>
  <c r="T310" i="1" s="1"/>
  <c r="T309" i="1" s="1"/>
  <c r="T308" i="1" s="1"/>
  <c r="T307" i="1" s="1"/>
  <c r="T306" i="1" s="1"/>
  <c r="J312" i="1"/>
  <c r="J311" i="1" s="1"/>
  <c r="D312" i="1"/>
  <c r="C312" i="1"/>
  <c r="C401" i="1" s="1"/>
  <c r="C490" i="1" s="1"/>
  <c r="C578" i="1" s="1"/>
  <c r="B312" i="1"/>
  <c r="D311" i="1"/>
  <c r="C311" i="1"/>
  <c r="C400" i="1" s="1"/>
  <c r="C489" i="1" s="1"/>
  <c r="C577" i="1" s="1"/>
  <c r="B311" i="1"/>
  <c r="Z310" i="1"/>
  <c r="Z309" i="1" s="1"/>
  <c r="Z308" i="1" s="1"/>
  <c r="Z307" i="1" s="1"/>
  <c r="Z306" i="1" s="1"/>
  <c r="J310" i="1"/>
  <c r="J309" i="1" s="1"/>
  <c r="J308" i="1" s="1"/>
  <c r="J307" i="1" s="1"/>
  <c r="J306" i="1" s="1"/>
  <c r="D310" i="1"/>
  <c r="C310" i="1"/>
  <c r="C399" i="1" s="1"/>
  <c r="C488" i="1" s="1"/>
  <c r="C576" i="1" s="1"/>
  <c r="B310" i="1"/>
  <c r="D309" i="1"/>
  <c r="C309" i="1"/>
  <c r="C398" i="1" s="1"/>
  <c r="C487" i="1" s="1"/>
  <c r="C575" i="1" s="1"/>
  <c r="B309" i="1"/>
  <c r="D308" i="1"/>
  <c r="C308" i="1"/>
  <c r="C397" i="1" s="1"/>
  <c r="C486" i="1" s="1"/>
  <c r="C574" i="1" s="1"/>
  <c r="B308" i="1"/>
  <c r="D307" i="1"/>
  <c r="C307" i="1"/>
  <c r="C396" i="1" s="1"/>
  <c r="C485" i="1" s="1"/>
  <c r="C573" i="1" s="1"/>
  <c r="B307" i="1"/>
  <c r="BF306" i="1"/>
  <c r="D306" i="1"/>
  <c r="C306" i="1"/>
  <c r="C395" i="1" s="1"/>
  <c r="C484" i="1" s="1"/>
  <c r="C572" i="1" s="1"/>
  <c r="B306" i="1"/>
  <c r="A305" i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83" i="1" s="1"/>
  <c r="A384" i="1" s="1"/>
  <c r="A385" i="1" s="1"/>
  <c r="A386" i="1" s="1"/>
  <c r="A387" i="1" s="1"/>
  <c r="A388" i="1" s="1"/>
  <c r="A389" i="1" s="1"/>
  <c r="A390" i="1" s="1"/>
  <c r="A391" i="1" s="1"/>
  <c r="BM304" i="1"/>
  <c r="BL304" i="1"/>
  <c r="BK304" i="1"/>
  <c r="BJ304" i="1"/>
  <c r="BI304" i="1"/>
  <c r="AU304" i="1"/>
  <c r="AG304" i="1"/>
  <c r="S304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G213" i="1"/>
  <c r="H213" i="1" s="1"/>
  <c r="A213" i="1"/>
  <c r="I212" i="1"/>
  <c r="J212" i="1" s="1"/>
  <c r="K212" i="1" s="1"/>
  <c r="L212" i="1" s="1"/>
  <c r="M212" i="1" s="1"/>
  <c r="N212" i="1" s="1"/>
  <c r="O212" i="1" s="1"/>
  <c r="P212" i="1" s="1"/>
  <c r="Q212" i="1" s="1"/>
  <c r="R212" i="1" s="1"/>
  <c r="T212" i="1" s="1"/>
  <c r="G212" i="1"/>
  <c r="H212" i="1" s="1"/>
  <c r="A212" i="1"/>
  <c r="N211" i="1"/>
  <c r="O211" i="1" s="1"/>
  <c r="P211" i="1" s="1"/>
  <c r="Q211" i="1" s="1"/>
  <c r="R211" i="1" s="1"/>
  <c r="T211" i="1" s="1"/>
  <c r="U211" i="1" s="1"/>
  <c r="V211" i="1" s="1"/>
  <c r="W211" i="1" s="1"/>
  <c r="X211" i="1" s="1"/>
  <c r="Y211" i="1" s="1"/>
  <c r="Z211" i="1" s="1"/>
  <c r="AA211" i="1" s="1"/>
  <c r="AB211" i="1" s="1"/>
  <c r="AC211" i="1" s="1"/>
  <c r="AD211" i="1" s="1"/>
  <c r="AE211" i="1" s="1"/>
  <c r="AF211" i="1" s="1"/>
  <c r="AH211" i="1" s="1"/>
  <c r="AI211" i="1" s="1"/>
  <c r="AJ211" i="1" s="1"/>
  <c r="AK211" i="1" s="1"/>
  <c r="AL211" i="1" s="1"/>
  <c r="AM211" i="1" s="1"/>
  <c r="AN211" i="1" s="1"/>
  <c r="AO211" i="1" s="1"/>
  <c r="AP211" i="1" s="1"/>
  <c r="AQ211" i="1" s="1"/>
  <c r="AR211" i="1" s="1"/>
  <c r="AS211" i="1" s="1"/>
  <c r="AT211" i="1" s="1"/>
  <c r="AV211" i="1" s="1"/>
  <c r="AW211" i="1" s="1"/>
  <c r="AX211" i="1" s="1"/>
  <c r="AY211" i="1" s="1"/>
  <c r="AZ211" i="1" s="1"/>
  <c r="BA211" i="1" s="1"/>
  <c r="BB211" i="1" s="1"/>
  <c r="BC211" i="1" s="1"/>
  <c r="BD211" i="1" s="1"/>
  <c r="BE211" i="1" s="1"/>
  <c r="BF211" i="1" s="1"/>
  <c r="BG211" i="1" s="1"/>
  <c r="BH211" i="1" s="1"/>
  <c r="G211" i="1"/>
  <c r="H211" i="1" s="1"/>
  <c r="I211" i="1" s="1"/>
  <c r="J211" i="1" s="1"/>
  <c r="K211" i="1" s="1"/>
  <c r="L211" i="1" s="1"/>
  <c r="M211" i="1" s="1"/>
  <c r="A211" i="1"/>
  <c r="AF210" i="1"/>
  <c r="AH210" i="1" s="1"/>
  <c r="AI210" i="1" s="1"/>
  <c r="AJ210" i="1" s="1"/>
  <c r="AK210" i="1" s="1"/>
  <c r="AL210" i="1" s="1"/>
  <c r="AM210" i="1" s="1"/>
  <c r="AN210" i="1" s="1"/>
  <c r="AO210" i="1" s="1"/>
  <c r="AP210" i="1" s="1"/>
  <c r="AQ210" i="1" s="1"/>
  <c r="AR210" i="1" s="1"/>
  <c r="AS210" i="1" s="1"/>
  <c r="AT210" i="1" s="1"/>
  <c r="AV210" i="1" s="1"/>
  <c r="AW210" i="1" s="1"/>
  <c r="AX210" i="1" s="1"/>
  <c r="AY210" i="1" s="1"/>
  <c r="AZ210" i="1" s="1"/>
  <c r="BA210" i="1" s="1"/>
  <c r="BB210" i="1" s="1"/>
  <c r="BC210" i="1" s="1"/>
  <c r="BD210" i="1" s="1"/>
  <c r="BE210" i="1" s="1"/>
  <c r="BF210" i="1" s="1"/>
  <c r="BG210" i="1" s="1"/>
  <c r="BH210" i="1" s="1"/>
  <c r="G210" i="1"/>
  <c r="H210" i="1" s="1"/>
  <c r="I210" i="1" s="1"/>
  <c r="J210" i="1" s="1"/>
  <c r="K210" i="1" s="1"/>
  <c r="L210" i="1" s="1"/>
  <c r="M210" i="1" s="1"/>
  <c r="N210" i="1" s="1"/>
  <c r="O210" i="1" s="1"/>
  <c r="P210" i="1" s="1"/>
  <c r="Q210" i="1" s="1"/>
  <c r="R210" i="1" s="1"/>
  <c r="T210" i="1" s="1"/>
  <c r="U210" i="1" s="1"/>
  <c r="V210" i="1" s="1"/>
  <c r="W210" i="1" s="1"/>
  <c r="X210" i="1" s="1"/>
  <c r="Y210" i="1" s="1"/>
  <c r="Z210" i="1" s="1"/>
  <c r="AA210" i="1" s="1"/>
  <c r="AB210" i="1" s="1"/>
  <c r="AC210" i="1" s="1"/>
  <c r="AD210" i="1" s="1"/>
  <c r="AE210" i="1" s="1"/>
  <c r="A210" i="1"/>
  <c r="I209" i="1"/>
  <c r="J209" i="1" s="1"/>
  <c r="K209" i="1" s="1"/>
  <c r="L209" i="1" s="1"/>
  <c r="M209" i="1" s="1"/>
  <c r="N209" i="1" s="1"/>
  <c r="O209" i="1" s="1"/>
  <c r="P209" i="1" s="1"/>
  <c r="Q209" i="1" s="1"/>
  <c r="R209" i="1" s="1"/>
  <c r="T209" i="1" s="1"/>
  <c r="U209" i="1" s="1"/>
  <c r="V209" i="1" s="1"/>
  <c r="W209" i="1" s="1"/>
  <c r="X209" i="1" s="1"/>
  <c r="Y209" i="1" s="1"/>
  <c r="Z209" i="1" s="1"/>
  <c r="AA209" i="1" s="1"/>
  <c r="AB209" i="1" s="1"/>
  <c r="AC209" i="1" s="1"/>
  <c r="AD209" i="1" s="1"/>
  <c r="AE209" i="1" s="1"/>
  <c r="AF209" i="1" s="1"/>
  <c r="AH209" i="1" s="1"/>
  <c r="AI209" i="1" s="1"/>
  <c r="AJ209" i="1" s="1"/>
  <c r="AK209" i="1" s="1"/>
  <c r="AL209" i="1" s="1"/>
  <c r="AM209" i="1" s="1"/>
  <c r="AN209" i="1" s="1"/>
  <c r="AO209" i="1" s="1"/>
  <c r="AP209" i="1" s="1"/>
  <c r="AQ209" i="1" s="1"/>
  <c r="AR209" i="1" s="1"/>
  <c r="AS209" i="1" s="1"/>
  <c r="AT209" i="1" s="1"/>
  <c r="AV209" i="1" s="1"/>
  <c r="AW209" i="1" s="1"/>
  <c r="AX209" i="1" s="1"/>
  <c r="AY209" i="1" s="1"/>
  <c r="AZ209" i="1" s="1"/>
  <c r="BA209" i="1" s="1"/>
  <c r="BB209" i="1" s="1"/>
  <c r="BC209" i="1" s="1"/>
  <c r="BD209" i="1" s="1"/>
  <c r="BE209" i="1" s="1"/>
  <c r="BF209" i="1" s="1"/>
  <c r="BG209" i="1" s="1"/>
  <c r="BH209" i="1" s="1"/>
  <c r="H209" i="1"/>
  <c r="G209" i="1"/>
  <c r="A209" i="1"/>
  <c r="O208" i="1"/>
  <c r="P208" i="1" s="1"/>
  <c r="Q208" i="1" s="1"/>
  <c r="R208" i="1" s="1"/>
  <c r="T208" i="1" s="1"/>
  <c r="M208" i="1"/>
  <c r="N208" i="1" s="1"/>
  <c r="I208" i="1"/>
  <c r="J208" i="1" s="1"/>
  <c r="K208" i="1" s="1"/>
  <c r="L208" i="1" s="1"/>
  <c r="H208" i="1"/>
  <c r="G208" i="1"/>
  <c r="A208" i="1"/>
  <c r="I207" i="1"/>
  <c r="J207" i="1" s="1"/>
  <c r="K207" i="1" s="1"/>
  <c r="L207" i="1" s="1"/>
  <c r="M207" i="1" s="1"/>
  <c r="N207" i="1" s="1"/>
  <c r="O207" i="1" s="1"/>
  <c r="P207" i="1" s="1"/>
  <c r="Q207" i="1" s="1"/>
  <c r="R207" i="1" s="1"/>
  <c r="T207" i="1" s="1"/>
  <c r="H207" i="1"/>
  <c r="G207" i="1"/>
  <c r="A207" i="1"/>
  <c r="M206" i="1"/>
  <c r="N206" i="1" s="1"/>
  <c r="O206" i="1" s="1"/>
  <c r="P206" i="1" s="1"/>
  <c r="Q206" i="1" s="1"/>
  <c r="R206" i="1" s="1"/>
  <c r="T206" i="1" s="1"/>
  <c r="I206" i="1"/>
  <c r="J206" i="1" s="1"/>
  <c r="K206" i="1" s="1"/>
  <c r="L206" i="1" s="1"/>
  <c r="H206" i="1"/>
  <c r="G206" i="1"/>
  <c r="A206" i="1"/>
  <c r="I205" i="1"/>
  <c r="J205" i="1" s="1"/>
  <c r="K205" i="1" s="1"/>
  <c r="L205" i="1" s="1"/>
  <c r="M205" i="1" s="1"/>
  <c r="N205" i="1" s="1"/>
  <c r="O205" i="1" s="1"/>
  <c r="P205" i="1" s="1"/>
  <c r="Q205" i="1" s="1"/>
  <c r="R205" i="1" s="1"/>
  <c r="T205" i="1" s="1"/>
  <c r="H205" i="1"/>
  <c r="G205" i="1"/>
  <c r="A205" i="1"/>
  <c r="I204" i="1"/>
  <c r="J204" i="1" s="1"/>
  <c r="K204" i="1" s="1"/>
  <c r="L204" i="1" s="1"/>
  <c r="M204" i="1" s="1"/>
  <c r="N204" i="1" s="1"/>
  <c r="O204" i="1" s="1"/>
  <c r="P204" i="1" s="1"/>
  <c r="Q204" i="1" s="1"/>
  <c r="R204" i="1" s="1"/>
  <c r="T204" i="1" s="1"/>
  <c r="H204" i="1"/>
  <c r="G204" i="1"/>
  <c r="A204" i="1"/>
  <c r="I203" i="1"/>
  <c r="H203" i="1"/>
  <c r="G203" i="1"/>
  <c r="A203" i="1"/>
  <c r="I202" i="1"/>
  <c r="H202" i="1"/>
  <c r="G202" i="1"/>
  <c r="A202" i="1"/>
  <c r="I201" i="1"/>
  <c r="H201" i="1"/>
  <c r="G201" i="1"/>
  <c r="A201" i="1"/>
  <c r="P200" i="1"/>
  <c r="Q200" i="1" s="1"/>
  <c r="R200" i="1" s="1"/>
  <c r="T200" i="1" s="1"/>
  <c r="N200" i="1"/>
  <c r="O200" i="1" s="1"/>
  <c r="I200" i="1"/>
  <c r="J200" i="1" s="1"/>
  <c r="K200" i="1" s="1"/>
  <c r="L200" i="1" s="1"/>
  <c r="M200" i="1" s="1"/>
  <c r="H200" i="1"/>
  <c r="G200" i="1"/>
  <c r="A200" i="1"/>
  <c r="P199" i="1"/>
  <c r="Q199" i="1" s="1"/>
  <c r="R199" i="1" s="1"/>
  <c r="T199" i="1" s="1"/>
  <c r="I199" i="1"/>
  <c r="J199" i="1" s="1"/>
  <c r="K199" i="1" s="1"/>
  <c r="L199" i="1" s="1"/>
  <c r="M199" i="1" s="1"/>
  <c r="N199" i="1" s="1"/>
  <c r="O199" i="1" s="1"/>
  <c r="H199" i="1"/>
  <c r="G199" i="1"/>
  <c r="A199" i="1"/>
  <c r="I198" i="1"/>
  <c r="J198" i="1" s="1"/>
  <c r="K198" i="1" s="1"/>
  <c r="L198" i="1" s="1"/>
  <c r="M198" i="1" s="1"/>
  <c r="N198" i="1" s="1"/>
  <c r="O198" i="1" s="1"/>
  <c r="P198" i="1" s="1"/>
  <c r="Q198" i="1" s="1"/>
  <c r="R198" i="1" s="1"/>
  <c r="T198" i="1" s="1"/>
  <c r="H198" i="1"/>
  <c r="G198" i="1"/>
  <c r="A198" i="1"/>
  <c r="I197" i="1"/>
  <c r="H197" i="1"/>
  <c r="G197" i="1"/>
  <c r="A197" i="1"/>
  <c r="H196" i="1"/>
  <c r="I196" i="1" s="1"/>
  <c r="J196" i="1" s="1"/>
  <c r="K196" i="1" s="1"/>
  <c r="L196" i="1" s="1"/>
  <c r="M196" i="1" s="1"/>
  <c r="G196" i="1"/>
  <c r="A196" i="1"/>
  <c r="G195" i="1"/>
  <c r="H195" i="1" s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A195" i="1"/>
  <c r="G194" i="1"/>
  <c r="H194" i="1" s="1"/>
  <c r="A194" i="1"/>
  <c r="G193" i="1"/>
  <c r="H193" i="1" s="1"/>
  <c r="I193" i="1" s="1"/>
  <c r="J193" i="1" s="1"/>
  <c r="K193" i="1" s="1"/>
  <c r="L193" i="1" s="1"/>
  <c r="M193" i="1" s="1"/>
  <c r="N193" i="1" s="1"/>
  <c r="O193" i="1" s="1"/>
  <c r="P193" i="1" s="1"/>
  <c r="Q193" i="1" s="1"/>
  <c r="R193" i="1" s="1"/>
  <c r="T193" i="1" s="1"/>
  <c r="A193" i="1"/>
  <c r="G192" i="1"/>
  <c r="A192" i="1"/>
  <c r="O191" i="1"/>
  <c r="P191" i="1" s="1"/>
  <c r="Q191" i="1" s="1"/>
  <c r="R191" i="1" s="1"/>
  <c r="T191" i="1" s="1"/>
  <c r="G191" i="1"/>
  <c r="H191" i="1" s="1"/>
  <c r="I191" i="1" s="1"/>
  <c r="J191" i="1" s="1"/>
  <c r="K191" i="1" s="1"/>
  <c r="L191" i="1" s="1"/>
  <c r="M191" i="1" s="1"/>
  <c r="N191" i="1" s="1"/>
  <c r="A191" i="1"/>
  <c r="G190" i="1"/>
  <c r="A190" i="1"/>
  <c r="G189" i="1"/>
  <c r="H189" i="1" s="1"/>
  <c r="A189" i="1"/>
  <c r="G188" i="1"/>
  <c r="H188" i="1" s="1"/>
  <c r="I188" i="1" s="1"/>
  <c r="J188" i="1" s="1"/>
  <c r="K188" i="1" s="1"/>
  <c r="L188" i="1" s="1"/>
  <c r="M188" i="1" s="1"/>
  <c r="N188" i="1" s="1"/>
  <c r="O188" i="1" s="1"/>
  <c r="P188" i="1" s="1"/>
  <c r="Q188" i="1" s="1"/>
  <c r="R188" i="1" s="1"/>
  <c r="T188" i="1" s="1"/>
  <c r="A188" i="1"/>
  <c r="Q187" i="1"/>
  <c r="R187" i="1" s="1"/>
  <c r="T187" i="1" s="1"/>
  <c r="P187" i="1"/>
  <c r="H187" i="1"/>
  <c r="G187" i="1"/>
  <c r="A187" i="1"/>
  <c r="G186" i="1"/>
  <c r="A186" i="1"/>
  <c r="H185" i="1"/>
  <c r="I185" i="1" s="1"/>
  <c r="J185" i="1" s="1"/>
  <c r="K185" i="1" s="1"/>
  <c r="L185" i="1" s="1"/>
  <c r="M185" i="1" s="1"/>
  <c r="N185" i="1" s="1"/>
  <c r="O185" i="1" s="1"/>
  <c r="P185" i="1" s="1"/>
  <c r="Q185" i="1" s="1"/>
  <c r="R185" i="1" s="1"/>
  <c r="T185" i="1" s="1"/>
  <c r="G185" i="1"/>
  <c r="A185" i="1"/>
  <c r="G184" i="1"/>
  <c r="A184" i="1"/>
  <c r="J183" i="1"/>
  <c r="K183" i="1" s="1"/>
  <c r="L183" i="1" s="1"/>
  <c r="M183" i="1" s="1"/>
  <c r="N183" i="1" s="1"/>
  <c r="O183" i="1" s="1"/>
  <c r="P183" i="1" s="1"/>
  <c r="Q183" i="1" s="1"/>
  <c r="R183" i="1" s="1"/>
  <c r="T183" i="1" s="1"/>
  <c r="U183" i="1" s="1"/>
  <c r="V183" i="1" s="1"/>
  <c r="W183" i="1" s="1"/>
  <c r="X183" i="1" s="1"/>
  <c r="Y183" i="1" s="1"/>
  <c r="Z183" i="1" s="1"/>
  <c r="AA183" i="1" s="1"/>
  <c r="AB183" i="1" s="1"/>
  <c r="AC183" i="1" s="1"/>
  <c r="AD183" i="1" s="1"/>
  <c r="AE183" i="1" s="1"/>
  <c r="AF183" i="1" s="1"/>
  <c r="AH183" i="1" s="1"/>
  <c r="AI183" i="1" s="1"/>
  <c r="AJ183" i="1" s="1"/>
  <c r="AK183" i="1" s="1"/>
  <c r="AL183" i="1" s="1"/>
  <c r="AM183" i="1" s="1"/>
  <c r="AN183" i="1" s="1"/>
  <c r="AO183" i="1" s="1"/>
  <c r="AP183" i="1" s="1"/>
  <c r="AQ183" i="1" s="1"/>
  <c r="AR183" i="1" s="1"/>
  <c r="AS183" i="1" s="1"/>
  <c r="AT183" i="1" s="1"/>
  <c r="AV183" i="1" s="1"/>
  <c r="AW183" i="1" s="1"/>
  <c r="AX183" i="1" s="1"/>
  <c r="AY183" i="1" s="1"/>
  <c r="AZ183" i="1" s="1"/>
  <c r="BA183" i="1" s="1"/>
  <c r="BB183" i="1" s="1"/>
  <c r="BC183" i="1" s="1"/>
  <c r="BD183" i="1" s="1"/>
  <c r="BE183" i="1" s="1"/>
  <c r="BF183" i="1" s="1"/>
  <c r="BG183" i="1" s="1"/>
  <c r="BH183" i="1" s="1"/>
  <c r="G183" i="1"/>
  <c r="H183" i="1" s="1"/>
  <c r="I183" i="1" s="1"/>
  <c r="A183" i="1"/>
  <c r="I182" i="1"/>
  <c r="J182" i="1" s="1"/>
  <c r="K182" i="1" s="1"/>
  <c r="L182" i="1" s="1"/>
  <c r="M182" i="1" s="1"/>
  <c r="N182" i="1" s="1"/>
  <c r="O182" i="1" s="1"/>
  <c r="P182" i="1" s="1"/>
  <c r="Q182" i="1" s="1"/>
  <c r="R182" i="1" s="1"/>
  <c r="T182" i="1" s="1"/>
  <c r="U182" i="1" s="1"/>
  <c r="V182" i="1" s="1"/>
  <c r="W182" i="1" s="1"/>
  <c r="X182" i="1" s="1"/>
  <c r="Y182" i="1" s="1"/>
  <c r="Z182" i="1" s="1"/>
  <c r="AA182" i="1" s="1"/>
  <c r="AB182" i="1" s="1"/>
  <c r="AC182" i="1" s="1"/>
  <c r="AD182" i="1" s="1"/>
  <c r="AE182" i="1" s="1"/>
  <c r="AF182" i="1" s="1"/>
  <c r="AH182" i="1" s="1"/>
  <c r="AI182" i="1" s="1"/>
  <c r="AJ182" i="1" s="1"/>
  <c r="AK182" i="1" s="1"/>
  <c r="AL182" i="1" s="1"/>
  <c r="AM182" i="1" s="1"/>
  <c r="AN182" i="1" s="1"/>
  <c r="AO182" i="1" s="1"/>
  <c r="AP182" i="1" s="1"/>
  <c r="AQ182" i="1" s="1"/>
  <c r="AR182" i="1" s="1"/>
  <c r="AS182" i="1" s="1"/>
  <c r="AT182" i="1" s="1"/>
  <c r="AV182" i="1" s="1"/>
  <c r="AW182" i="1" s="1"/>
  <c r="AX182" i="1" s="1"/>
  <c r="AY182" i="1" s="1"/>
  <c r="AZ182" i="1" s="1"/>
  <c r="BA182" i="1" s="1"/>
  <c r="BB182" i="1" s="1"/>
  <c r="BC182" i="1" s="1"/>
  <c r="BD182" i="1" s="1"/>
  <c r="BE182" i="1" s="1"/>
  <c r="BF182" i="1" s="1"/>
  <c r="BG182" i="1" s="1"/>
  <c r="BH182" i="1" s="1"/>
  <c r="G182" i="1"/>
  <c r="H182" i="1" s="1"/>
  <c r="A182" i="1"/>
  <c r="Q181" i="1"/>
  <c r="R181" i="1" s="1"/>
  <c r="T181" i="1" s="1"/>
  <c r="U181" i="1" s="1"/>
  <c r="V181" i="1" s="1"/>
  <c r="W181" i="1" s="1"/>
  <c r="X181" i="1" s="1"/>
  <c r="Y181" i="1" s="1"/>
  <c r="Z181" i="1" s="1"/>
  <c r="AA181" i="1" s="1"/>
  <c r="AB181" i="1" s="1"/>
  <c r="AC181" i="1" s="1"/>
  <c r="AD181" i="1" s="1"/>
  <c r="AE181" i="1" s="1"/>
  <c r="AF181" i="1" s="1"/>
  <c r="AH181" i="1" s="1"/>
  <c r="AI181" i="1" s="1"/>
  <c r="AJ181" i="1" s="1"/>
  <c r="AK181" i="1" s="1"/>
  <c r="AL181" i="1" s="1"/>
  <c r="AM181" i="1" s="1"/>
  <c r="AN181" i="1" s="1"/>
  <c r="AO181" i="1" s="1"/>
  <c r="AP181" i="1" s="1"/>
  <c r="AQ181" i="1" s="1"/>
  <c r="AR181" i="1" s="1"/>
  <c r="AS181" i="1" s="1"/>
  <c r="AT181" i="1" s="1"/>
  <c r="AV181" i="1" s="1"/>
  <c r="AW181" i="1" s="1"/>
  <c r="AX181" i="1" s="1"/>
  <c r="AY181" i="1" s="1"/>
  <c r="AZ181" i="1" s="1"/>
  <c r="BA181" i="1" s="1"/>
  <c r="BB181" i="1" s="1"/>
  <c r="BC181" i="1" s="1"/>
  <c r="BD181" i="1" s="1"/>
  <c r="BE181" i="1" s="1"/>
  <c r="BF181" i="1" s="1"/>
  <c r="BG181" i="1" s="1"/>
  <c r="BH181" i="1" s="1"/>
  <c r="G181" i="1"/>
  <c r="H181" i="1" s="1"/>
  <c r="I181" i="1" s="1"/>
  <c r="J181" i="1" s="1"/>
  <c r="K181" i="1" s="1"/>
  <c r="L181" i="1" s="1"/>
  <c r="M181" i="1" s="1"/>
  <c r="N181" i="1" s="1"/>
  <c r="O181" i="1" s="1"/>
  <c r="P181" i="1" s="1"/>
  <c r="A181" i="1"/>
  <c r="G180" i="1"/>
  <c r="A180" i="1"/>
  <c r="AK179" i="1"/>
  <c r="AL179" i="1" s="1"/>
  <c r="AM179" i="1" s="1"/>
  <c r="AN179" i="1" s="1"/>
  <c r="AO179" i="1" s="1"/>
  <c r="AP179" i="1" s="1"/>
  <c r="AQ179" i="1" s="1"/>
  <c r="AR179" i="1" s="1"/>
  <c r="AS179" i="1" s="1"/>
  <c r="AT179" i="1" s="1"/>
  <c r="AV179" i="1" s="1"/>
  <c r="AW179" i="1" s="1"/>
  <c r="AX179" i="1" s="1"/>
  <c r="AY179" i="1" s="1"/>
  <c r="AZ179" i="1" s="1"/>
  <c r="BA179" i="1" s="1"/>
  <c r="BB179" i="1" s="1"/>
  <c r="BC179" i="1" s="1"/>
  <c r="BD179" i="1" s="1"/>
  <c r="BE179" i="1" s="1"/>
  <c r="BF179" i="1" s="1"/>
  <c r="BG179" i="1" s="1"/>
  <c r="BH179" i="1" s="1"/>
  <c r="AJ179" i="1"/>
  <c r="AI179" i="1"/>
  <c r="G179" i="1"/>
  <c r="A179" i="1"/>
  <c r="H178" i="1"/>
  <c r="I178" i="1" s="1"/>
  <c r="J178" i="1" s="1"/>
  <c r="K178" i="1" s="1"/>
  <c r="L178" i="1" s="1"/>
  <c r="M178" i="1" s="1"/>
  <c r="N178" i="1" s="1"/>
  <c r="O178" i="1" s="1"/>
  <c r="P178" i="1" s="1"/>
  <c r="Q178" i="1" s="1"/>
  <c r="R178" i="1" s="1"/>
  <c r="T178" i="1" s="1"/>
  <c r="G178" i="1"/>
  <c r="A178" i="1"/>
  <c r="H177" i="1"/>
  <c r="I177" i="1" s="1"/>
  <c r="J177" i="1" s="1"/>
  <c r="K177" i="1" s="1"/>
  <c r="L177" i="1" s="1"/>
  <c r="M177" i="1" s="1"/>
  <c r="N177" i="1" s="1"/>
  <c r="O177" i="1" s="1"/>
  <c r="P177" i="1" s="1"/>
  <c r="Q177" i="1" s="1"/>
  <c r="R177" i="1" s="1"/>
  <c r="T177" i="1" s="1"/>
  <c r="G177" i="1"/>
  <c r="A177" i="1"/>
  <c r="A176" i="1"/>
  <c r="G175" i="1"/>
  <c r="A175" i="1"/>
  <c r="G174" i="1"/>
  <c r="H174" i="1" s="1"/>
  <c r="A174" i="1"/>
  <c r="I173" i="1"/>
  <c r="J173" i="1" s="1"/>
  <c r="K173" i="1" s="1"/>
  <c r="L173" i="1" s="1"/>
  <c r="M173" i="1" s="1"/>
  <c r="N173" i="1" s="1"/>
  <c r="O173" i="1" s="1"/>
  <c r="P173" i="1" s="1"/>
  <c r="Q173" i="1" s="1"/>
  <c r="R173" i="1" s="1"/>
  <c r="T173" i="1" s="1"/>
  <c r="G173" i="1"/>
  <c r="H173" i="1" s="1"/>
  <c r="A173" i="1"/>
  <c r="Q172" i="1"/>
  <c r="R172" i="1" s="1"/>
  <c r="T172" i="1" s="1"/>
  <c r="I172" i="1"/>
  <c r="J172" i="1" s="1"/>
  <c r="K172" i="1" s="1"/>
  <c r="L172" i="1" s="1"/>
  <c r="M172" i="1" s="1"/>
  <c r="N172" i="1" s="1"/>
  <c r="O172" i="1" s="1"/>
  <c r="P172" i="1" s="1"/>
  <c r="G172" i="1"/>
  <c r="H172" i="1" s="1"/>
  <c r="A172" i="1"/>
  <c r="G171" i="1"/>
  <c r="H171" i="1" s="1"/>
  <c r="I171" i="1" s="1"/>
  <c r="A171" i="1"/>
  <c r="G170" i="1"/>
  <c r="H170" i="1" s="1"/>
  <c r="I170" i="1" s="1"/>
  <c r="A170" i="1"/>
  <c r="G169" i="1"/>
  <c r="H169" i="1" s="1"/>
  <c r="I169" i="1" s="1"/>
  <c r="A169" i="1"/>
  <c r="G168" i="1"/>
  <c r="H168" i="1" s="1"/>
  <c r="A168" i="1"/>
  <c r="G167" i="1"/>
  <c r="H167" i="1" s="1"/>
  <c r="A167" i="1"/>
  <c r="I166" i="1"/>
  <c r="G166" i="1"/>
  <c r="H166" i="1" s="1"/>
  <c r="A166" i="1"/>
  <c r="K165" i="1"/>
  <c r="I165" i="1"/>
  <c r="J165" i="1" s="1"/>
  <c r="G165" i="1"/>
  <c r="H165" i="1" s="1"/>
  <c r="A165" i="1"/>
  <c r="H164" i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T164" i="1" s="1"/>
  <c r="U164" i="1" s="1"/>
  <c r="V164" i="1" s="1"/>
  <c r="W164" i="1" s="1"/>
  <c r="X164" i="1" s="1"/>
  <c r="Y164" i="1" s="1"/>
  <c r="Z164" i="1" s="1"/>
  <c r="AA164" i="1" s="1"/>
  <c r="AB164" i="1" s="1"/>
  <c r="AC164" i="1" s="1"/>
  <c r="AD164" i="1" s="1"/>
  <c r="AE164" i="1" s="1"/>
  <c r="AF164" i="1" s="1"/>
  <c r="AH164" i="1" s="1"/>
  <c r="AI164" i="1" s="1"/>
  <c r="AJ164" i="1" s="1"/>
  <c r="AK164" i="1" s="1"/>
  <c r="AL164" i="1" s="1"/>
  <c r="AM164" i="1" s="1"/>
  <c r="AN164" i="1" s="1"/>
  <c r="AO164" i="1" s="1"/>
  <c r="AP164" i="1" s="1"/>
  <c r="AQ164" i="1" s="1"/>
  <c r="AR164" i="1" s="1"/>
  <c r="AS164" i="1" s="1"/>
  <c r="AT164" i="1" s="1"/>
  <c r="AV164" i="1" s="1"/>
  <c r="AW164" i="1" s="1"/>
  <c r="AX164" i="1" s="1"/>
  <c r="AY164" i="1" s="1"/>
  <c r="AZ164" i="1" s="1"/>
  <c r="BA164" i="1" s="1"/>
  <c r="BB164" i="1" s="1"/>
  <c r="BC164" i="1" s="1"/>
  <c r="BD164" i="1" s="1"/>
  <c r="BE164" i="1" s="1"/>
  <c r="BF164" i="1" s="1"/>
  <c r="BG164" i="1" s="1"/>
  <c r="BH164" i="1" s="1"/>
  <c r="G164" i="1"/>
  <c r="A164" i="1"/>
  <c r="H163" i="1"/>
  <c r="I163" i="1" s="1"/>
  <c r="J163" i="1" s="1"/>
  <c r="K163" i="1" s="1"/>
  <c r="L163" i="1" s="1"/>
  <c r="M163" i="1" s="1"/>
  <c r="N163" i="1" s="1"/>
  <c r="O163" i="1" s="1"/>
  <c r="P163" i="1" s="1"/>
  <c r="Q163" i="1" s="1"/>
  <c r="R163" i="1" s="1"/>
  <c r="T163" i="1" s="1"/>
  <c r="U163" i="1" s="1"/>
  <c r="V163" i="1" s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AH163" i="1" s="1"/>
  <c r="AI163" i="1" s="1"/>
  <c r="AJ163" i="1" s="1"/>
  <c r="AK163" i="1" s="1"/>
  <c r="AL163" i="1" s="1"/>
  <c r="AM163" i="1" s="1"/>
  <c r="AN163" i="1" s="1"/>
  <c r="AO163" i="1" s="1"/>
  <c r="AP163" i="1" s="1"/>
  <c r="AQ163" i="1" s="1"/>
  <c r="AR163" i="1" s="1"/>
  <c r="AS163" i="1" s="1"/>
  <c r="AT163" i="1" s="1"/>
  <c r="AV163" i="1" s="1"/>
  <c r="AW163" i="1" s="1"/>
  <c r="AX163" i="1" s="1"/>
  <c r="AY163" i="1" s="1"/>
  <c r="AZ163" i="1" s="1"/>
  <c r="BA163" i="1" s="1"/>
  <c r="BB163" i="1" s="1"/>
  <c r="BC163" i="1" s="1"/>
  <c r="BD163" i="1" s="1"/>
  <c r="BE163" i="1" s="1"/>
  <c r="BF163" i="1" s="1"/>
  <c r="BG163" i="1" s="1"/>
  <c r="BH163" i="1" s="1"/>
  <c r="G163" i="1"/>
  <c r="A163" i="1"/>
  <c r="H162" i="1"/>
  <c r="I162" i="1" s="1"/>
  <c r="J162" i="1" s="1"/>
  <c r="K162" i="1" s="1"/>
  <c r="L162" i="1" s="1"/>
  <c r="M162" i="1" s="1"/>
  <c r="N162" i="1" s="1"/>
  <c r="O162" i="1" s="1"/>
  <c r="P162" i="1" s="1"/>
  <c r="Q162" i="1" s="1"/>
  <c r="R162" i="1" s="1"/>
  <c r="T162" i="1" s="1"/>
  <c r="U162" i="1" s="1"/>
  <c r="V162" i="1" s="1"/>
  <c r="W162" i="1" s="1"/>
  <c r="X162" i="1" s="1"/>
  <c r="Y162" i="1" s="1"/>
  <c r="Z162" i="1" s="1"/>
  <c r="AA162" i="1" s="1"/>
  <c r="AB162" i="1" s="1"/>
  <c r="AC162" i="1" s="1"/>
  <c r="AD162" i="1" s="1"/>
  <c r="AE162" i="1" s="1"/>
  <c r="AF162" i="1" s="1"/>
  <c r="AH162" i="1" s="1"/>
  <c r="AI162" i="1" s="1"/>
  <c r="AJ162" i="1" s="1"/>
  <c r="AK162" i="1" s="1"/>
  <c r="AL162" i="1" s="1"/>
  <c r="AM162" i="1" s="1"/>
  <c r="AN162" i="1" s="1"/>
  <c r="AO162" i="1" s="1"/>
  <c r="AP162" i="1" s="1"/>
  <c r="AQ162" i="1" s="1"/>
  <c r="AR162" i="1" s="1"/>
  <c r="AS162" i="1" s="1"/>
  <c r="AT162" i="1" s="1"/>
  <c r="AV162" i="1" s="1"/>
  <c r="AW162" i="1" s="1"/>
  <c r="AX162" i="1" s="1"/>
  <c r="AY162" i="1" s="1"/>
  <c r="AZ162" i="1" s="1"/>
  <c r="BA162" i="1" s="1"/>
  <c r="BB162" i="1" s="1"/>
  <c r="BC162" i="1" s="1"/>
  <c r="BD162" i="1" s="1"/>
  <c r="BE162" i="1" s="1"/>
  <c r="BF162" i="1" s="1"/>
  <c r="BG162" i="1" s="1"/>
  <c r="BH162" i="1" s="1"/>
  <c r="G162" i="1"/>
  <c r="A162" i="1"/>
  <c r="H161" i="1"/>
  <c r="I161" i="1" s="1"/>
  <c r="J161" i="1" s="1"/>
  <c r="K161" i="1" s="1"/>
  <c r="L161" i="1" s="1"/>
  <c r="M161" i="1" s="1"/>
  <c r="N161" i="1" s="1"/>
  <c r="O161" i="1" s="1"/>
  <c r="P161" i="1" s="1"/>
  <c r="Q161" i="1" s="1"/>
  <c r="R161" i="1" s="1"/>
  <c r="T161" i="1" s="1"/>
  <c r="G161" i="1"/>
  <c r="A161" i="1"/>
  <c r="AI160" i="1"/>
  <c r="X160" i="1"/>
  <c r="Y160" i="1" s="1"/>
  <c r="Z160" i="1" s="1"/>
  <c r="AA160" i="1" s="1"/>
  <c r="AB160" i="1" s="1"/>
  <c r="AC160" i="1" s="1"/>
  <c r="AD160" i="1" s="1"/>
  <c r="AE160" i="1" s="1"/>
  <c r="AF160" i="1" s="1"/>
  <c r="U160" i="1"/>
  <c r="V160" i="1" s="1"/>
  <c r="W160" i="1" s="1"/>
  <c r="G160" i="1"/>
  <c r="A160" i="1"/>
  <c r="G159" i="1"/>
  <c r="A159" i="1"/>
  <c r="H158" i="1"/>
  <c r="I158" i="1" s="1"/>
  <c r="J158" i="1" s="1"/>
  <c r="K158" i="1" s="1"/>
  <c r="L158" i="1" s="1"/>
  <c r="M158" i="1" s="1"/>
  <c r="N158" i="1" s="1"/>
  <c r="O158" i="1" s="1"/>
  <c r="P158" i="1" s="1"/>
  <c r="Q158" i="1" s="1"/>
  <c r="R158" i="1" s="1"/>
  <c r="T158" i="1" s="1"/>
  <c r="G158" i="1"/>
  <c r="A158" i="1"/>
  <c r="G157" i="1"/>
  <c r="H157" i="1" s="1"/>
  <c r="I157" i="1" s="1"/>
  <c r="J157" i="1" s="1"/>
  <c r="K157" i="1" s="1"/>
  <c r="L157" i="1" s="1"/>
  <c r="M157" i="1" s="1"/>
  <c r="N157" i="1" s="1"/>
  <c r="O157" i="1" s="1"/>
  <c r="P157" i="1" s="1"/>
  <c r="Q157" i="1" s="1"/>
  <c r="R157" i="1" s="1"/>
  <c r="T157" i="1" s="1"/>
  <c r="U157" i="1" s="1"/>
  <c r="V157" i="1" s="1"/>
  <c r="W157" i="1" s="1"/>
  <c r="X157" i="1" s="1"/>
  <c r="Y157" i="1" s="1"/>
  <c r="Z157" i="1" s="1"/>
  <c r="AA157" i="1" s="1"/>
  <c r="AB157" i="1" s="1"/>
  <c r="AC157" i="1" s="1"/>
  <c r="AD157" i="1" s="1"/>
  <c r="AE157" i="1" s="1"/>
  <c r="AF157" i="1" s="1"/>
  <c r="AH157" i="1" s="1"/>
  <c r="AI157" i="1" s="1"/>
  <c r="AJ157" i="1" s="1"/>
  <c r="AK157" i="1" s="1"/>
  <c r="AL157" i="1" s="1"/>
  <c r="AM157" i="1" s="1"/>
  <c r="AN157" i="1" s="1"/>
  <c r="AO157" i="1" s="1"/>
  <c r="AP157" i="1" s="1"/>
  <c r="AQ157" i="1" s="1"/>
  <c r="AR157" i="1" s="1"/>
  <c r="AS157" i="1" s="1"/>
  <c r="AT157" i="1" s="1"/>
  <c r="AV157" i="1" s="1"/>
  <c r="AW157" i="1" s="1"/>
  <c r="AX157" i="1" s="1"/>
  <c r="AY157" i="1" s="1"/>
  <c r="AZ157" i="1" s="1"/>
  <c r="BA157" i="1" s="1"/>
  <c r="BB157" i="1" s="1"/>
  <c r="BC157" i="1" s="1"/>
  <c r="BD157" i="1" s="1"/>
  <c r="BE157" i="1" s="1"/>
  <c r="BF157" i="1" s="1"/>
  <c r="BG157" i="1" s="1"/>
  <c r="BH157" i="1" s="1"/>
  <c r="A157" i="1"/>
  <c r="G156" i="1"/>
  <c r="A156" i="1"/>
  <c r="G155" i="1"/>
  <c r="H155" i="1" s="1"/>
  <c r="I155" i="1" s="1"/>
  <c r="J155" i="1" s="1"/>
  <c r="K155" i="1" s="1"/>
  <c r="L155" i="1" s="1"/>
  <c r="M155" i="1" s="1"/>
  <c r="N155" i="1" s="1"/>
  <c r="O155" i="1" s="1"/>
  <c r="P155" i="1" s="1"/>
  <c r="Q155" i="1" s="1"/>
  <c r="R155" i="1" s="1"/>
  <c r="T155" i="1" s="1"/>
  <c r="A155" i="1"/>
  <c r="T154" i="1"/>
  <c r="R154" i="1"/>
  <c r="H154" i="1"/>
  <c r="I154" i="1" s="1"/>
  <c r="J154" i="1" s="1"/>
  <c r="K154" i="1" s="1"/>
  <c r="L154" i="1" s="1"/>
  <c r="M154" i="1" s="1"/>
  <c r="N154" i="1" s="1"/>
  <c r="O154" i="1" s="1"/>
  <c r="P154" i="1" s="1"/>
  <c r="Q154" i="1" s="1"/>
  <c r="G154" i="1"/>
  <c r="A154" i="1"/>
  <c r="G153" i="1"/>
  <c r="H153" i="1" s="1"/>
  <c r="I153" i="1" s="1"/>
  <c r="J153" i="1" s="1"/>
  <c r="K153" i="1" s="1"/>
  <c r="L153" i="1" s="1"/>
  <c r="M153" i="1" s="1"/>
  <c r="N153" i="1" s="1"/>
  <c r="O153" i="1" s="1"/>
  <c r="P153" i="1" s="1"/>
  <c r="Q153" i="1" s="1"/>
  <c r="R153" i="1" s="1"/>
  <c r="T153" i="1" s="1"/>
  <c r="A153" i="1"/>
  <c r="O152" i="1"/>
  <c r="P152" i="1" s="1"/>
  <c r="Q152" i="1" s="1"/>
  <c r="R152" i="1" s="1"/>
  <c r="T152" i="1" s="1"/>
  <c r="H152" i="1"/>
  <c r="I152" i="1" s="1"/>
  <c r="J152" i="1" s="1"/>
  <c r="K152" i="1" s="1"/>
  <c r="L152" i="1" s="1"/>
  <c r="M152" i="1" s="1"/>
  <c r="N152" i="1" s="1"/>
  <c r="G152" i="1"/>
  <c r="A152" i="1"/>
  <c r="Q151" i="1"/>
  <c r="R151" i="1" s="1"/>
  <c r="T151" i="1" s="1"/>
  <c r="H151" i="1"/>
  <c r="I151" i="1" s="1"/>
  <c r="J151" i="1" s="1"/>
  <c r="K151" i="1" s="1"/>
  <c r="L151" i="1" s="1"/>
  <c r="M151" i="1" s="1"/>
  <c r="N151" i="1" s="1"/>
  <c r="O151" i="1" s="1"/>
  <c r="P151" i="1" s="1"/>
  <c r="G151" i="1"/>
  <c r="S151" i="1" s="1"/>
  <c r="A151" i="1"/>
  <c r="G150" i="1"/>
  <c r="A150" i="1"/>
  <c r="H149" i="1"/>
  <c r="I149" i="1" s="1"/>
  <c r="J149" i="1" s="1"/>
  <c r="K149" i="1" s="1"/>
  <c r="L149" i="1" s="1"/>
  <c r="M149" i="1" s="1"/>
  <c r="N149" i="1" s="1"/>
  <c r="O149" i="1" s="1"/>
  <c r="P149" i="1" s="1"/>
  <c r="Q149" i="1" s="1"/>
  <c r="R149" i="1" s="1"/>
  <c r="T149" i="1" s="1"/>
  <c r="G149" i="1"/>
  <c r="A149" i="1"/>
  <c r="H148" i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T148" i="1" s="1"/>
  <c r="G148" i="1"/>
  <c r="A148" i="1"/>
  <c r="H147" i="1"/>
  <c r="I147" i="1" s="1"/>
  <c r="J147" i="1" s="1"/>
  <c r="K147" i="1" s="1"/>
  <c r="L147" i="1" s="1"/>
  <c r="M147" i="1" s="1"/>
  <c r="N147" i="1" s="1"/>
  <c r="O147" i="1" s="1"/>
  <c r="P147" i="1" s="1"/>
  <c r="Q147" i="1" s="1"/>
  <c r="R147" i="1" s="1"/>
  <c r="T147" i="1" s="1"/>
  <c r="G147" i="1"/>
  <c r="A147" i="1"/>
  <c r="H146" i="1"/>
  <c r="I146" i="1" s="1"/>
  <c r="J146" i="1" s="1"/>
  <c r="K146" i="1" s="1"/>
  <c r="L146" i="1" s="1"/>
  <c r="M146" i="1" s="1"/>
  <c r="N146" i="1" s="1"/>
  <c r="O146" i="1" s="1"/>
  <c r="G146" i="1"/>
  <c r="A146" i="1"/>
  <c r="K145" i="1"/>
  <c r="L145" i="1" s="1"/>
  <c r="M145" i="1" s="1"/>
  <c r="N145" i="1" s="1"/>
  <c r="O145" i="1" s="1"/>
  <c r="P145" i="1" s="1"/>
  <c r="Q145" i="1" s="1"/>
  <c r="R145" i="1" s="1"/>
  <c r="T145" i="1" s="1"/>
  <c r="H145" i="1"/>
  <c r="I145" i="1" s="1"/>
  <c r="J145" i="1" s="1"/>
  <c r="G145" i="1"/>
  <c r="A145" i="1"/>
  <c r="G144" i="1"/>
  <c r="A144" i="1"/>
  <c r="Q143" i="1"/>
  <c r="G143" i="1"/>
  <c r="H143" i="1" s="1"/>
  <c r="I143" i="1" s="1"/>
  <c r="J143" i="1" s="1"/>
  <c r="K143" i="1" s="1"/>
  <c r="L143" i="1" s="1"/>
  <c r="M143" i="1" s="1"/>
  <c r="N143" i="1" s="1"/>
  <c r="O143" i="1" s="1"/>
  <c r="P143" i="1" s="1"/>
  <c r="A143" i="1"/>
  <c r="G142" i="1"/>
  <c r="H142" i="1" s="1"/>
  <c r="A142" i="1"/>
  <c r="G141" i="1"/>
  <c r="H141" i="1" s="1"/>
  <c r="I141" i="1" s="1"/>
  <c r="J141" i="1" s="1"/>
  <c r="K141" i="1" s="1"/>
  <c r="L141" i="1" s="1"/>
  <c r="M141" i="1" s="1"/>
  <c r="N141" i="1" s="1"/>
  <c r="O141" i="1" s="1"/>
  <c r="P141" i="1" s="1"/>
  <c r="Q141" i="1" s="1"/>
  <c r="R141" i="1" s="1"/>
  <c r="T141" i="1" s="1"/>
  <c r="A141" i="1"/>
  <c r="H140" i="1"/>
  <c r="G140" i="1"/>
  <c r="A140" i="1"/>
  <c r="Q139" i="1"/>
  <c r="R139" i="1" s="1"/>
  <c r="T139" i="1" s="1"/>
  <c r="P139" i="1"/>
  <c r="H139" i="1"/>
  <c r="I139" i="1" s="1"/>
  <c r="J139" i="1" s="1"/>
  <c r="K139" i="1" s="1"/>
  <c r="L139" i="1" s="1"/>
  <c r="M139" i="1" s="1"/>
  <c r="N139" i="1" s="1"/>
  <c r="G139" i="1"/>
  <c r="A139" i="1"/>
  <c r="G138" i="1"/>
  <c r="A138" i="1"/>
  <c r="G137" i="1"/>
  <c r="H137" i="1" s="1"/>
  <c r="I137" i="1" s="1"/>
  <c r="J137" i="1" s="1"/>
  <c r="K137" i="1" s="1"/>
  <c r="L137" i="1" s="1"/>
  <c r="M137" i="1" s="1"/>
  <c r="N137" i="1" s="1"/>
  <c r="O137" i="1" s="1"/>
  <c r="P137" i="1" s="1"/>
  <c r="Q137" i="1" s="1"/>
  <c r="R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AH137" i="1" s="1"/>
  <c r="AI137" i="1" s="1"/>
  <c r="AJ137" i="1" s="1"/>
  <c r="AK137" i="1" s="1"/>
  <c r="AL137" i="1" s="1"/>
  <c r="AM137" i="1" s="1"/>
  <c r="AN137" i="1" s="1"/>
  <c r="AO137" i="1" s="1"/>
  <c r="AP137" i="1" s="1"/>
  <c r="AQ137" i="1" s="1"/>
  <c r="AR137" i="1" s="1"/>
  <c r="AS137" i="1" s="1"/>
  <c r="AT137" i="1" s="1"/>
  <c r="AV137" i="1" s="1"/>
  <c r="AW137" i="1" s="1"/>
  <c r="AX137" i="1" s="1"/>
  <c r="AY137" i="1" s="1"/>
  <c r="AZ137" i="1" s="1"/>
  <c r="BA137" i="1" s="1"/>
  <c r="BB137" i="1" s="1"/>
  <c r="BC137" i="1" s="1"/>
  <c r="BD137" i="1" s="1"/>
  <c r="BE137" i="1" s="1"/>
  <c r="BF137" i="1" s="1"/>
  <c r="BG137" i="1" s="1"/>
  <c r="BH137" i="1" s="1"/>
  <c r="A137" i="1"/>
  <c r="H136" i="1"/>
  <c r="I136" i="1" s="1"/>
  <c r="J136" i="1" s="1"/>
  <c r="K136" i="1" s="1"/>
  <c r="L136" i="1" s="1"/>
  <c r="M136" i="1" s="1"/>
  <c r="N136" i="1" s="1"/>
  <c r="O136" i="1" s="1"/>
  <c r="P136" i="1" s="1"/>
  <c r="Q136" i="1" s="1"/>
  <c r="R136" i="1" s="1"/>
  <c r="T136" i="1" s="1"/>
  <c r="U136" i="1" s="1"/>
  <c r="V136" i="1" s="1"/>
  <c r="W136" i="1" s="1"/>
  <c r="X136" i="1" s="1"/>
  <c r="Y136" i="1" s="1"/>
  <c r="Z136" i="1" s="1"/>
  <c r="AA136" i="1" s="1"/>
  <c r="AB136" i="1" s="1"/>
  <c r="AC136" i="1" s="1"/>
  <c r="AD136" i="1" s="1"/>
  <c r="AE136" i="1" s="1"/>
  <c r="AF136" i="1" s="1"/>
  <c r="AH136" i="1" s="1"/>
  <c r="G136" i="1"/>
  <c r="A136" i="1"/>
  <c r="I135" i="1"/>
  <c r="J135" i="1" s="1"/>
  <c r="K135" i="1" s="1"/>
  <c r="L135" i="1" s="1"/>
  <c r="M135" i="1" s="1"/>
  <c r="N135" i="1" s="1"/>
  <c r="O135" i="1" s="1"/>
  <c r="P135" i="1" s="1"/>
  <c r="Q135" i="1" s="1"/>
  <c r="R135" i="1" s="1"/>
  <c r="T135" i="1" s="1"/>
  <c r="H135" i="1"/>
  <c r="G135" i="1"/>
  <c r="A135" i="1"/>
  <c r="N134" i="1"/>
  <c r="O134" i="1" s="1"/>
  <c r="P134" i="1" s="1"/>
  <c r="Q134" i="1" s="1"/>
  <c r="R134" i="1" s="1"/>
  <c r="T134" i="1" s="1"/>
  <c r="H134" i="1"/>
  <c r="I134" i="1" s="1"/>
  <c r="J134" i="1" s="1"/>
  <c r="K134" i="1" s="1"/>
  <c r="L134" i="1" s="1"/>
  <c r="M134" i="1" s="1"/>
  <c r="G134" i="1"/>
  <c r="A134" i="1"/>
  <c r="H133" i="1"/>
  <c r="G133" i="1"/>
  <c r="A133" i="1"/>
  <c r="G132" i="1"/>
  <c r="A132" i="1"/>
  <c r="G131" i="1"/>
  <c r="A131" i="1"/>
  <c r="H130" i="1"/>
  <c r="I130" i="1" s="1"/>
  <c r="J130" i="1" s="1"/>
  <c r="K130" i="1" s="1"/>
  <c r="L130" i="1" s="1"/>
  <c r="M130" i="1" s="1"/>
  <c r="N130" i="1" s="1"/>
  <c r="O130" i="1" s="1"/>
  <c r="P130" i="1" s="1"/>
  <c r="Q130" i="1" s="1"/>
  <c r="R130" i="1" s="1"/>
  <c r="T130" i="1" s="1"/>
  <c r="G130" i="1"/>
  <c r="S130" i="1" s="1"/>
  <c r="A130" i="1"/>
  <c r="Q129" i="1"/>
  <c r="R129" i="1" s="1"/>
  <c r="T129" i="1" s="1"/>
  <c r="P129" i="1"/>
  <c r="G129" i="1"/>
  <c r="A129" i="1"/>
  <c r="G128" i="1"/>
  <c r="A128" i="1"/>
  <c r="A127" i="1"/>
  <c r="T126" i="1"/>
  <c r="U126" i="1" s="1"/>
  <c r="D125" i="1"/>
  <c r="C125" i="1"/>
  <c r="B125" i="1"/>
  <c r="D124" i="1"/>
  <c r="C124" i="1"/>
  <c r="B124" i="1"/>
  <c r="D123" i="1"/>
  <c r="C123" i="1"/>
  <c r="B123" i="1"/>
  <c r="D122" i="1"/>
  <c r="C122" i="1"/>
  <c r="B122" i="1"/>
  <c r="D121" i="1"/>
  <c r="C121" i="1"/>
  <c r="B121" i="1"/>
  <c r="D120" i="1"/>
  <c r="C120" i="1"/>
  <c r="B120" i="1"/>
  <c r="D119" i="1"/>
  <c r="C119" i="1"/>
  <c r="B119" i="1"/>
  <c r="D118" i="1"/>
  <c r="C118" i="1"/>
  <c r="B118" i="1"/>
  <c r="D117" i="1"/>
  <c r="C117" i="1"/>
  <c r="B117" i="1"/>
  <c r="D116" i="1"/>
  <c r="C116" i="1"/>
  <c r="B116" i="1"/>
  <c r="D115" i="1"/>
  <c r="C115" i="1"/>
  <c r="B115" i="1"/>
  <c r="D114" i="1"/>
  <c r="C114" i="1"/>
  <c r="B114" i="1"/>
  <c r="D113" i="1"/>
  <c r="C113" i="1"/>
  <c r="B113" i="1"/>
  <c r="D112" i="1"/>
  <c r="C112" i="1"/>
  <c r="B112" i="1"/>
  <c r="D111" i="1"/>
  <c r="C111" i="1"/>
  <c r="B111" i="1"/>
  <c r="D110" i="1"/>
  <c r="C110" i="1"/>
  <c r="B110" i="1"/>
  <c r="D109" i="1"/>
  <c r="C109" i="1"/>
  <c r="B109" i="1"/>
  <c r="D108" i="1"/>
  <c r="C108" i="1"/>
  <c r="B108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B88" i="1"/>
  <c r="B87" i="1"/>
  <c r="B86" i="1"/>
  <c r="B85" i="1"/>
  <c r="B84" i="1"/>
  <c r="D83" i="1"/>
  <c r="C83" i="1"/>
  <c r="B83" i="1"/>
  <c r="D82" i="1"/>
  <c r="C82" i="1"/>
  <c r="D81" i="1"/>
  <c r="C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T75" i="1"/>
  <c r="U75" i="1" s="1"/>
  <c r="T52" i="1"/>
  <c r="C46" i="1"/>
  <c r="BN36" i="1"/>
  <c r="BM35" i="1"/>
  <c r="BL35" i="1"/>
  <c r="BK35" i="1"/>
  <c r="BJ35" i="1"/>
  <c r="BI35" i="1"/>
  <c r="AU35" i="1"/>
  <c r="AG35" i="1"/>
  <c r="S35" i="1"/>
  <c r="BI34" i="1"/>
  <c r="BO33" i="1"/>
  <c r="AU33" i="1"/>
  <c r="AG33" i="1"/>
  <c r="AU32" i="1"/>
  <c r="AG32" i="1"/>
  <c r="AU31" i="1"/>
  <c r="BO29" i="1"/>
  <c r="BI29" i="1"/>
  <c r="BJ29" i="1" s="1"/>
  <c r="BO28" i="1"/>
  <c r="BI28" i="1"/>
  <c r="BO27" i="1"/>
  <c r="BI27" i="1"/>
  <c r="BO26" i="1"/>
  <c r="BJ26" i="1"/>
  <c r="BI26" i="1"/>
  <c r="S26" i="1"/>
  <c r="BO25" i="1"/>
  <c r="BO31" i="1" s="1"/>
  <c r="BI25" i="1"/>
  <c r="BI31" i="1" s="1"/>
  <c r="AG25" i="1"/>
  <c r="BO24" i="1"/>
  <c r="BM20" i="1"/>
  <c r="BL20" i="1"/>
  <c r="BK20" i="1"/>
  <c r="BJ20" i="1"/>
  <c r="BJ22" i="1" s="1"/>
  <c r="BI20" i="1"/>
  <c r="BI22" i="1" s="1"/>
  <c r="AU20" i="1"/>
  <c r="AU22" i="1" s="1"/>
  <c r="AG20" i="1"/>
  <c r="AG22" i="1" s="1"/>
  <c r="S20" i="1"/>
  <c r="BJ17" i="1"/>
  <c r="BI17" i="1"/>
  <c r="AU17" i="1"/>
  <c r="AG17" i="1"/>
  <c r="BM15" i="1"/>
  <c r="BL15" i="1"/>
  <c r="BK15" i="1"/>
  <c r="BJ15" i="1"/>
  <c r="BJ10" i="1" s="1"/>
  <c r="BI15" i="1"/>
  <c r="AU15" i="1"/>
  <c r="AU10" i="1" s="1"/>
  <c r="AG15" i="1"/>
  <c r="S15" i="1"/>
  <c r="BM14" i="1"/>
  <c r="BL14" i="1"/>
  <c r="BK14" i="1"/>
  <c r="BJ14" i="1"/>
  <c r="BI14" i="1"/>
  <c r="AU14" i="1"/>
  <c r="AG14" i="1"/>
  <c r="S14" i="1"/>
  <c r="BM13" i="1"/>
  <c r="BM18" i="1" s="1"/>
  <c r="BL13" i="1"/>
  <c r="BK13" i="1"/>
  <c r="BJ13" i="1"/>
  <c r="BI13" i="1"/>
  <c r="AU13" i="1"/>
  <c r="AU19" i="1" s="1"/>
  <c r="AG13" i="1"/>
  <c r="S13" i="1"/>
  <c r="BM12" i="1"/>
  <c r="BL12" i="1"/>
  <c r="BK12" i="1"/>
  <c r="BJ12" i="1"/>
  <c r="BI12" i="1"/>
  <c r="AU12" i="1"/>
  <c r="AG12" i="1"/>
  <c r="S12" i="1"/>
  <c r="BM11" i="1"/>
  <c r="BL11" i="1"/>
  <c r="BK11" i="1"/>
  <c r="BJ11" i="1"/>
  <c r="BI11" i="1"/>
  <c r="AU11" i="1"/>
  <c r="AG11" i="1"/>
  <c r="S11" i="1"/>
  <c r="S17" i="1" s="1"/>
  <c r="AW5" i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AI5" i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U5" i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G5" i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AW4" i="1"/>
  <c r="AV4" i="1"/>
  <c r="AI4" i="1"/>
  <c r="AI728" i="1" s="1"/>
  <c r="AH4" i="1"/>
  <c r="T4" i="1"/>
  <c r="T728" i="1" s="1"/>
  <c r="F4" i="1"/>
  <c r="H1" i="1"/>
  <c r="I1" i="1" s="1"/>
  <c r="J1" i="1" s="1"/>
  <c r="K1" i="1" s="1"/>
  <c r="L1" i="1" s="1"/>
  <c r="M1" i="1" s="1"/>
  <c r="N1" i="1" s="1"/>
  <c r="O1" i="1" s="1"/>
  <c r="P1" i="1" s="1"/>
  <c r="Q1" i="1" s="1"/>
  <c r="R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G1" i="1"/>
  <c r="AG10" i="1" l="1"/>
  <c r="AU716" i="1"/>
  <c r="AU360" i="1"/>
  <c r="AU715" i="1" s="1"/>
  <c r="S663" i="1"/>
  <c r="BK393" i="1"/>
  <c r="BM393" i="1"/>
  <c r="BI33" i="1"/>
  <c r="BM10" i="1"/>
  <c r="BK18" i="1"/>
  <c r="BI19" i="1"/>
  <c r="BJ19" i="1"/>
  <c r="AU18" i="1"/>
  <c r="BI10" i="1"/>
  <c r="BK10" i="1"/>
  <c r="BL17" i="1"/>
  <c r="BM19" i="1"/>
  <c r="BI18" i="1"/>
  <c r="G4" i="1"/>
  <c r="AX4" i="1"/>
  <c r="BI714" i="1"/>
  <c r="BI716" i="1"/>
  <c r="BI715" i="1"/>
  <c r="BI709" i="1"/>
  <c r="AG31" i="1"/>
  <c r="S22" i="1"/>
  <c r="S34" i="1"/>
  <c r="BJ714" i="1"/>
  <c r="BJ716" i="1"/>
  <c r="BJ715" i="1"/>
  <c r="BJ709" i="1"/>
  <c r="BN13" i="1"/>
  <c r="BK29" i="1"/>
  <c r="BI32" i="1"/>
  <c r="BI695" i="1"/>
  <c r="BI697" i="1"/>
  <c r="BI696" i="1"/>
  <c r="BJ28" i="1"/>
  <c r="BK17" i="1"/>
  <c r="BJ27" i="1"/>
  <c r="AH728" i="1"/>
  <c r="BL18" i="1"/>
  <c r="BM17" i="1"/>
  <c r="AG670" i="1"/>
  <c r="BI670" i="1"/>
  <c r="BJ25" i="1"/>
  <c r="BI24" i="1"/>
  <c r="BK26" i="1"/>
  <c r="AJ4" i="1"/>
  <c r="S19" i="1"/>
  <c r="BO32" i="1"/>
  <c r="AG19" i="1"/>
  <c r="BI743" i="1"/>
  <c r="BI795" i="1" s="1"/>
  <c r="BI742" i="1"/>
  <c r="BI794" i="1" s="1"/>
  <c r="BI744" i="1"/>
  <c r="BI796" i="1" s="1"/>
  <c r="AG18" i="1"/>
  <c r="BJ744" i="1"/>
  <c r="BJ796" i="1" s="1"/>
  <c r="BJ742" i="1"/>
  <c r="BJ794" i="1" s="1"/>
  <c r="BJ743" i="1"/>
  <c r="AG740" i="1"/>
  <c r="AG792" i="1" s="1"/>
  <c r="AG742" i="1"/>
  <c r="AG743" i="1"/>
  <c r="AG795" i="1" s="1"/>
  <c r="AG744" i="1"/>
  <c r="AG796" i="1" s="1"/>
  <c r="S10" i="1"/>
  <c r="BK19" i="1"/>
  <c r="BK22" i="1"/>
  <c r="BK34" i="1"/>
  <c r="S31" i="1"/>
  <c r="U4" i="1"/>
  <c r="S18" i="1"/>
  <c r="BL19" i="1"/>
  <c r="BL22" i="1"/>
  <c r="BL34" i="1"/>
  <c r="S33" i="1"/>
  <c r="BM22" i="1"/>
  <c r="BM34" i="1"/>
  <c r="BJ18" i="1"/>
  <c r="BI690" i="1"/>
  <c r="BI789" i="1" s="1"/>
  <c r="BI36" i="1"/>
  <c r="AW728" i="1"/>
  <c r="S28" i="1"/>
  <c r="BJ34" i="1"/>
  <c r="BL10" i="1"/>
  <c r="AG34" i="1"/>
  <c r="U135" i="1"/>
  <c r="V135" i="1" s="1"/>
  <c r="W135" i="1" s="1"/>
  <c r="X135" i="1" s="1"/>
  <c r="Y135" i="1" s="1"/>
  <c r="Z135" i="1" s="1"/>
  <c r="AA135" i="1" s="1"/>
  <c r="AB135" i="1" s="1"/>
  <c r="AC135" i="1" s="1"/>
  <c r="AD135" i="1" s="1"/>
  <c r="AE135" i="1" s="1"/>
  <c r="AF135" i="1" s="1"/>
  <c r="AH135" i="1" s="1"/>
  <c r="AG135" i="1"/>
  <c r="AG668" i="1" s="1"/>
  <c r="AV728" i="1"/>
  <c r="P146" i="1"/>
  <c r="Q146" i="1" s="1"/>
  <c r="R146" i="1" s="1"/>
  <c r="T146" i="1" s="1"/>
  <c r="S146" i="1"/>
  <c r="S679" i="1" s="1"/>
  <c r="U158" i="1"/>
  <c r="V158" i="1" s="1"/>
  <c r="W158" i="1" s="1"/>
  <c r="X158" i="1" s="1"/>
  <c r="Y158" i="1" s="1"/>
  <c r="Z158" i="1" s="1"/>
  <c r="AA158" i="1" s="1"/>
  <c r="AB158" i="1" s="1"/>
  <c r="AC158" i="1" s="1"/>
  <c r="AD158" i="1" s="1"/>
  <c r="AE158" i="1" s="1"/>
  <c r="AF158" i="1" s="1"/>
  <c r="AH158" i="1" s="1"/>
  <c r="U141" i="1"/>
  <c r="V141" i="1" s="1"/>
  <c r="W141" i="1" s="1"/>
  <c r="X141" i="1" s="1"/>
  <c r="Y141" i="1" s="1"/>
  <c r="Z141" i="1" s="1"/>
  <c r="AA141" i="1" s="1"/>
  <c r="AB141" i="1" s="1"/>
  <c r="AC141" i="1" s="1"/>
  <c r="AD141" i="1" s="1"/>
  <c r="AE141" i="1" s="1"/>
  <c r="AF141" i="1" s="1"/>
  <c r="AH141" i="1" s="1"/>
  <c r="AI136" i="1"/>
  <c r="AJ136" i="1" s="1"/>
  <c r="AK136" i="1" s="1"/>
  <c r="AL136" i="1" s="1"/>
  <c r="AM136" i="1" s="1"/>
  <c r="AN136" i="1" s="1"/>
  <c r="AO136" i="1" s="1"/>
  <c r="AP136" i="1" s="1"/>
  <c r="AQ136" i="1" s="1"/>
  <c r="AR136" i="1" s="1"/>
  <c r="AS136" i="1" s="1"/>
  <c r="AT136" i="1" s="1"/>
  <c r="AV136" i="1" s="1"/>
  <c r="AW136" i="1" s="1"/>
  <c r="AX136" i="1" s="1"/>
  <c r="AY136" i="1" s="1"/>
  <c r="AZ136" i="1" s="1"/>
  <c r="BA136" i="1" s="1"/>
  <c r="BB136" i="1" s="1"/>
  <c r="BC136" i="1" s="1"/>
  <c r="BD136" i="1" s="1"/>
  <c r="BE136" i="1" s="1"/>
  <c r="BF136" i="1" s="1"/>
  <c r="BG136" i="1" s="1"/>
  <c r="BH136" i="1" s="1"/>
  <c r="AG147" i="1"/>
  <c r="AG680" i="1" s="1"/>
  <c r="U147" i="1"/>
  <c r="V147" i="1" s="1"/>
  <c r="W147" i="1" s="1"/>
  <c r="X147" i="1" s="1"/>
  <c r="Y147" i="1" s="1"/>
  <c r="Z147" i="1" s="1"/>
  <c r="AA147" i="1" s="1"/>
  <c r="AB147" i="1" s="1"/>
  <c r="AC147" i="1" s="1"/>
  <c r="AD147" i="1" s="1"/>
  <c r="AE147" i="1" s="1"/>
  <c r="AF147" i="1" s="1"/>
  <c r="AH147" i="1" s="1"/>
  <c r="U152" i="1"/>
  <c r="V152" i="1" s="1"/>
  <c r="W152" i="1" s="1"/>
  <c r="X152" i="1" s="1"/>
  <c r="Y152" i="1" s="1"/>
  <c r="Z152" i="1" s="1"/>
  <c r="AA152" i="1" s="1"/>
  <c r="AB152" i="1" s="1"/>
  <c r="AC152" i="1" s="1"/>
  <c r="AD152" i="1" s="1"/>
  <c r="AE152" i="1" s="1"/>
  <c r="AF152" i="1" s="1"/>
  <c r="AH152" i="1" s="1"/>
  <c r="AG136" i="1"/>
  <c r="AG669" i="1" s="1"/>
  <c r="I142" i="1"/>
  <c r="J142" i="1" s="1"/>
  <c r="K142" i="1" s="1"/>
  <c r="L142" i="1" s="1"/>
  <c r="M142" i="1" s="1"/>
  <c r="N142" i="1" s="1"/>
  <c r="O142" i="1" s="1"/>
  <c r="P142" i="1" s="1"/>
  <c r="Q142" i="1" s="1"/>
  <c r="R142" i="1" s="1"/>
  <c r="T142" i="1" s="1"/>
  <c r="S142" i="1"/>
  <c r="S675" i="1" s="1"/>
  <c r="U153" i="1"/>
  <c r="V153" i="1" s="1"/>
  <c r="W153" i="1" s="1"/>
  <c r="X153" i="1" s="1"/>
  <c r="Y153" i="1" s="1"/>
  <c r="Z153" i="1" s="1"/>
  <c r="AA153" i="1" s="1"/>
  <c r="AB153" i="1" s="1"/>
  <c r="AC153" i="1" s="1"/>
  <c r="AD153" i="1" s="1"/>
  <c r="AE153" i="1" s="1"/>
  <c r="AF153" i="1" s="1"/>
  <c r="AH153" i="1" s="1"/>
  <c r="S744" i="1"/>
  <c r="S796" i="1" s="1"/>
  <c r="S900" i="1" s="1"/>
  <c r="S743" i="1"/>
  <c r="S742" i="1"/>
  <c r="S794" i="1" s="1"/>
  <c r="U148" i="1"/>
  <c r="V148" i="1" s="1"/>
  <c r="W148" i="1" s="1"/>
  <c r="X148" i="1" s="1"/>
  <c r="Y148" i="1" s="1"/>
  <c r="Z148" i="1" s="1"/>
  <c r="AA148" i="1" s="1"/>
  <c r="AB148" i="1" s="1"/>
  <c r="AC148" i="1" s="1"/>
  <c r="AD148" i="1" s="1"/>
  <c r="AE148" i="1" s="1"/>
  <c r="AF148" i="1" s="1"/>
  <c r="AH148" i="1" s="1"/>
  <c r="S133" i="1"/>
  <c r="S666" i="1" s="1"/>
  <c r="I133" i="1"/>
  <c r="J133" i="1" s="1"/>
  <c r="K133" i="1" s="1"/>
  <c r="L133" i="1" s="1"/>
  <c r="M133" i="1" s="1"/>
  <c r="N133" i="1" s="1"/>
  <c r="O133" i="1" s="1"/>
  <c r="P133" i="1" s="1"/>
  <c r="Q133" i="1" s="1"/>
  <c r="R133" i="1" s="1"/>
  <c r="T133" i="1" s="1"/>
  <c r="R143" i="1"/>
  <c r="T143" i="1" s="1"/>
  <c r="BK744" i="1"/>
  <c r="BK742" i="1"/>
  <c r="BK794" i="1" s="1"/>
  <c r="BK743" i="1"/>
  <c r="AG129" i="1"/>
  <c r="AG662" i="1" s="1"/>
  <c r="U129" i="1"/>
  <c r="V129" i="1" s="1"/>
  <c r="W129" i="1" s="1"/>
  <c r="X129" i="1" s="1"/>
  <c r="Y129" i="1" s="1"/>
  <c r="Z129" i="1" s="1"/>
  <c r="AA129" i="1" s="1"/>
  <c r="AB129" i="1" s="1"/>
  <c r="AC129" i="1" s="1"/>
  <c r="AD129" i="1" s="1"/>
  <c r="AE129" i="1" s="1"/>
  <c r="AF129" i="1" s="1"/>
  <c r="AH129" i="1" s="1"/>
  <c r="AG149" i="1"/>
  <c r="U149" i="1"/>
  <c r="V149" i="1" s="1"/>
  <c r="W149" i="1" s="1"/>
  <c r="X149" i="1" s="1"/>
  <c r="Y149" i="1" s="1"/>
  <c r="Z149" i="1" s="1"/>
  <c r="AA149" i="1" s="1"/>
  <c r="AB149" i="1" s="1"/>
  <c r="AC149" i="1" s="1"/>
  <c r="AD149" i="1" s="1"/>
  <c r="AE149" i="1" s="1"/>
  <c r="AF149" i="1" s="1"/>
  <c r="AH149" i="1" s="1"/>
  <c r="BL744" i="1"/>
  <c r="BL796" i="1" s="1"/>
  <c r="BL743" i="1"/>
  <c r="BL795" i="1" s="1"/>
  <c r="BL742" i="1"/>
  <c r="BL794" i="1" s="1"/>
  <c r="S139" i="1"/>
  <c r="S672" i="1" s="1"/>
  <c r="U161" i="1"/>
  <c r="V161" i="1" s="1"/>
  <c r="W161" i="1" s="1"/>
  <c r="X161" i="1" s="1"/>
  <c r="Y161" i="1" s="1"/>
  <c r="Z161" i="1" s="1"/>
  <c r="AA161" i="1" s="1"/>
  <c r="AB161" i="1" s="1"/>
  <c r="AC161" i="1" s="1"/>
  <c r="AD161" i="1" s="1"/>
  <c r="AE161" i="1" s="1"/>
  <c r="AF161" i="1" s="1"/>
  <c r="AH161" i="1" s="1"/>
  <c r="AG161" i="1"/>
  <c r="BM744" i="1"/>
  <c r="BM796" i="1" s="1"/>
  <c r="BM742" i="1"/>
  <c r="BM743" i="1"/>
  <c r="U134" i="1"/>
  <c r="V134" i="1" s="1"/>
  <c r="W134" i="1" s="1"/>
  <c r="X134" i="1" s="1"/>
  <c r="Y134" i="1" s="1"/>
  <c r="Z134" i="1" s="1"/>
  <c r="AA134" i="1" s="1"/>
  <c r="AB134" i="1" s="1"/>
  <c r="AC134" i="1" s="1"/>
  <c r="AD134" i="1" s="1"/>
  <c r="AE134" i="1" s="1"/>
  <c r="AF134" i="1" s="1"/>
  <c r="AH134" i="1" s="1"/>
  <c r="AU34" i="1"/>
  <c r="AU744" i="1"/>
  <c r="AU796" i="1" s="1"/>
  <c r="AU743" i="1"/>
  <c r="AU742" i="1"/>
  <c r="AG130" i="1"/>
  <c r="AG663" i="1" s="1"/>
  <c r="AG758" i="1" s="1"/>
  <c r="U130" i="1"/>
  <c r="V130" i="1" s="1"/>
  <c r="W130" i="1" s="1"/>
  <c r="X130" i="1" s="1"/>
  <c r="Y130" i="1" s="1"/>
  <c r="Z130" i="1" s="1"/>
  <c r="AA130" i="1" s="1"/>
  <c r="AB130" i="1" s="1"/>
  <c r="AC130" i="1" s="1"/>
  <c r="AD130" i="1" s="1"/>
  <c r="AE130" i="1" s="1"/>
  <c r="AF130" i="1" s="1"/>
  <c r="AH130" i="1" s="1"/>
  <c r="AG145" i="1"/>
  <c r="AG678" i="1" s="1"/>
  <c r="U145" i="1"/>
  <c r="V145" i="1" s="1"/>
  <c r="W145" i="1" s="1"/>
  <c r="X145" i="1" s="1"/>
  <c r="Y145" i="1" s="1"/>
  <c r="Z145" i="1" s="1"/>
  <c r="AA145" i="1" s="1"/>
  <c r="AB145" i="1" s="1"/>
  <c r="AC145" i="1" s="1"/>
  <c r="AD145" i="1" s="1"/>
  <c r="AE145" i="1" s="1"/>
  <c r="AF145" i="1" s="1"/>
  <c r="AH145" i="1" s="1"/>
  <c r="S167" i="1"/>
  <c r="I167" i="1"/>
  <c r="J167" i="1" s="1"/>
  <c r="K167" i="1" s="1"/>
  <c r="L167" i="1" s="1"/>
  <c r="M167" i="1" s="1"/>
  <c r="N167" i="1" s="1"/>
  <c r="O167" i="1" s="1"/>
  <c r="P167" i="1" s="1"/>
  <c r="Q167" i="1" s="1"/>
  <c r="R167" i="1" s="1"/>
  <c r="T167" i="1" s="1"/>
  <c r="U172" i="1"/>
  <c r="V172" i="1" s="1"/>
  <c r="W172" i="1" s="1"/>
  <c r="X172" i="1" s="1"/>
  <c r="Y172" i="1" s="1"/>
  <c r="Z172" i="1" s="1"/>
  <c r="AA172" i="1" s="1"/>
  <c r="AB172" i="1" s="1"/>
  <c r="AC172" i="1" s="1"/>
  <c r="AD172" i="1" s="1"/>
  <c r="AE172" i="1" s="1"/>
  <c r="AF172" i="1" s="1"/>
  <c r="AH172" i="1" s="1"/>
  <c r="U178" i="1"/>
  <c r="V178" i="1" s="1"/>
  <c r="W178" i="1" s="1"/>
  <c r="X178" i="1" s="1"/>
  <c r="Y178" i="1" s="1"/>
  <c r="Z178" i="1" s="1"/>
  <c r="AA178" i="1" s="1"/>
  <c r="AB178" i="1" s="1"/>
  <c r="AC178" i="1" s="1"/>
  <c r="AD178" i="1" s="1"/>
  <c r="AE178" i="1" s="1"/>
  <c r="AF178" i="1" s="1"/>
  <c r="AH178" i="1" s="1"/>
  <c r="AG178" i="1"/>
  <c r="N196" i="1"/>
  <c r="O196" i="1" s="1"/>
  <c r="P196" i="1" s="1"/>
  <c r="Q196" i="1" s="1"/>
  <c r="R196" i="1" s="1"/>
  <c r="T196" i="1" s="1"/>
  <c r="H132" i="1"/>
  <c r="I132" i="1" s="1"/>
  <c r="J132" i="1" s="1"/>
  <c r="K132" i="1" s="1"/>
  <c r="L132" i="1" s="1"/>
  <c r="M132" i="1" s="1"/>
  <c r="N132" i="1" s="1"/>
  <c r="O132" i="1" s="1"/>
  <c r="P132" i="1" s="1"/>
  <c r="Q132" i="1" s="1"/>
  <c r="R132" i="1" s="1"/>
  <c r="T132" i="1" s="1"/>
  <c r="S156" i="1"/>
  <c r="H131" i="1"/>
  <c r="I131" i="1" s="1"/>
  <c r="J131" i="1" s="1"/>
  <c r="K131" i="1" s="1"/>
  <c r="L131" i="1" s="1"/>
  <c r="M131" i="1" s="1"/>
  <c r="N131" i="1" s="1"/>
  <c r="O131" i="1" s="1"/>
  <c r="P131" i="1" s="1"/>
  <c r="Q131" i="1" s="1"/>
  <c r="R131" i="1" s="1"/>
  <c r="T131" i="1" s="1"/>
  <c r="S152" i="1"/>
  <c r="T733" i="1"/>
  <c r="U200" i="1"/>
  <c r="S149" i="1"/>
  <c r="I168" i="1"/>
  <c r="J168" i="1" s="1"/>
  <c r="K168" i="1" s="1"/>
  <c r="L168" i="1" s="1"/>
  <c r="M168" i="1" s="1"/>
  <c r="N168" i="1" s="1"/>
  <c r="O168" i="1" s="1"/>
  <c r="P168" i="1" s="1"/>
  <c r="Q168" i="1" s="1"/>
  <c r="R168" i="1" s="1"/>
  <c r="T168" i="1" s="1"/>
  <c r="H129" i="1"/>
  <c r="I129" i="1" s="1"/>
  <c r="J129" i="1" s="1"/>
  <c r="K129" i="1" s="1"/>
  <c r="L129" i="1" s="1"/>
  <c r="M129" i="1" s="1"/>
  <c r="N129" i="1" s="1"/>
  <c r="U173" i="1"/>
  <c r="V173" i="1" s="1"/>
  <c r="W173" i="1" s="1"/>
  <c r="X173" i="1" s="1"/>
  <c r="Y173" i="1" s="1"/>
  <c r="Z173" i="1" s="1"/>
  <c r="AA173" i="1" s="1"/>
  <c r="AB173" i="1" s="1"/>
  <c r="AC173" i="1" s="1"/>
  <c r="AD173" i="1" s="1"/>
  <c r="AE173" i="1" s="1"/>
  <c r="AF173" i="1" s="1"/>
  <c r="AH173" i="1" s="1"/>
  <c r="H128" i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T128" i="1" s="1"/>
  <c r="S173" i="1"/>
  <c r="S135" i="1"/>
  <c r="S668" i="1" s="1"/>
  <c r="J169" i="1"/>
  <c r="K169" i="1" s="1"/>
  <c r="L169" i="1" s="1"/>
  <c r="M169" i="1" s="1"/>
  <c r="N169" i="1" s="1"/>
  <c r="O169" i="1" s="1"/>
  <c r="P169" i="1" s="1"/>
  <c r="Q169" i="1" s="1"/>
  <c r="R169" i="1" s="1"/>
  <c r="T169" i="1" s="1"/>
  <c r="T724" i="1"/>
  <c r="U191" i="1"/>
  <c r="J201" i="1"/>
  <c r="K201" i="1" s="1"/>
  <c r="L201" i="1" s="1"/>
  <c r="M201" i="1" s="1"/>
  <c r="N201" i="1" s="1"/>
  <c r="O201" i="1" s="1"/>
  <c r="P201" i="1" s="1"/>
  <c r="Q201" i="1" s="1"/>
  <c r="R201" i="1" s="1"/>
  <c r="T201" i="1" s="1"/>
  <c r="S201" i="1"/>
  <c r="S734" i="1" s="1"/>
  <c r="U154" i="1"/>
  <c r="S148" i="1"/>
  <c r="T731" i="1"/>
  <c r="U198" i="1"/>
  <c r="J170" i="1"/>
  <c r="K170" i="1" s="1"/>
  <c r="L170" i="1" s="1"/>
  <c r="M170" i="1" s="1"/>
  <c r="N170" i="1" s="1"/>
  <c r="O170" i="1" s="1"/>
  <c r="P170" i="1" s="1"/>
  <c r="Q170" i="1" s="1"/>
  <c r="R170" i="1" s="1"/>
  <c r="T170" i="1" s="1"/>
  <c r="U139" i="1"/>
  <c r="V139" i="1" s="1"/>
  <c r="W139" i="1" s="1"/>
  <c r="X139" i="1" s="1"/>
  <c r="Y139" i="1" s="1"/>
  <c r="Z139" i="1" s="1"/>
  <c r="AA139" i="1" s="1"/>
  <c r="AB139" i="1" s="1"/>
  <c r="AC139" i="1" s="1"/>
  <c r="AD139" i="1" s="1"/>
  <c r="AE139" i="1" s="1"/>
  <c r="AF139" i="1" s="1"/>
  <c r="AH139" i="1" s="1"/>
  <c r="I140" i="1"/>
  <c r="J140" i="1" s="1"/>
  <c r="K140" i="1" s="1"/>
  <c r="L140" i="1" s="1"/>
  <c r="M140" i="1" s="1"/>
  <c r="N140" i="1" s="1"/>
  <c r="O140" i="1" s="1"/>
  <c r="P140" i="1" s="1"/>
  <c r="Q140" i="1" s="1"/>
  <c r="R140" i="1" s="1"/>
  <c r="T140" i="1" s="1"/>
  <c r="S134" i="1"/>
  <c r="S667" i="1" s="1"/>
  <c r="S136" i="1"/>
  <c r="S669" i="1" s="1"/>
  <c r="S147" i="1"/>
  <c r="S680" i="1" s="1"/>
  <c r="AG151" i="1"/>
  <c r="U151" i="1"/>
  <c r="V151" i="1" s="1"/>
  <c r="W151" i="1" s="1"/>
  <c r="X151" i="1" s="1"/>
  <c r="Y151" i="1" s="1"/>
  <c r="Z151" i="1" s="1"/>
  <c r="AA151" i="1" s="1"/>
  <c r="AB151" i="1" s="1"/>
  <c r="AC151" i="1" s="1"/>
  <c r="AD151" i="1" s="1"/>
  <c r="AE151" i="1" s="1"/>
  <c r="AF151" i="1" s="1"/>
  <c r="AH151" i="1" s="1"/>
  <c r="L165" i="1"/>
  <c r="M165" i="1" s="1"/>
  <c r="N165" i="1" s="1"/>
  <c r="O165" i="1" s="1"/>
  <c r="P165" i="1" s="1"/>
  <c r="Q165" i="1" s="1"/>
  <c r="R165" i="1" s="1"/>
  <c r="T165" i="1" s="1"/>
  <c r="S155" i="1"/>
  <c r="J171" i="1"/>
  <c r="K171" i="1" s="1"/>
  <c r="L171" i="1" s="1"/>
  <c r="M171" i="1" s="1"/>
  <c r="N171" i="1" s="1"/>
  <c r="O171" i="1" s="1"/>
  <c r="P171" i="1" s="1"/>
  <c r="Q171" i="1" s="1"/>
  <c r="R171" i="1" s="1"/>
  <c r="T171" i="1" s="1"/>
  <c r="S171" i="1"/>
  <c r="U155" i="1"/>
  <c r="V155" i="1" s="1"/>
  <c r="W155" i="1" s="1"/>
  <c r="X155" i="1" s="1"/>
  <c r="Y155" i="1" s="1"/>
  <c r="Z155" i="1" s="1"/>
  <c r="AA155" i="1" s="1"/>
  <c r="AB155" i="1" s="1"/>
  <c r="AC155" i="1" s="1"/>
  <c r="AD155" i="1" s="1"/>
  <c r="AE155" i="1" s="1"/>
  <c r="AF155" i="1" s="1"/>
  <c r="AH155" i="1" s="1"/>
  <c r="T732" i="1"/>
  <c r="U199" i="1"/>
  <c r="S141" i="1"/>
  <c r="S674" i="1" s="1"/>
  <c r="S145" i="1"/>
  <c r="S678" i="1" s="1"/>
  <c r="S752" i="1" s="1"/>
  <c r="S153" i="1"/>
  <c r="U177" i="1"/>
  <c r="V177" i="1" s="1"/>
  <c r="W177" i="1" s="1"/>
  <c r="X177" i="1" s="1"/>
  <c r="Y177" i="1" s="1"/>
  <c r="Z177" i="1" s="1"/>
  <c r="AA177" i="1" s="1"/>
  <c r="AB177" i="1" s="1"/>
  <c r="AC177" i="1" s="1"/>
  <c r="AD177" i="1" s="1"/>
  <c r="AE177" i="1" s="1"/>
  <c r="AF177" i="1" s="1"/>
  <c r="AH177" i="1" s="1"/>
  <c r="H144" i="1"/>
  <c r="I144" i="1" s="1"/>
  <c r="J144" i="1" s="1"/>
  <c r="K144" i="1" s="1"/>
  <c r="L144" i="1" s="1"/>
  <c r="M144" i="1" s="1"/>
  <c r="N144" i="1" s="1"/>
  <c r="O144" i="1" s="1"/>
  <c r="P144" i="1" s="1"/>
  <c r="Q144" i="1" s="1"/>
  <c r="R144" i="1" s="1"/>
  <c r="T144" i="1" s="1"/>
  <c r="H150" i="1"/>
  <c r="I150" i="1" s="1"/>
  <c r="J150" i="1" s="1"/>
  <c r="K150" i="1" s="1"/>
  <c r="L150" i="1" s="1"/>
  <c r="M150" i="1" s="1"/>
  <c r="N150" i="1" s="1"/>
  <c r="O150" i="1" s="1"/>
  <c r="P150" i="1" s="1"/>
  <c r="Q150" i="1" s="1"/>
  <c r="R150" i="1" s="1"/>
  <c r="T150" i="1" s="1"/>
  <c r="J166" i="1"/>
  <c r="K166" i="1" s="1"/>
  <c r="L166" i="1" s="1"/>
  <c r="M166" i="1" s="1"/>
  <c r="N166" i="1" s="1"/>
  <c r="O166" i="1" s="1"/>
  <c r="P166" i="1" s="1"/>
  <c r="Q166" i="1" s="1"/>
  <c r="R166" i="1" s="1"/>
  <c r="T166" i="1" s="1"/>
  <c r="S166" i="1"/>
  <c r="S699" i="1" s="1"/>
  <c r="S175" i="1"/>
  <c r="S172" i="1"/>
  <c r="H175" i="1"/>
  <c r="I175" i="1" s="1"/>
  <c r="J175" i="1" s="1"/>
  <c r="K175" i="1" s="1"/>
  <c r="L175" i="1" s="1"/>
  <c r="M175" i="1" s="1"/>
  <c r="N175" i="1" s="1"/>
  <c r="O175" i="1" s="1"/>
  <c r="P175" i="1" s="1"/>
  <c r="Q175" i="1" s="1"/>
  <c r="R175" i="1" s="1"/>
  <c r="T175" i="1" s="1"/>
  <c r="H192" i="1"/>
  <c r="I192" i="1" s="1"/>
  <c r="J192" i="1" s="1"/>
  <c r="K192" i="1" s="1"/>
  <c r="L192" i="1" s="1"/>
  <c r="M192" i="1" s="1"/>
  <c r="N192" i="1" s="1"/>
  <c r="O192" i="1" s="1"/>
  <c r="P192" i="1" s="1"/>
  <c r="Q192" i="1" s="1"/>
  <c r="R192" i="1" s="1"/>
  <c r="T192" i="1" s="1"/>
  <c r="I189" i="1"/>
  <c r="J189" i="1" s="1"/>
  <c r="K189" i="1" s="1"/>
  <c r="L189" i="1" s="1"/>
  <c r="M189" i="1" s="1"/>
  <c r="N189" i="1" s="1"/>
  <c r="O189" i="1" s="1"/>
  <c r="P189" i="1" s="1"/>
  <c r="Q189" i="1" s="1"/>
  <c r="R189" i="1" s="1"/>
  <c r="T189" i="1" s="1"/>
  <c r="AG207" i="1"/>
  <c r="U207" i="1"/>
  <c r="V207" i="1" s="1"/>
  <c r="W207" i="1" s="1"/>
  <c r="X207" i="1" s="1"/>
  <c r="Y207" i="1" s="1"/>
  <c r="Z207" i="1" s="1"/>
  <c r="AA207" i="1" s="1"/>
  <c r="AB207" i="1" s="1"/>
  <c r="AC207" i="1" s="1"/>
  <c r="AD207" i="1" s="1"/>
  <c r="AE207" i="1" s="1"/>
  <c r="AF207" i="1" s="1"/>
  <c r="AH207" i="1" s="1"/>
  <c r="J197" i="1"/>
  <c r="K197" i="1" s="1"/>
  <c r="L197" i="1" s="1"/>
  <c r="M197" i="1" s="1"/>
  <c r="N197" i="1" s="1"/>
  <c r="O197" i="1" s="1"/>
  <c r="P197" i="1" s="1"/>
  <c r="Q197" i="1" s="1"/>
  <c r="R197" i="1" s="1"/>
  <c r="T197" i="1" s="1"/>
  <c r="S197" i="1"/>
  <c r="S730" i="1" s="1"/>
  <c r="H156" i="1"/>
  <c r="I156" i="1" s="1"/>
  <c r="J156" i="1" s="1"/>
  <c r="K156" i="1" s="1"/>
  <c r="L156" i="1" s="1"/>
  <c r="M156" i="1" s="1"/>
  <c r="N156" i="1" s="1"/>
  <c r="O156" i="1" s="1"/>
  <c r="P156" i="1" s="1"/>
  <c r="Q156" i="1" s="1"/>
  <c r="R156" i="1" s="1"/>
  <c r="T156" i="1" s="1"/>
  <c r="S200" i="1"/>
  <c r="S733" i="1" s="1"/>
  <c r="J203" i="1"/>
  <c r="K203" i="1" s="1"/>
  <c r="L203" i="1" s="1"/>
  <c r="M203" i="1" s="1"/>
  <c r="N203" i="1" s="1"/>
  <c r="O203" i="1" s="1"/>
  <c r="P203" i="1" s="1"/>
  <c r="Q203" i="1" s="1"/>
  <c r="R203" i="1" s="1"/>
  <c r="T203" i="1" s="1"/>
  <c r="H138" i="1"/>
  <c r="I138" i="1" s="1"/>
  <c r="J138" i="1" s="1"/>
  <c r="K138" i="1" s="1"/>
  <c r="L138" i="1" s="1"/>
  <c r="M138" i="1" s="1"/>
  <c r="N138" i="1" s="1"/>
  <c r="O138" i="1" s="1"/>
  <c r="P138" i="1" s="1"/>
  <c r="Q138" i="1" s="1"/>
  <c r="R138" i="1" s="1"/>
  <c r="T138" i="1" s="1"/>
  <c r="S185" i="1"/>
  <c r="S718" i="1" s="1"/>
  <c r="AG205" i="1"/>
  <c r="AG738" i="1" s="1"/>
  <c r="AG790" i="1" s="1"/>
  <c r="U205" i="1"/>
  <c r="V205" i="1" s="1"/>
  <c r="W205" i="1" s="1"/>
  <c r="X205" i="1" s="1"/>
  <c r="Y205" i="1" s="1"/>
  <c r="Z205" i="1" s="1"/>
  <c r="AA205" i="1" s="1"/>
  <c r="AB205" i="1" s="1"/>
  <c r="AC205" i="1" s="1"/>
  <c r="AD205" i="1" s="1"/>
  <c r="AE205" i="1" s="1"/>
  <c r="AF205" i="1" s="1"/>
  <c r="AH205" i="1" s="1"/>
  <c r="U185" i="1"/>
  <c r="V185" i="1" s="1"/>
  <c r="W185" i="1" s="1"/>
  <c r="X185" i="1" s="1"/>
  <c r="Y185" i="1" s="1"/>
  <c r="Z185" i="1" s="1"/>
  <c r="AA185" i="1" s="1"/>
  <c r="AB185" i="1" s="1"/>
  <c r="AC185" i="1" s="1"/>
  <c r="AD185" i="1" s="1"/>
  <c r="AE185" i="1" s="1"/>
  <c r="AF185" i="1" s="1"/>
  <c r="AH185" i="1" s="1"/>
  <c r="I174" i="1"/>
  <c r="I194" i="1"/>
  <c r="J194" i="1" s="1"/>
  <c r="K194" i="1" s="1"/>
  <c r="L194" i="1" s="1"/>
  <c r="M194" i="1" s="1"/>
  <c r="N194" i="1" s="1"/>
  <c r="O194" i="1" s="1"/>
  <c r="P194" i="1" s="1"/>
  <c r="Q194" i="1" s="1"/>
  <c r="R194" i="1" s="1"/>
  <c r="T194" i="1" s="1"/>
  <c r="S194" i="1"/>
  <c r="S727" i="1" s="1"/>
  <c r="T721" i="1"/>
  <c r="U188" i="1"/>
  <c r="AG208" i="1"/>
  <c r="AG741" i="1" s="1"/>
  <c r="U208" i="1"/>
  <c r="V208" i="1" s="1"/>
  <c r="W208" i="1" s="1"/>
  <c r="X208" i="1" s="1"/>
  <c r="Y208" i="1" s="1"/>
  <c r="Z208" i="1" s="1"/>
  <c r="AA208" i="1" s="1"/>
  <c r="AB208" i="1" s="1"/>
  <c r="AC208" i="1" s="1"/>
  <c r="AD208" i="1" s="1"/>
  <c r="AE208" i="1" s="1"/>
  <c r="AF208" i="1" s="1"/>
  <c r="AH208" i="1" s="1"/>
  <c r="S154" i="1"/>
  <c r="AG160" i="1"/>
  <c r="S161" i="1"/>
  <c r="S178" i="1"/>
  <c r="AU179" i="1"/>
  <c r="S188" i="1"/>
  <c r="S721" i="1" s="1"/>
  <c r="S160" i="1"/>
  <c r="J202" i="1"/>
  <c r="K202" i="1" s="1"/>
  <c r="L202" i="1" s="1"/>
  <c r="M202" i="1" s="1"/>
  <c r="N202" i="1" s="1"/>
  <c r="O202" i="1" s="1"/>
  <c r="P202" i="1" s="1"/>
  <c r="Q202" i="1" s="1"/>
  <c r="R202" i="1" s="1"/>
  <c r="T202" i="1" s="1"/>
  <c r="AG212" i="1"/>
  <c r="AG745" i="1" s="1"/>
  <c r="AG797" i="1" s="1"/>
  <c r="U212" i="1"/>
  <c r="V212" i="1" s="1"/>
  <c r="W212" i="1" s="1"/>
  <c r="X212" i="1" s="1"/>
  <c r="Y212" i="1" s="1"/>
  <c r="Z212" i="1" s="1"/>
  <c r="AA212" i="1" s="1"/>
  <c r="AB212" i="1" s="1"/>
  <c r="AC212" i="1" s="1"/>
  <c r="AD212" i="1" s="1"/>
  <c r="AE212" i="1" s="1"/>
  <c r="AF212" i="1" s="1"/>
  <c r="AH212" i="1" s="1"/>
  <c r="S159" i="1"/>
  <c r="H160" i="1"/>
  <c r="I160" i="1" s="1"/>
  <c r="J160" i="1" s="1"/>
  <c r="K160" i="1" s="1"/>
  <c r="L160" i="1" s="1"/>
  <c r="M160" i="1" s="1"/>
  <c r="N160" i="1" s="1"/>
  <c r="O160" i="1" s="1"/>
  <c r="P160" i="1" s="1"/>
  <c r="Q160" i="1" s="1"/>
  <c r="R160" i="1" s="1"/>
  <c r="AJ160" i="1"/>
  <c r="AK160" i="1" s="1"/>
  <c r="AL160" i="1" s="1"/>
  <c r="AM160" i="1" s="1"/>
  <c r="AN160" i="1" s="1"/>
  <c r="AO160" i="1" s="1"/>
  <c r="AP160" i="1" s="1"/>
  <c r="AQ160" i="1" s="1"/>
  <c r="AR160" i="1" s="1"/>
  <c r="AS160" i="1" s="1"/>
  <c r="AT160" i="1" s="1"/>
  <c r="AV160" i="1" s="1"/>
  <c r="AW160" i="1" s="1"/>
  <c r="AX160" i="1" s="1"/>
  <c r="AY160" i="1" s="1"/>
  <c r="AZ160" i="1" s="1"/>
  <c r="BA160" i="1" s="1"/>
  <c r="BB160" i="1" s="1"/>
  <c r="BC160" i="1" s="1"/>
  <c r="BD160" i="1" s="1"/>
  <c r="BE160" i="1" s="1"/>
  <c r="BF160" i="1" s="1"/>
  <c r="BG160" i="1" s="1"/>
  <c r="BH160" i="1" s="1"/>
  <c r="S187" i="1"/>
  <c r="S720" i="1" s="1"/>
  <c r="S191" i="1"/>
  <c r="S724" i="1" s="1"/>
  <c r="S158" i="1"/>
  <c r="H159" i="1"/>
  <c r="I159" i="1" s="1"/>
  <c r="J159" i="1" s="1"/>
  <c r="K159" i="1" s="1"/>
  <c r="L159" i="1" s="1"/>
  <c r="M159" i="1" s="1"/>
  <c r="N159" i="1" s="1"/>
  <c r="O159" i="1" s="1"/>
  <c r="P159" i="1" s="1"/>
  <c r="Q159" i="1" s="1"/>
  <c r="R159" i="1" s="1"/>
  <c r="T159" i="1" s="1"/>
  <c r="I187" i="1"/>
  <c r="J187" i="1" s="1"/>
  <c r="K187" i="1" s="1"/>
  <c r="L187" i="1" s="1"/>
  <c r="M187" i="1" s="1"/>
  <c r="N187" i="1" s="1"/>
  <c r="S199" i="1"/>
  <c r="S732" i="1" s="1"/>
  <c r="BL393" i="1"/>
  <c r="AG206" i="1"/>
  <c r="AG739" i="1" s="1"/>
  <c r="AG791" i="1" s="1"/>
  <c r="U206" i="1"/>
  <c r="V206" i="1" s="1"/>
  <c r="W206" i="1" s="1"/>
  <c r="X206" i="1" s="1"/>
  <c r="Y206" i="1" s="1"/>
  <c r="Z206" i="1" s="1"/>
  <c r="AA206" i="1" s="1"/>
  <c r="AB206" i="1" s="1"/>
  <c r="AC206" i="1" s="1"/>
  <c r="AD206" i="1" s="1"/>
  <c r="AE206" i="1" s="1"/>
  <c r="AF206" i="1" s="1"/>
  <c r="AH206" i="1" s="1"/>
  <c r="H180" i="1"/>
  <c r="I180" i="1" s="1"/>
  <c r="J180" i="1" s="1"/>
  <c r="K180" i="1" s="1"/>
  <c r="L180" i="1" s="1"/>
  <c r="M180" i="1" s="1"/>
  <c r="N180" i="1" s="1"/>
  <c r="O180" i="1" s="1"/>
  <c r="P180" i="1" s="1"/>
  <c r="Q180" i="1" s="1"/>
  <c r="R180" i="1" s="1"/>
  <c r="T180" i="1" s="1"/>
  <c r="H190" i="1"/>
  <c r="I190" i="1" s="1"/>
  <c r="J190" i="1" s="1"/>
  <c r="K190" i="1" s="1"/>
  <c r="L190" i="1" s="1"/>
  <c r="M190" i="1" s="1"/>
  <c r="N190" i="1" s="1"/>
  <c r="O190" i="1" s="1"/>
  <c r="P190" i="1" s="1"/>
  <c r="Q190" i="1" s="1"/>
  <c r="R190" i="1" s="1"/>
  <c r="T190" i="1" s="1"/>
  <c r="T737" i="1"/>
  <c r="U204" i="1"/>
  <c r="T726" i="1"/>
  <c r="U193" i="1"/>
  <c r="T720" i="1"/>
  <c r="U187" i="1"/>
  <c r="S193" i="1"/>
  <c r="S726" i="1" s="1"/>
  <c r="AG697" i="1"/>
  <c r="AG341" i="1"/>
  <c r="S212" i="1"/>
  <c r="S745" i="1" s="1"/>
  <c r="S208" i="1"/>
  <c r="S741" i="1" s="1"/>
  <c r="S793" i="1" s="1"/>
  <c r="I213" i="1"/>
  <c r="J213" i="1" s="1"/>
  <c r="K213" i="1" s="1"/>
  <c r="L213" i="1" s="1"/>
  <c r="M213" i="1" s="1"/>
  <c r="N213" i="1" s="1"/>
  <c r="O213" i="1" s="1"/>
  <c r="P213" i="1" s="1"/>
  <c r="Q213" i="1" s="1"/>
  <c r="R213" i="1" s="1"/>
  <c r="T213" i="1" s="1"/>
  <c r="S207" i="1"/>
  <c r="S740" i="1" s="1"/>
  <c r="S792" i="1" s="1"/>
  <c r="S206" i="1"/>
  <c r="S739" i="1" s="1"/>
  <c r="S205" i="1"/>
  <c r="S738" i="1" s="1"/>
  <c r="S790" i="1" s="1"/>
  <c r="S204" i="1"/>
  <c r="S737" i="1" s="1"/>
  <c r="H186" i="1"/>
  <c r="I186" i="1" s="1"/>
  <c r="J186" i="1" s="1"/>
  <c r="K186" i="1" s="1"/>
  <c r="L186" i="1" s="1"/>
  <c r="M186" i="1" s="1"/>
  <c r="N186" i="1" s="1"/>
  <c r="O186" i="1" s="1"/>
  <c r="P186" i="1" s="1"/>
  <c r="Q186" i="1" s="1"/>
  <c r="R186" i="1" s="1"/>
  <c r="T186" i="1" s="1"/>
  <c r="H179" i="1"/>
  <c r="AU697" i="1"/>
  <c r="AU341" i="1"/>
  <c r="H184" i="1"/>
  <c r="I184" i="1" s="1"/>
  <c r="J184" i="1" s="1"/>
  <c r="K184" i="1" s="1"/>
  <c r="L184" i="1" s="1"/>
  <c r="M184" i="1" s="1"/>
  <c r="N184" i="1" s="1"/>
  <c r="O184" i="1" s="1"/>
  <c r="P184" i="1" s="1"/>
  <c r="Q184" i="1" s="1"/>
  <c r="R184" i="1" s="1"/>
  <c r="T184" i="1" s="1"/>
  <c r="S177" i="1"/>
  <c r="S198" i="1"/>
  <c r="S731" i="1" s="1"/>
  <c r="BJ393" i="1"/>
  <c r="S697" i="1"/>
  <c r="S341" i="1"/>
  <c r="AG716" i="1"/>
  <c r="AG360" i="1"/>
  <c r="C619" i="1"/>
  <c r="C620" i="1"/>
  <c r="A620" i="1"/>
  <c r="A619" i="1"/>
  <c r="A621" i="1" s="1"/>
  <c r="A622" i="1" s="1"/>
  <c r="A623" i="1" s="1"/>
  <c r="A624" i="1" s="1"/>
  <c r="A625" i="1" s="1"/>
  <c r="A626" i="1" s="1"/>
  <c r="A627" i="1" s="1"/>
  <c r="A628" i="1" s="1"/>
  <c r="A629" i="1" s="1"/>
  <c r="A708" i="1"/>
  <c r="A710" i="1" s="1"/>
  <c r="A711" i="1" s="1"/>
  <c r="A712" i="1" s="1"/>
  <c r="A713" i="1" s="1"/>
  <c r="A714" i="1" s="1"/>
  <c r="A715" i="1" s="1"/>
  <c r="A716" i="1" s="1"/>
  <c r="A717" i="1" s="1"/>
  <c r="A718" i="1" s="1"/>
  <c r="A709" i="1"/>
  <c r="AG794" i="1"/>
  <c r="BK796" i="1"/>
  <c r="AU794" i="1"/>
  <c r="BM794" i="1"/>
  <c r="S762" i="1"/>
  <c r="BK795" i="1"/>
  <c r="S716" i="1"/>
  <c r="S360" i="1"/>
  <c r="AU359" i="1"/>
  <c r="J803" i="1"/>
  <c r="AI817" i="1"/>
  <c r="K828" i="1"/>
  <c r="K806" i="1"/>
  <c r="H810" i="1"/>
  <c r="AI802" i="1"/>
  <c r="AI804" i="1"/>
  <c r="P808" i="1"/>
  <c r="O815" i="1"/>
  <c r="P817" i="1"/>
  <c r="O818" i="1"/>
  <c r="O819" i="1"/>
  <c r="O816" i="1"/>
  <c r="V806" i="1"/>
  <c r="V809" i="1"/>
  <c r="AI813" i="1"/>
  <c r="A757" i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56" i="1"/>
  <c r="S761" i="1"/>
  <c r="AB811" i="1"/>
  <c r="S758" i="1"/>
  <c r="J833" i="1"/>
  <c r="AU828" i="1"/>
  <c r="AI812" i="1"/>
  <c r="BM795" i="1"/>
  <c r="J804" i="1"/>
  <c r="M809" i="1"/>
  <c r="AG793" i="1"/>
  <c r="AI839" i="1"/>
  <c r="U846" i="1"/>
  <c r="V805" i="1"/>
  <c r="AB826" i="1"/>
  <c r="I802" i="1"/>
  <c r="AE815" i="1"/>
  <c r="W807" i="1"/>
  <c r="J813" i="1"/>
  <c r="S791" i="1"/>
  <c r="AU795" i="1"/>
  <c r="BJ795" i="1"/>
  <c r="S795" i="1"/>
  <c r="V810" i="1"/>
  <c r="W818" i="1"/>
  <c r="I824" i="1"/>
  <c r="H825" i="1"/>
  <c r="H823" i="1"/>
  <c r="U830" i="1"/>
  <c r="T829" i="1"/>
  <c r="T831" i="1"/>
  <c r="U848" i="1"/>
  <c r="G822" i="1"/>
  <c r="H821" i="1"/>
  <c r="G820" i="1"/>
  <c r="S753" i="1"/>
  <c r="I807" i="1"/>
  <c r="S797" i="1"/>
  <c r="S805" i="1"/>
  <c r="I819" i="1"/>
  <c r="H814" i="1"/>
  <c r="AG802" i="1"/>
  <c r="I812" i="1"/>
  <c r="AG804" i="1"/>
  <c r="S827" i="1"/>
  <c r="U844" i="1"/>
  <c r="V827" i="1"/>
  <c r="AG817" i="1"/>
  <c r="I826" i="1"/>
  <c r="H818" i="1"/>
  <c r="U837" i="1"/>
  <c r="V814" i="1"/>
  <c r="W816" i="1"/>
  <c r="U847" i="1"/>
  <c r="J832" i="1"/>
  <c r="U834" i="1"/>
  <c r="Q836" i="1"/>
  <c r="W819" i="1"/>
  <c r="U850" i="1"/>
  <c r="AG839" i="1"/>
  <c r="L841" i="1"/>
  <c r="I845" i="1"/>
  <c r="K849" i="1"/>
  <c r="H831" i="1"/>
  <c r="AG828" i="1"/>
  <c r="K840" i="1"/>
  <c r="AG813" i="1"/>
  <c r="J835" i="1"/>
  <c r="I838" i="1"/>
  <c r="S830" i="1"/>
  <c r="S847" i="1"/>
  <c r="H816" i="1"/>
  <c r="S834" i="1"/>
  <c r="I842" i="1"/>
  <c r="S846" i="1"/>
  <c r="S837" i="1"/>
  <c r="S839" i="1"/>
  <c r="I843" i="1"/>
  <c r="H829" i="1"/>
  <c r="S844" i="1"/>
  <c r="S848" i="1"/>
  <c r="S850" i="1"/>
  <c r="S118" i="1" l="1"/>
  <c r="S121" i="1"/>
  <c r="S120" i="1"/>
  <c r="J845" i="1"/>
  <c r="K833" i="1"/>
  <c r="J842" i="1"/>
  <c r="W827" i="1"/>
  <c r="U829" i="1"/>
  <c r="M841" i="1"/>
  <c r="R836" i="1"/>
  <c r="V830" i="1"/>
  <c r="W810" i="1"/>
  <c r="X818" i="1"/>
  <c r="U831" i="1"/>
  <c r="I816" i="1"/>
  <c r="I814" i="1"/>
  <c r="J174" i="1"/>
  <c r="K174" i="1" s="1"/>
  <c r="L174" i="1" s="1"/>
  <c r="M174" i="1" s="1"/>
  <c r="N174" i="1" s="1"/>
  <c r="O174" i="1" s="1"/>
  <c r="P174" i="1" s="1"/>
  <c r="Q174" i="1" s="1"/>
  <c r="R174" i="1" s="1"/>
  <c r="T174" i="1" s="1"/>
  <c r="S174" i="1"/>
  <c r="J838" i="1"/>
  <c r="S122" i="1"/>
  <c r="K832" i="1"/>
  <c r="J826" i="1"/>
  <c r="K835" i="1"/>
  <c r="S857" i="1"/>
  <c r="I818" i="1"/>
  <c r="V834" i="1"/>
  <c r="I829" i="1"/>
  <c r="J812" i="1"/>
  <c r="J843" i="1"/>
  <c r="J819" i="1"/>
  <c r="AC826" i="1"/>
  <c r="V847" i="1"/>
  <c r="W809" i="1"/>
  <c r="L828" i="1"/>
  <c r="S899" i="1"/>
  <c r="S896" i="1"/>
  <c r="W805" i="1"/>
  <c r="V154" i="1"/>
  <c r="W154" i="1" s="1"/>
  <c r="X154" i="1" s="1"/>
  <c r="Y154" i="1" s="1"/>
  <c r="Z154" i="1" s="1"/>
  <c r="AA154" i="1" s="1"/>
  <c r="AB154" i="1" s="1"/>
  <c r="AC154" i="1" s="1"/>
  <c r="AD154" i="1" s="1"/>
  <c r="AE154" i="1" s="1"/>
  <c r="AF154" i="1" s="1"/>
  <c r="AH154" i="1" s="1"/>
  <c r="AG154" i="1"/>
  <c r="L840" i="1"/>
  <c r="V850" i="1"/>
  <c r="I821" i="1"/>
  <c r="H820" i="1"/>
  <c r="H822" i="1"/>
  <c r="AJ802" i="1"/>
  <c r="I810" i="1"/>
  <c r="I823" i="1"/>
  <c r="I825" i="1"/>
  <c r="J824" i="1"/>
  <c r="S898" i="1"/>
  <c r="I179" i="1"/>
  <c r="J179" i="1" s="1"/>
  <c r="K179" i="1" s="1"/>
  <c r="L179" i="1" s="1"/>
  <c r="M179" i="1" s="1"/>
  <c r="N179" i="1" s="1"/>
  <c r="O179" i="1" s="1"/>
  <c r="P179" i="1" s="1"/>
  <c r="Q179" i="1" s="1"/>
  <c r="R179" i="1" s="1"/>
  <c r="T179" i="1" s="1"/>
  <c r="X816" i="1"/>
  <c r="I831" i="1"/>
  <c r="L849" i="1"/>
  <c r="X819" i="1"/>
  <c r="W814" i="1"/>
  <c r="V837" i="1"/>
  <c r="V844" i="1"/>
  <c r="J807" i="1"/>
  <c r="AJ813" i="1"/>
  <c r="P815" i="1"/>
  <c r="Q817" i="1"/>
  <c r="P819" i="1"/>
  <c r="P816" i="1"/>
  <c r="P818" i="1"/>
  <c r="AI212" i="1"/>
  <c r="AJ212" i="1" s="1"/>
  <c r="AK212" i="1" s="1"/>
  <c r="AL212" i="1" s="1"/>
  <c r="AM212" i="1" s="1"/>
  <c r="AN212" i="1" s="1"/>
  <c r="AO212" i="1" s="1"/>
  <c r="AP212" i="1" s="1"/>
  <c r="AQ212" i="1" s="1"/>
  <c r="AR212" i="1" s="1"/>
  <c r="AS212" i="1" s="1"/>
  <c r="AT212" i="1" s="1"/>
  <c r="AV212" i="1" s="1"/>
  <c r="AW212" i="1" s="1"/>
  <c r="AX212" i="1" s="1"/>
  <c r="AY212" i="1" s="1"/>
  <c r="AZ212" i="1" s="1"/>
  <c r="BA212" i="1" s="1"/>
  <c r="BB212" i="1" s="1"/>
  <c r="BC212" i="1" s="1"/>
  <c r="BD212" i="1" s="1"/>
  <c r="BE212" i="1" s="1"/>
  <c r="BF212" i="1" s="1"/>
  <c r="BG212" i="1" s="1"/>
  <c r="BH212" i="1" s="1"/>
  <c r="AG185" i="1"/>
  <c r="AG718" i="1" s="1"/>
  <c r="AG177" i="1"/>
  <c r="AI161" i="1"/>
  <c r="AJ161" i="1" s="1"/>
  <c r="AK161" i="1" s="1"/>
  <c r="AL161" i="1" s="1"/>
  <c r="AM161" i="1" s="1"/>
  <c r="AN161" i="1" s="1"/>
  <c r="AO161" i="1" s="1"/>
  <c r="AP161" i="1" s="1"/>
  <c r="AQ161" i="1" s="1"/>
  <c r="AR161" i="1" s="1"/>
  <c r="AS161" i="1" s="1"/>
  <c r="AT161" i="1" s="1"/>
  <c r="AV161" i="1" s="1"/>
  <c r="AW161" i="1" s="1"/>
  <c r="AX161" i="1" s="1"/>
  <c r="AY161" i="1" s="1"/>
  <c r="AZ161" i="1" s="1"/>
  <c r="BA161" i="1" s="1"/>
  <c r="BB161" i="1" s="1"/>
  <c r="BC161" i="1" s="1"/>
  <c r="BD161" i="1" s="1"/>
  <c r="BE161" i="1" s="1"/>
  <c r="BF161" i="1" s="1"/>
  <c r="BG161" i="1" s="1"/>
  <c r="BH161" i="1" s="1"/>
  <c r="AI129" i="1"/>
  <c r="AJ129" i="1" s="1"/>
  <c r="AK129" i="1" s="1"/>
  <c r="AL129" i="1" s="1"/>
  <c r="AM129" i="1" s="1"/>
  <c r="AN129" i="1" s="1"/>
  <c r="AO129" i="1" s="1"/>
  <c r="AP129" i="1" s="1"/>
  <c r="AQ129" i="1" s="1"/>
  <c r="AR129" i="1" s="1"/>
  <c r="AS129" i="1" s="1"/>
  <c r="AT129" i="1" s="1"/>
  <c r="AV129" i="1" s="1"/>
  <c r="AW129" i="1" s="1"/>
  <c r="AX129" i="1" s="1"/>
  <c r="AY129" i="1" s="1"/>
  <c r="AZ129" i="1" s="1"/>
  <c r="BA129" i="1" s="1"/>
  <c r="BB129" i="1" s="1"/>
  <c r="BC129" i="1" s="1"/>
  <c r="BD129" i="1" s="1"/>
  <c r="BE129" i="1" s="1"/>
  <c r="BF129" i="1" s="1"/>
  <c r="BG129" i="1" s="1"/>
  <c r="BH129" i="1" s="1"/>
  <c r="AX728" i="1"/>
  <c r="AY4" i="1"/>
  <c r="T719" i="1"/>
  <c r="U186" i="1"/>
  <c r="U737" i="1"/>
  <c r="V204" i="1"/>
  <c r="AI185" i="1"/>
  <c r="AJ185" i="1" s="1"/>
  <c r="AK185" i="1" s="1"/>
  <c r="AL185" i="1" s="1"/>
  <c r="AM185" i="1" s="1"/>
  <c r="AN185" i="1" s="1"/>
  <c r="AO185" i="1" s="1"/>
  <c r="AP185" i="1" s="1"/>
  <c r="AQ185" i="1" s="1"/>
  <c r="AR185" i="1" s="1"/>
  <c r="AS185" i="1" s="1"/>
  <c r="AT185" i="1" s="1"/>
  <c r="AV185" i="1" s="1"/>
  <c r="AW185" i="1" s="1"/>
  <c r="AX185" i="1" s="1"/>
  <c r="AY185" i="1" s="1"/>
  <c r="AZ185" i="1" s="1"/>
  <c r="BA185" i="1" s="1"/>
  <c r="BB185" i="1" s="1"/>
  <c r="BC185" i="1" s="1"/>
  <c r="BD185" i="1" s="1"/>
  <c r="BE185" i="1" s="1"/>
  <c r="BF185" i="1" s="1"/>
  <c r="BG185" i="1" s="1"/>
  <c r="BH185" i="1" s="1"/>
  <c r="AI177" i="1"/>
  <c r="AJ177" i="1" s="1"/>
  <c r="AK177" i="1" s="1"/>
  <c r="AL177" i="1" s="1"/>
  <c r="AM177" i="1" s="1"/>
  <c r="AN177" i="1" s="1"/>
  <c r="AO177" i="1" s="1"/>
  <c r="AP177" i="1" s="1"/>
  <c r="AQ177" i="1" s="1"/>
  <c r="AR177" i="1" s="1"/>
  <c r="AS177" i="1" s="1"/>
  <c r="AT177" i="1" s="1"/>
  <c r="AV177" i="1" s="1"/>
  <c r="AW177" i="1" s="1"/>
  <c r="AX177" i="1" s="1"/>
  <c r="AY177" i="1" s="1"/>
  <c r="AZ177" i="1" s="1"/>
  <c r="BA177" i="1" s="1"/>
  <c r="BB177" i="1" s="1"/>
  <c r="BC177" i="1" s="1"/>
  <c r="BD177" i="1" s="1"/>
  <c r="BE177" i="1" s="1"/>
  <c r="BF177" i="1" s="1"/>
  <c r="BG177" i="1" s="1"/>
  <c r="BH177" i="1" s="1"/>
  <c r="AU177" i="1"/>
  <c r="AI141" i="1"/>
  <c r="AJ141" i="1" s="1"/>
  <c r="AK141" i="1" s="1"/>
  <c r="AL141" i="1" s="1"/>
  <c r="AM141" i="1" s="1"/>
  <c r="AN141" i="1" s="1"/>
  <c r="AO141" i="1" s="1"/>
  <c r="AP141" i="1" s="1"/>
  <c r="AQ141" i="1" s="1"/>
  <c r="AR141" i="1" s="1"/>
  <c r="AS141" i="1" s="1"/>
  <c r="AT141" i="1" s="1"/>
  <c r="AV141" i="1" s="1"/>
  <c r="AW141" i="1" s="1"/>
  <c r="AX141" i="1" s="1"/>
  <c r="AY141" i="1" s="1"/>
  <c r="AZ141" i="1" s="1"/>
  <c r="BA141" i="1" s="1"/>
  <c r="BB141" i="1" s="1"/>
  <c r="BC141" i="1" s="1"/>
  <c r="BD141" i="1" s="1"/>
  <c r="BE141" i="1" s="1"/>
  <c r="BF141" i="1" s="1"/>
  <c r="BG141" i="1" s="1"/>
  <c r="BH141" i="1" s="1"/>
  <c r="H4" i="1"/>
  <c r="K803" i="1"/>
  <c r="S202" i="1"/>
  <c r="S735" i="1" s="1"/>
  <c r="AI205" i="1"/>
  <c r="AJ205" i="1" s="1"/>
  <c r="AK205" i="1" s="1"/>
  <c r="AL205" i="1" s="1"/>
  <c r="AM205" i="1" s="1"/>
  <c r="AN205" i="1" s="1"/>
  <c r="AO205" i="1" s="1"/>
  <c r="AP205" i="1" s="1"/>
  <c r="AQ205" i="1" s="1"/>
  <c r="AR205" i="1" s="1"/>
  <c r="AS205" i="1" s="1"/>
  <c r="AT205" i="1" s="1"/>
  <c r="AV205" i="1" s="1"/>
  <c r="AW205" i="1" s="1"/>
  <c r="AX205" i="1" s="1"/>
  <c r="AY205" i="1" s="1"/>
  <c r="AZ205" i="1" s="1"/>
  <c r="BA205" i="1" s="1"/>
  <c r="BB205" i="1" s="1"/>
  <c r="BC205" i="1" s="1"/>
  <c r="BD205" i="1" s="1"/>
  <c r="BE205" i="1" s="1"/>
  <c r="BF205" i="1" s="1"/>
  <c r="BG205" i="1" s="1"/>
  <c r="BH205" i="1" s="1"/>
  <c r="U166" i="1"/>
  <c r="V166" i="1" s="1"/>
  <c r="W166" i="1" s="1"/>
  <c r="X166" i="1" s="1"/>
  <c r="Y166" i="1" s="1"/>
  <c r="Z166" i="1" s="1"/>
  <c r="AA166" i="1" s="1"/>
  <c r="AB166" i="1" s="1"/>
  <c r="AC166" i="1" s="1"/>
  <c r="AD166" i="1" s="1"/>
  <c r="AE166" i="1" s="1"/>
  <c r="AF166" i="1" s="1"/>
  <c r="AH166" i="1" s="1"/>
  <c r="T734" i="1"/>
  <c r="U201" i="1"/>
  <c r="S138" i="1"/>
  <c r="S671" i="1" s="1"/>
  <c r="AI145" i="1"/>
  <c r="AJ145" i="1" s="1"/>
  <c r="AK145" i="1" s="1"/>
  <c r="AL145" i="1" s="1"/>
  <c r="AM145" i="1" s="1"/>
  <c r="AN145" i="1" s="1"/>
  <c r="AO145" i="1" s="1"/>
  <c r="AP145" i="1" s="1"/>
  <c r="AQ145" i="1" s="1"/>
  <c r="AR145" i="1" s="1"/>
  <c r="AS145" i="1" s="1"/>
  <c r="AT145" i="1" s="1"/>
  <c r="AV145" i="1" s="1"/>
  <c r="AW145" i="1" s="1"/>
  <c r="AX145" i="1" s="1"/>
  <c r="AY145" i="1" s="1"/>
  <c r="AZ145" i="1" s="1"/>
  <c r="BA145" i="1" s="1"/>
  <c r="BB145" i="1" s="1"/>
  <c r="BC145" i="1" s="1"/>
  <c r="BD145" i="1" s="1"/>
  <c r="BE145" i="1" s="1"/>
  <c r="BF145" i="1" s="1"/>
  <c r="BG145" i="1" s="1"/>
  <c r="BH145" i="1" s="1"/>
  <c r="AG134" i="1"/>
  <c r="AG667" i="1" s="1"/>
  <c r="AG762" i="1" s="1"/>
  <c r="AG141" i="1"/>
  <c r="AG674" i="1" s="1"/>
  <c r="BN11" i="1"/>
  <c r="BN15" i="1"/>
  <c r="N809" i="1"/>
  <c r="AU714" i="1"/>
  <c r="AU358" i="1"/>
  <c r="AU357" i="1" s="1"/>
  <c r="AU356" i="1" s="1"/>
  <c r="AU355" i="1" s="1"/>
  <c r="A738" i="1"/>
  <c r="A739" i="1" s="1"/>
  <c r="A740" i="1" s="1"/>
  <c r="A741" i="1" s="1"/>
  <c r="A742" i="1" s="1"/>
  <c r="A743" i="1" s="1"/>
  <c r="A744" i="1" s="1"/>
  <c r="A745" i="1" s="1"/>
  <c r="A746" i="1" s="1"/>
  <c r="A719" i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T723" i="1"/>
  <c r="U190" i="1"/>
  <c r="T735" i="1"/>
  <c r="U202" i="1"/>
  <c r="U150" i="1"/>
  <c r="V150" i="1" s="1"/>
  <c r="W150" i="1" s="1"/>
  <c r="X150" i="1" s="1"/>
  <c r="Y150" i="1" s="1"/>
  <c r="Z150" i="1" s="1"/>
  <c r="AA150" i="1" s="1"/>
  <c r="AB150" i="1" s="1"/>
  <c r="AC150" i="1" s="1"/>
  <c r="AD150" i="1" s="1"/>
  <c r="AE150" i="1" s="1"/>
  <c r="AF150" i="1" s="1"/>
  <c r="AH150" i="1" s="1"/>
  <c r="U724" i="1"/>
  <c r="V191" i="1"/>
  <c r="AG131" i="1"/>
  <c r="AG664" i="1" s="1"/>
  <c r="AG759" i="1" s="1"/>
  <c r="U131" i="1"/>
  <c r="V131" i="1" s="1"/>
  <c r="W131" i="1" s="1"/>
  <c r="X131" i="1" s="1"/>
  <c r="Y131" i="1" s="1"/>
  <c r="Z131" i="1" s="1"/>
  <c r="AA131" i="1" s="1"/>
  <c r="AB131" i="1" s="1"/>
  <c r="AC131" i="1" s="1"/>
  <c r="AD131" i="1" s="1"/>
  <c r="AE131" i="1" s="1"/>
  <c r="AF131" i="1" s="1"/>
  <c r="AH131" i="1" s="1"/>
  <c r="AI134" i="1"/>
  <c r="AJ134" i="1" s="1"/>
  <c r="AK134" i="1" s="1"/>
  <c r="AL134" i="1" s="1"/>
  <c r="AM134" i="1" s="1"/>
  <c r="AN134" i="1" s="1"/>
  <c r="AO134" i="1" s="1"/>
  <c r="AP134" i="1" s="1"/>
  <c r="AQ134" i="1" s="1"/>
  <c r="AR134" i="1" s="1"/>
  <c r="AS134" i="1" s="1"/>
  <c r="AT134" i="1" s="1"/>
  <c r="AV134" i="1" s="1"/>
  <c r="AW134" i="1" s="1"/>
  <c r="AX134" i="1" s="1"/>
  <c r="AY134" i="1" s="1"/>
  <c r="AZ134" i="1" s="1"/>
  <c r="BA134" i="1" s="1"/>
  <c r="BB134" i="1" s="1"/>
  <c r="BC134" i="1" s="1"/>
  <c r="BD134" i="1" s="1"/>
  <c r="BE134" i="1" s="1"/>
  <c r="BF134" i="1" s="1"/>
  <c r="BG134" i="1" s="1"/>
  <c r="BH134" i="1" s="1"/>
  <c r="AU153" i="1"/>
  <c r="BI153" i="1" s="1"/>
  <c r="AI153" i="1"/>
  <c r="AJ153" i="1" s="1"/>
  <c r="AK153" i="1" s="1"/>
  <c r="AL153" i="1" s="1"/>
  <c r="AM153" i="1" s="1"/>
  <c r="AN153" i="1" s="1"/>
  <c r="AO153" i="1" s="1"/>
  <c r="AP153" i="1" s="1"/>
  <c r="AQ153" i="1" s="1"/>
  <c r="AR153" i="1" s="1"/>
  <c r="AS153" i="1" s="1"/>
  <c r="AT153" i="1" s="1"/>
  <c r="AV153" i="1" s="1"/>
  <c r="AW153" i="1" s="1"/>
  <c r="AX153" i="1" s="1"/>
  <c r="AY153" i="1" s="1"/>
  <c r="AZ153" i="1" s="1"/>
  <c r="BA153" i="1" s="1"/>
  <c r="BB153" i="1" s="1"/>
  <c r="BC153" i="1" s="1"/>
  <c r="BD153" i="1" s="1"/>
  <c r="BE153" i="1" s="1"/>
  <c r="BF153" i="1" s="1"/>
  <c r="BG153" i="1" s="1"/>
  <c r="BH153" i="1" s="1"/>
  <c r="AC811" i="1"/>
  <c r="W806" i="1"/>
  <c r="S715" i="1"/>
  <c r="S359" i="1"/>
  <c r="A649" i="1"/>
  <c r="A650" i="1" s="1"/>
  <c r="A651" i="1" s="1"/>
  <c r="A652" i="1" s="1"/>
  <c r="A653" i="1" s="1"/>
  <c r="A654" i="1" s="1"/>
  <c r="A655" i="1" s="1"/>
  <c r="A656" i="1" s="1"/>
  <c r="A657" i="1" s="1"/>
  <c r="A630" i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S186" i="1"/>
  <c r="S719" i="1" s="1"/>
  <c r="S190" i="1"/>
  <c r="S723" i="1" s="1"/>
  <c r="S765" i="1" s="1"/>
  <c r="S150" i="1"/>
  <c r="S144" i="1"/>
  <c r="S677" i="1" s="1"/>
  <c r="AI130" i="1"/>
  <c r="AJ130" i="1" s="1"/>
  <c r="AK130" i="1" s="1"/>
  <c r="AL130" i="1" s="1"/>
  <c r="AM130" i="1" s="1"/>
  <c r="AN130" i="1" s="1"/>
  <c r="AO130" i="1" s="1"/>
  <c r="AP130" i="1" s="1"/>
  <c r="AQ130" i="1" s="1"/>
  <c r="AR130" i="1" s="1"/>
  <c r="AS130" i="1" s="1"/>
  <c r="AT130" i="1" s="1"/>
  <c r="AV130" i="1" s="1"/>
  <c r="AW130" i="1" s="1"/>
  <c r="AX130" i="1" s="1"/>
  <c r="AY130" i="1" s="1"/>
  <c r="AZ130" i="1" s="1"/>
  <c r="BA130" i="1" s="1"/>
  <c r="BB130" i="1" s="1"/>
  <c r="BC130" i="1" s="1"/>
  <c r="BD130" i="1" s="1"/>
  <c r="BE130" i="1" s="1"/>
  <c r="BF130" i="1" s="1"/>
  <c r="BG130" i="1" s="1"/>
  <c r="BH130" i="1" s="1"/>
  <c r="AG153" i="1"/>
  <c r="AG158" i="1"/>
  <c r="BK714" i="1"/>
  <c r="BK716" i="1"/>
  <c r="BK715" i="1"/>
  <c r="BK709" i="1"/>
  <c r="BL29" i="1"/>
  <c r="Q808" i="1"/>
  <c r="U180" i="1"/>
  <c r="V180" i="1" s="1"/>
  <c r="W180" i="1" s="1"/>
  <c r="X180" i="1" s="1"/>
  <c r="Y180" i="1" s="1"/>
  <c r="Z180" i="1" s="1"/>
  <c r="AA180" i="1" s="1"/>
  <c r="AB180" i="1" s="1"/>
  <c r="AC180" i="1" s="1"/>
  <c r="AD180" i="1" s="1"/>
  <c r="AE180" i="1" s="1"/>
  <c r="AF180" i="1" s="1"/>
  <c r="AH180" i="1" s="1"/>
  <c r="AG138" i="1"/>
  <c r="AG671" i="1" s="1"/>
  <c r="U138" i="1"/>
  <c r="V138" i="1" s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AH138" i="1" s="1"/>
  <c r="U144" i="1"/>
  <c r="V144" i="1" s="1"/>
  <c r="W144" i="1" s="1"/>
  <c r="X144" i="1" s="1"/>
  <c r="Y144" i="1" s="1"/>
  <c r="Z144" i="1" s="1"/>
  <c r="AA144" i="1" s="1"/>
  <c r="AB144" i="1" s="1"/>
  <c r="AC144" i="1" s="1"/>
  <c r="AD144" i="1" s="1"/>
  <c r="AE144" i="1" s="1"/>
  <c r="AF144" i="1" s="1"/>
  <c r="AH144" i="1" s="1"/>
  <c r="AG140" i="1"/>
  <c r="AG673" i="1" s="1"/>
  <c r="U140" i="1"/>
  <c r="V140" i="1" s="1"/>
  <c r="W140" i="1" s="1"/>
  <c r="X140" i="1" s="1"/>
  <c r="Y140" i="1" s="1"/>
  <c r="Z140" i="1" s="1"/>
  <c r="AA140" i="1" s="1"/>
  <c r="AB140" i="1" s="1"/>
  <c r="AC140" i="1" s="1"/>
  <c r="AD140" i="1" s="1"/>
  <c r="AE140" i="1" s="1"/>
  <c r="AF140" i="1" s="1"/>
  <c r="AH140" i="1" s="1"/>
  <c r="AG132" i="1"/>
  <c r="AG665" i="1" s="1"/>
  <c r="AG760" i="1" s="1"/>
  <c r="U132" i="1"/>
  <c r="V132" i="1" s="1"/>
  <c r="W132" i="1" s="1"/>
  <c r="X132" i="1" s="1"/>
  <c r="Y132" i="1" s="1"/>
  <c r="Z132" i="1" s="1"/>
  <c r="AA132" i="1" s="1"/>
  <c r="AB132" i="1" s="1"/>
  <c r="AC132" i="1" s="1"/>
  <c r="AD132" i="1" s="1"/>
  <c r="AE132" i="1" s="1"/>
  <c r="AF132" i="1" s="1"/>
  <c r="AH132" i="1" s="1"/>
  <c r="AI158" i="1"/>
  <c r="AJ158" i="1" s="1"/>
  <c r="AK158" i="1" s="1"/>
  <c r="AL158" i="1" s="1"/>
  <c r="AM158" i="1" s="1"/>
  <c r="AN158" i="1" s="1"/>
  <c r="AO158" i="1" s="1"/>
  <c r="AP158" i="1" s="1"/>
  <c r="AQ158" i="1" s="1"/>
  <c r="AR158" i="1" s="1"/>
  <c r="AS158" i="1" s="1"/>
  <c r="AT158" i="1" s="1"/>
  <c r="AV158" i="1" s="1"/>
  <c r="AW158" i="1" s="1"/>
  <c r="AX158" i="1" s="1"/>
  <c r="AY158" i="1" s="1"/>
  <c r="AZ158" i="1" s="1"/>
  <c r="BA158" i="1" s="1"/>
  <c r="BB158" i="1" s="1"/>
  <c r="BC158" i="1" s="1"/>
  <c r="BD158" i="1" s="1"/>
  <c r="BE158" i="1" s="1"/>
  <c r="BF158" i="1" s="1"/>
  <c r="BG158" i="1" s="1"/>
  <c r="BH158" i="1" s="1"/>
  <c r="AU158" i="1"/>
  <c r="U728" i="1"/>
  <c r="V4" i="1"/>
  <c r="BN14" i="1"/>
  <c r="BJ696" i="1"/>
  <c r="BJ695" i="1"/>
  <c r="BJ697" i="1"/>
  <c r="BK27" i="1"/>
  <c r="BJ32" i="1"/>
  <c r="BJ33" i="1"/>
  <c r="K804" i="1"/>
  <c r="AJ812" i="1"/>
  <c r="S213" i="1"/>
  <c r="S746" i="1" s="1"/>
  <c r="S798" i="1" s="1"/>
  <c r="S124" i="1" s="1"/>
  <c r="BI179" i="1"/>
  <c r="S203" i="1"/>
  <c r="S736" i="1" s="1"/>
  <c r="S140" i="1"/>
  <c r="S673" i="1" s="1"/>
  <c r="S763" i="1" s="1"/>
  <c r="S169" i="1"/>
  <c r="S702" i="1" s="1"/>
  <c r="S772" i="1" s="1"/>
  <c r="S196" i="1"/>
  <c r="S729" i="1" s="1"/>
  <c r="U133" i="1"/>
  <c r="V133" i="1" s="1"/>
  <c r="W133" i="1" s="1"/>
  <c r="X133" i="1" s="1"/>
  <c r="Y133" i="1" s="1"/>
  <c r="Z133" i="1" s="1"/>
  <c r="AA133" i="1" s="1"/>
  <c r="AB133" i="1" s="1"/>
  <c r="AC133" i="1" s="1"/>
  <c r="AD133" i="1" s="1"/>
  <c r="AE133" i="1" s="1"/>
  <c r="AF133" i="1" s="1"/>
  <c r="AH133" i="1" s="1"/>
  <c r="U142" i="1"/>
  <c r="V142" i="1" s="1"/>
  <c r="W142" i="1" s="1"/>
  <c r="X142" i="1" s="1"/>
  <c r="Y142" i="1" s="1"/>
  <c r="Z142" i="1" s="1"/>
  <c r="AA142" i="1" s="1"/>
  <c r="AB142" i="1" s="1"/>
  <c r="AC142" i="1" s="1"/>
  <c r="AD142" i="1" s="1"/>
  <c r="AE142" i="1" s="1"/>
  <c r="AF142" i="1" s="1"/>
  <c r="AH142" i="1" s="1"/>
  <c r="S131" i="1"/>
  <c r="S664" i="1" s="1"/>
  <c r="S759" i="1" s="1"/>
  <c r="AF815" i="1"/>
  <c r="AU206" i="1"/>
  <c r="AI206" i="1"/>
  <c r="AJ206" i="1" s="1"/>
  <c r="AK206" i="1" s="1"/>
  <c r="AL206" i="1" s="1"/>
  <c r="AM206" i="1" s="1"/>
  <c r="AN206" i="1" s="1"/>
  <c r="AO206" i="1" s="1"/>
  <c r="AP206" i="1" s="1"/>
  <c r="AQ206" i="1" s="1"/>
  <c r="AR206" i="1" s="1"/>
  <c r="AS206" i="1" s="1"/>
  <c r="AT206" i="1" s="1"/>
  <c r="AV206" i="1" s="1"/>
  <c r="AW206" i="1" s="1"/>
  <c r="AX206" i="1" s="1"/>
  <c r="AY206" i="1" s="1"/>
  <c r="AZ206" i="1" s="1"/>
  <c r="BA206" i="1" s="1"/>
  <c r="BB206" i="1" s="1"/>
  <c r="BC206" i="1" s="1"/>
  <c r="BD206" i="1" s="1"/>
  <c r="BE206" i="1" s="1"/>
  <c r="BF206" i="1" s="1"/>
  <c r="BG206" i="1" s="1"/>
  <c r="BH206" i="1" s="1"/>
  <c r="T736" i="1"/>
  <c r="U203" i="1"/>
  <c r="AI151" i="1"/>
  <c r="AJ151" i="1" s="1"/>
  <c r="AK151" i="1" s="1"/>
  <c r="AL151" i="1" s="1"/>
  <c r="AM151" i="1" s="1"/>
  <c r="AN151" i="1" s="1"/>
  <c r="AO151" i="1" s="1"/>
  <c r="AP151" i="1" s="1"/>
  <c r="AQ151" i="1" s="1"/>
  <c r="AR151" i="1" s="1"/>
  <c r="AS151" i="1" s="1"/>
  <c r="AT151" i="1" s="1"/>
  <c r="AV151" i="1" s="1"/>
  <c r="AW151" i="1" s="1"/>
  <c r="AX151" i="1" s="1"/>
  <c r="AY151" i="1" s="1"/>
  <c r="AZ151" i="1" s="1"/>
  <c r="BA151" i="1" s="1"/>
  <c r="BB151" i="1" s="1"/>
  <c r="BC151" i="1" s="1"/>
  <c r="BD151" i="1" s="1"/>
  <c r="BE151" i="1" s="1"/>
  <c r="BF151" i="1" s="1"/>
  <c r="BG151" i="1" s="1"/>
  <c r="BH151" i="1" s="1"/>
  <c r="AG139" i="1"/>
  <c r="AG672" i="1" s="1"/>
  <c r="AG169" i="1"/>
  <c r="AG702" i="1" s="1"/>
  <c r="U169" i="1"/>
  <c r="V169" i="1" s="1"/>
  <c r="W169" i="1" s="1"/>
  <c r="X169" i="1" s="1"/>
  <c r="Y169" i="1" s="1"/>
  <c r="Z169" i="1" s="1"/>
  <c r="AA169" i="1" s="1"/>
  <c r="AB169" i="1" s="1"/>
  <c r="AC169" i="1" s="1"/>
  <c r="AD169" i="1" s="1"/>
  <c r="AE169" i="1" s="1"/>
  <c r="AF169" i="1" s="1"/>
  <c r="AH169" i="1" s="1"/>
  <c r="T729" i="1"/>
  <c r="U196" i="1"/>
  <c r="S128" i="1"/>
  <c r="AJ804" i="1"/>
  <c r="AG715" i="1"/>
  <c r="AG359" i="1"/>
  <c r="AU139" i="1"/>
  <c r="AI139" i="1"/>
  <c r="AJ139" i="1" s="1"/>
  <c r="AK139" i="1" s="1"/>
  <c r="AL139" i="1" s="1"/>
  <c r="AM139" i="1" s="1"/>
  <c r="AN139" i="1" s="1"/>
  <c r="AO139" i="1" s="1"/>
  <c r="AP139" i="1" s="1"/>
  <c r="AQ139" i="1" s="1"/>
  <c r="AR139" i="1" s="1"/>
  <c r="AS139" i="1" s="1"/>
  <c r="AT139" i="1" s="1"/>
  <c r="AV139" i="1" s="1"/>
  <c r="AW139" i="1" s="1"/>
  <c r="AX139" i="1" s="1"/>
  <c r="AY139" i="1" s="1"/>
  <c r="AZ139" i="1" s="1"/>
  <c r="BA139" i="1" s="1"/>
  <c r="BB139" i="1" s="1"/>
  <c r="BC139" i="1" s="1"/>
  <c r="BD139" i="1" s="1"/>
  <c r="BE139" i="1" s="1"/>
  <c r="BF139" i="1" s="1"/>
  <c r="BG139" i="1" s="1"/>
  <c r="BH139" i="1" s="1"/>
  <c r="K813" i="1"/>
  <c r="J802" i="1"/>
  <c r="U213" i="1"/>
  <c r="V213" i="1" s="1"/>
  <c r="W213" i="1" s="1"/>
  <c r="X213" i="1" s="1"/>
  <c r="Y213" i="1" s="1"/>
  <c r="Z213" i="1" s="1"/>
  <c r="AA213" i="1" s="1"/>
  <c r="AB213" i="1" s="1"/>
  <c r="AC213" i="1" s="1"/>
  <c r="AD213" i="1" s="1"/>
  <c r="AE213" i="1" s="1"/>
  <c r="AF213" i="1" s="1"/>
  <c r="AH213" i="1" s="1"/>
  <c r="S180" i="1"/>
  <c r="U156" i="1"/>
  <c r="V156" i="1" s="1"/>
  <c r="W156" i="1" s="1"/>
  <c r="X156" i="1" s="1"/>
  <c r="Y156" i="1" s="1"/>
  <c r="Z156" i="1" s="1"/>
  <c r="AA156" i="1" s="1"/>
  <c r="AB156" i="1" s="1"/>
  <c r="AC156" i="1" s="1"/>
  <c r="AD156" i="1" s="1"/>
  <c r="AE156" i="1" s="1"/>
  <c r="AF156" i="1" s="1"/>
  <c r="AH156" i="1" s="1"/>
  <c r="AG171" i="1"/>
  <c r="AG704" i="1" s="1"/>
  <c r="U171" i="1"/>
  <c r="V171" i="1" s="1"/>
  <c r="W171" i="1" s="1"/>
  <c r="X171" i="1" s="1"/>
  <c r="Y171" i="1" s="1"/>
  <c r="Z171" i="1" s="1"/>
  <c r="AA171" i="1" s="1"/>
  <c r="AB171" i="1" s="1"/>
  <c r="AC171" i="1" s="1"/>
  <c r="AD171" i="1" s="1"/>
  <c r="AE171" i="1" s="1"/>
  <c r="AF171" i="1" s="1"/>
  <c r="AH171" i="1" s="1"/>
  <c r="S170" i="1"/>
  <c r="AU178" i="1"/>
  <c r="AI178" i="1"/>
  <c r="AJ178" i="1" s="1"/>
  <c r="AK178" i="1" s="1"/>
  <c r="AL178" i="1" s="1"/>
  <c r="AM178" i="1" s="1"/>
  <c r="AN178" i="1" s="1"/>
  <c r="AO178" i="1" s="1"/>
  <c r="AP178" i="1" s="1"/>
  <c r="AQ178" i="1" s="1"/>
  <c r="AR178" i="1" s="1"/>
  <c r="AS178" i="1" s="1"/>
  <c r="AT178" i="1" s="1"/>
  <c r="AV178" i="1" s="1"/>
  <c r="AW178" i="1" s="1"/>
  <c r="AX178" i="1" s="1"/>
  <c r="AY178" i="1" s="1"/>
  <c r="AZ178" i="1" s="1"/>
  <c r="BA178" i="1" s="1"/>
  <c r="BB178" i="1" s="1"/>
  <c r="BC178" i="1" s="1"/>
  <c r="BD178" i="1" s="1"/>
  <c r="BE178" i="1" s="1"/>
  <c r="BF178" i="1" s="1"/>
  <c r="BG178" i="1" s="1"/>
  <c r="BH178" i="1" s="1"/>
  <c r="BK690" i="1"/>
  <c r="BK789" i="1" s="1"/>
  <c r="BK36" i="1"/>
  <c r="S696" i="1"/>
  <c r="S340" i="1"/>
  <c r="U732" i="1"/>
  <c r="V199" i="1"/>
  <c r="AG170" i="1"/>
  <c r="AG703" i="1" s="1"/>
  <c r="U170" i="1"/>
  <c r="V170" i="1" s="1"/>
  <c r="W170" i="1" s="1"/>
  <c r="X170" i="1" s="1"/>
  <c r="Y170" i="1" s="1"/>
  <c r="Z170" i="1" s="1"/>
  <c r="AA170" i="1" s="1"/>
  <c r="AB170" i="1" s="1"/>
  <c r="AC170" i="1" s="1"/>
  <c r="AD170" i="1" s="1"/>
  <c r="AE170" i="1" s="1"/>
  <c r="AF170" i="1" s="1"/>
  <c r="AH170" i="1" s="1"/>
  <c r="U128" i="1"/>
  <c r="V128" i="1" s="1"/>
  <c r="W128" i="1" s="1"/>
  <c r="X128" i="1" s="1"/>
  <c r="Y128" i="1" s="1"/>
  <c r="Z128" i="1" s="1"/>
  <c r="AA128" i="1" s="1"/>
  <c r="AB128" i="1" s="1"/>
  <c r="AC128" i="1" s="1"/>
  <c r="AD128" i="1" s="1"/>
  <c r="AE128" i="1" s="1"/>
  <c r="AF128" i="1" s="1"/>
  <c r="AH128" i="1" s="1"/>
  <c r="AU172" i="1"/>
  <c r="AI172" i="1"/>
  <c r="AJ172" i="1" s="1"/>
  <c r="AK172" i="1" s="1"/>
  <c r="AL172" i="1" s="1"/>
  <c r="AM172" i="1" s="1"/>
  <c r="AN172" i="1" s="1"/>
  <c r="AO172" i="1" s="1"/>
  <c r="AP172" i="1" s="1"/>
  <c r="AQ172" i="1" s="1"/>
  <c r="AR172" i="1" s="1"/>
  <c r="AS172" i="1" s="1"/>
  <c r="AT172" i="1" s="1"/>
  <c r="AV172" i="1" s="1"/>
  <c r="AW172" i="1" s="1"/>
  <c r="AX172" i="1" s="1"/>
  <c r="AY172" i="1" s="1"/>
  <c r="AZ172" i="1" s="1"/>
  <c r="BA172" i="1" s="1"/>
  <c r="BB172" i="1" s="1"/>
  <c r="BC172" i="1" s="1"/>
  <c r="BD172" i="1" s="1"/>
  <c r="BE172" i="1" s="1"/>
  <c r="BF172" i="1" s="1"/>
  <c r="BG172" i="1" s="1"/>
  <c r="BH172" i="1" s="1"/>
  <c r="AI148" i="1"/>
  <c r="AJ148" i="1" s="1"/>
  <c r="AK148" i="1" s="1"/>
  <c r="AL148" i="1" s="1"/>
  <c r="AM148" i="1" s="1"/>
  <c r="AN148" i="1" s="1"/>
  <c r="AO148" i="1" s="1"/>
  <c r="AP148" i="1" s="1"/>
  <c r="AQ148" i="1" s="1"/>
  <c r="AR148" i="1" s="1"/>
  <c r="AS148" i="1" s="1"/>
  <c r="AT148" i="1" s="1"/>
  <c r="AV148" i="1" s="1"/>
  <c r="AW148" i="1" s="1"/>
  <c r="AX148" i="1" s="1"/>
  <c r="AY148" i="1" s="1"/>
  <c r="AZ148" i="1" s="1"/>
  <c r="BA148" i="1" s="1"/>
  <c r="BB148" i="1" s="1"/>
  <c r="BC148" i="1" s="1"/>
  <c r="BD148" i="1" s="1"/>
  <c r="BE148" i="1" s="1"/>
  <c r="BF148" i="1" s="1"/>
  <c r="BG148" i="1" s="1"/>
  <c r="BH148" i="1" s="1"/>
  <c r="BL690" i="1"/>
  <c r="BL789" i="1" s="1"/>
  <c r="BL36" i="1"/>
  <c r="BK28" i="1"/>
  <c r="X807" i="1"/>
  <c r="V846" i="1"/>
  <c r="T730" i="1"/>
  <c r="U197" i="1"/>
  <c r="U731" i="1"/>
  <c r="V198" i="1"/>
  <c r="AU173" i="1"/>
  <c r="AI173" i="1"/>
  <c r="AJ173" i="1" s="1"/>
  <c r="AK173" i="1" s="1"/>
  <c r="AL173" i="1" s="1"/>
  <c r="AM173" i="1" s="1"/>
  <c r="AN173" i="1" s="1"/>
  <c r="AO173" i="1" s="1"/>
  <c r="AP173" i="1" s="1"/>
  <c r="AQ173" i="1" s="1"/>
  <c r="AR173" i="1" s="1"/>
  <c r="AS173" i="1" s="1"/>
  <c r="AT173" i="1" s="1"/>
  <c r="AV173" i="1" s="1"/>
  <c r="AW173" i="1" s="1"/>
  <c r="AX173" i="1" s="1"/>
  <c r="AY173" i="1" s="1"/>
  <c r="AZ173" i="1" s="1"/>
  <c r="BA173" i="1" s="1"/>
  <c r="BB173" i="1" s="1"/>
  <c r="BC173" i="1" s="1"/>
  <c r="BD173" i="1" s="1"/>
  <c r="BE173" i="1" s="1"/>
  <c r="BF173" i="1" s="1"/>
  <c r="BG173" i="1" s="1"/>
  <c r="BH173" i="1" s="1"/>
  <c r="AG172" i="1"/>
  <c r="AG705" i="1" s="1"/>
  <c r="AG148" i="1"/>
  <c r="AG681" i="1" s="1"/>
  <c r="AG780" i="1" s="1"/>
  <c r="AG146" i="1"/>
  <c r="AG679" i="1" s="1"/>
  <c r="U146" i="1"/>
  <c r="V146" i="1" s="1"/>
  <c r="W146" i="1" s="1"/>
  <c r="X146" i="1" s="1"/>
  <c r="Y146" i="1" s="1"/>
  <c r="Z146" i="1" s="1"/>
  <c r="AA146" i="1" s="1"/>
  <c r="AB146" i="1" s="1"/>
  <c r="AC146" i="1" s="1"/>
  <c r="AD146" i="1" s="1"/>
  <c r="AE146" i="1" s="1"/>
  <c r="AF146" i="1" s="1"/>
  <c r="AH146" i="1" s="1"/>
  <c r="AI135" i="1"/>
  <c r="AJ135" i="1" s="1"/>
  <c r="AK135" i="1" s="1"/>
  <c r="AL135" i="1" s="1"/>
  <c r="AM135" i="1" s="1"/>
  <c r="AN135" i="1" s="1"/>
  <c r="AO135" i="1" s="1"/>
  <c r="AP135" i="1" s="1"/>
  <c r="AQ135" i="1" s="1"/>
  <c r="AR135" i="1" s="1"/>
  <c r="AS135" i="1" s="1"/>
  <c r="AT135" i="1" s="1"/>
  <c r="AV135" i="1" s="1"/>
  <c r="AW135" i="1" s="1"/>
  <c r="AX135" i="1" s="1"/>
  <c r="AY135" i="1" s="1"/>
  <c r="AZ135" i="1" s="1"/>
  <c r="BA135" i="1" s="1"/>
  <c r="BB135" i="1" s="1"/>
  <c r="BC135" i="1" s="1"/>
  <c r="BD135" i="1" s="1"/>
  <c r="BE135" i="1" s="1"/>
  <c r="BF135" i="1" s="1"/>
  <c r="BG135" i="1" s="1"/>
  <c r="BH135" i="1" s="1"/>
  <c r="AU135" i="1"/>
  <c r="BN12" i="1"/>
  <c r="BJ670" i="1"/>
  <c r="BK25" i="1"/>
  <c r="BJ24" i="1"/>
  <c r="BJ31" i="1"/>
  <c r="V848" i="1"/>
  <c r="AG696" i="1"/>
  <c r="AG340" i="1"/>
  <c r="AI208" i="1"/>
  <c r="AJ208" i="1" s="1"/>
  <c r="AK208" i="1" s="1"/>
  <c r="AL208" i="1" s="1"/>
  <c r="AM208" i="1" s="1"/>
  <c r="AN208" i="1" s="1"/>
  <c r="AO208" i="1" s="1"/>
  <c r="AP208" i="1" s="1"/>
  <c r="AQ208" i="1" s="1"/>
  <c r="AR208" i="1" s="1"/>
  <c r="AS208" i="1" s="1"/>
  <c r="AT208" i="1" s="1"/>
  <c r="AV208" i="1" s="1"/>
  <c r="AW208" i="1" s="1"/>
  <c r="AX208" i="1" s="1"/>
  <c r="AY208" i="1" s="1"/>
  <c r="AZ208" i="1" s="1"/>
  <c r="BA208" i="1" s="1"/>
  <c r="BB208" i="1" s="1"/>
  <c r="BC208" i="1" s="1"/>
  <c r="BD208" i="1" s="1"/>
  <c r="BE208" i="1" s="1"/>
  <c r="BF208" i="1" s="1"/>
  <c r="BG208" i="1" s="1"/>
  <c r="BH208" i="1" s="1"/>
  <c r="AI207" i="1"/>
  <c r="AJ207" i="1" s="1"/>
  <c r="AK207" i="1" s="1"/>
  <c r="AL207" i="1" s="1"/>
  <c r="AM207" i="1" s="1"/>
  <c r="AN207" i="1" s="1"/>
  <c r="AO207" i="1" s="1"/>
  <c r="AP207" i="1" s="1"/>
  <c r="AQ207" i="1" s="1"/>
  <c r="AR207" i="1" s="1"/>
  <c r="AS207" i="1" s="1"/>
  <c r="AT207" i="1" s="1"/>
  <c r="AV207" i="1" s="1"/>
  <c r="AW207" i="1" s="1"/>
  <c r="AX207" i="1" s="1"/>
  <c r="AY207" i="1" s="1"/>
  <c r="AZ207" i="1" s="1"/>
  <c r="BA207" i="1" s="1"/>
  <c r="BB207" i="1" s="1"/>
  <c r="BC207" i="1" s="1"/>
  <c r="BD207" i="1" s="1"/>
  <c r="BE207" i="1" s="1"/>
  <c r="BF207" i="1" s="1"/>
  <c r="BG207" i="1" s="1"/>
  <c r="BH207" i="1" s="1"/>
  <c r="AG173" i="1"/>
  <c r="AG706" i="1" s="1"/>
  <c r="U167" i="1"/>
  <c r="V167" i="1" s="1"/>
  <c r="W167" i="1" s="1"/>
  <c r="X167" i="1" s="1"/>
  <c r="Y167" i="1" s="1"/>
  <c r="Z167" i="1" s="1"/>
  <c r="AA167" i="1" s="1"/>
  <c r="AB167" i="1" s="1"/>
  <c r="AC167" i="1" s="1"/>
  <c r="AD167" i="1" s="1"/>
  <c r="AE167" i="1" s="1"/>
  <c r="AF167" i="1" s="1"/>
  <c r="AH167" i="1" s="1"/>
  <c r="S143" i="1"/>
  <c r="S676" i="1" s="1"/>
  <c r="S766" i="1" s="1"/>
  <c r="S132" i="1"/>
  <c r="S665" i="1" s="1"/>
  <c r="S760" i="1" s="1"/>
  <c r="AG690" i="1"/>
  <c r="AG789" i="1" s="1"/>
  <c r="AG687" i="1"/>
  <c r="AG786" i="1" s="1"/>
  <c r="AG682" i="1"/>
  <c r="AG781" i="1" s="1"/>
  <c r="AG686" i="1"/>
  <c r="AG785" i="1" s="1"/>
  <c r="AG684" i="1"/>
  <c r="AG783" i="1" s="1"/>
  <c r="AG36" i="1"/>
  <c r="AG24" i="1"/>
  <c r="U159" i="1"/>
  <c r="V159" i="1" s="1"/>
  <c r="W159" i="1" s="1"/>
  <c r="X159" i="1" s="1"/>
  <c r="Y159" i="1" s="1"/>
  <c r="Z159" i="1" s="1"/>
  <c r="AA159" i="1" s="1"/>
  <c r="AB159" i="1" s="1"/>
  <c r="AC159" i="1" s="1"/>
  <c r="AD159" i="1" s="1"/>
  <c r="AE159" i="1" s="1"/>
  <c r="AF159" i="1" s="1"/>
  <c r="AH159" i="1" s="1"/>
  <c r="AU155" i="1"/>
  <c r="BI155" i="1" s="1"/>
  <c r="AI155" i="1"/>
  <c r="AJ155" i="1" s="1"/>
  <c r="AK155" i="1" s="1"/>
  <c r="AL155" i="1" s="1"/>
  <c r="AM155" i="1" s="1"/>
  <c r="AN155" i="1" s="1"/>
  <c r="AO155" i="1" s="1"/>
  <c r="AP155" i="1" s="1"/>
  <c r="AQ155" i="1" s="1"/>
  <c r="AR155" i="1" s="1"/>
  <c r="AS155" i="1" s="1"/>
  <c r="AT155" i="1" s="1"/>
  <c r="AV155" i="1" s="1"/>
  <c r="AW155" i="1" s="1"/>
  <c r="AX155" i="1" s="1"/>
  <c r="AY155" i="1" s="1"/>
  <c r="AZ155" i="1" s="1"/>
  <c r="BA155" i="1" s="1"/>
  <c r="BB155" i="1" s="1"/>
  <c r="BC155" i="1" s="1"/>
  <c r="BD155" i="1" s="1"/>
  <c r="BE155" i="1" s="1"/>
  <c r="BF155" i="1" s="1"/>
  <c r="BG155" i="1" s="1"/>
  <c r="BH155" i="1" s="1"/>
  <c r="AU685" i="1"/>
  <c r="AU784" i="1" s="1"/>
  <c r="AU690" i="1"/>
  <c r="AU789" i="1" s="1"/>
  <c r="AU36" i="1"/>
  <c r="AU24" i="1"/>
  <c r="AG143" i="1"/>
  <c r="AG676" i="1" s="1"/>
  <c r="U143" i="1"/>
  <c r="V143" i="1" s="1"/>
  <c r="W143" i="1" s="1"/>
  <c r="X143" i="1" s="1"/>
  <c r="Y143" i="1" s="1"/>
  <c r="Z143" i="1" s="1"/>
  <c r="AA143" i="1" s="1"/>
  <c r="AB143" i="1" s="1"/>
  <c r="AC143" i="1" s="1"/>
  <c r="AD143" i="1" s="1"/>
  <c r="AE143" i="1" s="1"/>
  <c r="AF143" i="1" s="1"/>
  <c r="AH143" i="1" s="1"/>
  <c r="AU152" i="1"/>
  <c r="BI152" i="1" s="1"/>
  <c r="AI152" i="1"/>
  <c r="AJ152" i="1" s="1"/>
  <c r="AK152" i="1" s="1"/>
  <c r="AL152" i="1" s="1"/>
  <c r="AM152" i="1" s="1"/>
  <c r="AN152" i="1" s="1"/>
  <c r="AO152" i="1" s="1"/>
  <c r="AP152" i="1" s="1"/>
  <c r="AQ152" i="1" s="1"/>
  <c r="AR152" i="1" s="1"/>
  <c r="AS152" i="1" s="1"/>
  <c r="AT152" i="1" s="1"/>
  <c r="AV152" i="1" s="1"/>
  <c r="AW152" i="1" s="1"/>
  <c r="AX152" i="1" s="1"/>
  <c r="AY152" i="1" s="1"/>
  <c r="AZ152" i="1" s="1"/>
  <c r="BA152" i="1" s="1"/>
  <c r="BB152" i="1" s="1"/>
  <c r="BC152" i="1" s="1"/>
  <c r="BD152" i="1" s="1"/>
  <c r="BE152" i="1" s="1"/>
  <c r="BF152" i="1" s="1"/>
  <c r="BG152" i="1" s="1"/>
  <c r="BH152" i="1" s="1"/>
  <c r="U721" i="1"/>
  <c r="V188" i="1"/>
  <c r="S189" i="1"/>
  <c r="S722" i="1" s="1"/>
  <c r="S764" i="1" s="1"/>
  <c r="AU160" i="1"/>
  <c r="S129" i="1"/>
  <c r="S662" i="1" s="1"/>
  <c r="S751" i="1" s="1"/>
  <c r="AG152" i="1"/>
  <c r="AG685" i="1" s="1"/>
  <c r="AG784" i="1" s="1"/>
  <c r="BM690" i="1"/>
  <c r="BM789" i="1" s="1"/>
  <c r="BM36" i="1"/>
  <c r="AG184" i="1"/>
  <c r="AG717" i="1" s="1"/>
  <c r="U184" i="1"/>
  <c r="V184" i="1" s="1"/>
  <c r="W184" i="1" s="1"/>
  <c r="X184" i="1" s="1"/>
  <c r="Y184" i="1" s="1"/>
  <c r="Z184" i="1" s="1"/>
  <c r="AA184" i="1" s="1"/>
  <c r="AB184" i="1" s="1"/>
  <c r="AC184" i="1" s="1"/>
  <c r="AD184" i="1" s="1"/>
  <c r="AE184" i="1" s="1"/>
  <c r="AF184" i="1" s="1"/>
  <c r="AH184" i="1" s="1"/>
  <c r="U720" i="1"/>
  <c r="V187" i="1"/>
  <c r="T722" i="1"/>
  <c r="U189" i="1"/>
  <c r="AG168" i="1"/>
  <c r="AG701" i="1" s="1"/>
  <c r="U168" i="1"/>
  <c r="V168" i="1" s="1"/>
  <c r="W168" i="1" s="1"/>
  <c r="X168" i="1" s="1"/>
  <c r="Y168" i="1" s="1"/>
  <c r="Z168" i="1" s="1"/>
  <c r="AA168" i="1" s="1"/>
  <c r="AB168" i="1" s="1"/>
  <c r="AC168" i="1" s="1"/>
  <c r="AD168" i="1" s="1"/>
  <c r="AE168" i="1" s="1"/>
  <c r="AF168" i="1" s="1"/>
  <c r="AH168" i="1" s="1"/>
  <c r="AU147" i="1"/>
  <c r="AI147" i="1"/>
  <c r="AJ147" i="1" s="1"/>
  <c r="AK147" i="1" s="1"/>
  <c r="AL147" i="1" s="1"/>
  <c r="AM147" i="1" s="1"/>
  <c r="AN147" i="1" s="1"/>
  <c r="AO147" i="1" s="1"/>
  <c r="AP147" i="1" s="1"/>
  <c r="AQ147" i="1" s="1"/>
  <c r="AR147" i="1" s="1"/>
  <c r="AS147" i="1" s="1"/>
  <c r="AT147" i="1" s="1"/>
  <c r="AV147" i="1" s="1"/>
  <c r="AW147" i="1" s="1"/>
  <c r="AX147" i="1" s="1"/>
  <c r="AY147" i="1" s="1"/>
  <c r="AZ147" i="1" s="1"/>
  <c r="BA147" i="1" s="1"/>
  <c r="BB147" i="1" s="1"/>
  <c r="BC147" i="1" s="1"/>
  <c r="BD147" i="1" s="1"/>
  <c r="BE147" i="1" s="1"/>
  <c r="BF147" i="1" s="1"/>
  <c r="BG147" i="1" s="1"/>
  <c r="BH147" i="1" s="1"/>
  <c r="BJ690" i="1"/>
  <c r="BJ789" i="1" s="1"/>
  <c r="BJ36" i="1"/>
  <c r="AJ728" i="1"/>
  <c r="AK4" i="1"/>
  <c r="S688" i="1"/>
  <c r="S787" i="1" s="1"/>
  <c r="S891" i="1" s="1"/>
  <c r="S681" i="1"/>
  <c r="S780" i="1" s="1"/>
  <c r="S687" i="1"/>
  <c r="S786" i="1" s="1"/>
  <c r="S689" i="1"/>
  <c r="S788" i="1" s="1"/>
  <c r="S686" i="1"/>
  <c r="S785" i="1" s="1"/>
  <c r="S889" i="1" s="1"/>
  <c r="S684" i="1"/>
  <c r="S783" i="1" s="1"/>
  <c r="S690" i="1"/>
  <c r="S789" i="1" s="1"/>
  <c r="S685" i="1"/>
  <c r="S784" i="1" s="1"/>
  <c r="S682" i="1"/>
  <c r="S781" i="1" s="1"/>
  <c r="S683" i="1"/>
  <c r="S782" i="1" s="1"/>
  <c r="S886" i="1" s="1"/>
  <c r="S36" i="1"/>
  <c r="AU696" i="1"/>
  <c r="AU340" i="1"/>
  <c r="T725" i="1"/>
  <c r="U192" i="1"/>
  <c r="U165" i="1"/>
  <c r="V165" i="1" s="1"/>
  <c r="W165" i="1" s="1"/>
  <c r="X165" i="1" s="1"/>
  <c r="Y165" i="1" s="1"/>
  <c r="Z165" i="1" s="1"/>
  <c r="AA165" i="1" s="1"/>
  <c r="AB165" i="1" s="1"/>
  <c r="AC165" i="1" s="1"/>
  <c r="AD165" i="1" s="1"/>
  <c r="AE165" i="1" s="1"/>
  <c r="AF165" i="1" s="1"/>
  <c r="AH165" i="1" s="1"/>
  <c r="S168" i="1"/>
  <c r="S701" i="1" s="1"/>
  <c r="S771" i="1" s="1"/>
  <c r="S708" i="1"/>
  <c r="S757" i="1" s="1"/>
  <c r="S706" i="1"/>
  <c r="S776" i="1" s="1"/>
  <c r="S704" i="1"/>
  <c r="S774" i="1" s="1"/>
  <c r="S700" i="1"/>
  <c r="S705" i="1"/>
  <c r="S775" i="1" s="1"/>
  <c r="S879" i="1" s="1"/>
  <c r="S707" i="1"/>
  <c r="S755" i="1" s="1"/>
  <c r="S703" i="1"/>
  <c r="S773" i="1" s="1"/>
  <c r="S32" i="1"/>
  <c r="S24" i="1"/>
  <c r="S79" i="1" s="1"/>
  <c r="AV828" i="1"/>
  <c r="S192" i="1"/>
  <c r="S725" i="1" s="1"/>
  <c r="S165" i="1"/>
  <c r="S698" i="1" s="1"/>
  <c r="S756" i="1" s="1"/>
  <c r="AJ839" i="1"/>
  <c r="L806" i="1"/>
  <c r="AJ817" i="1"/>
  <c r="S184" i="1"/>
  <c r="S717" i="1" s="1"/>
  <c r="U726" i="1"/>
  <c r="V193" i="1"/>
  <c r="T727" i="1"/>
  <c r="U194" i="1"/>
  <c r="U175" i="1"/>
  <c r="V175" i="1" s="1"/>
  <c r="W175" i="1" s="1"/>
  <c r="X175" i="1" s="1"/>
  <c r="Y175" i="1" s="1"/>
  <c r="Z175" i="1" s="1"/>
  <c r="AA175" i="1" s="1"/>
  <c r="AB175" i="1" s="1"/>
  <c r="AC175" i="1" s="1"/>
  <c r="AD175" i="1" s="1"/>
  <c r="AE175" i="1" s="1"/>
  <c r="AF175" i="1" s="1"/>
  <c r="AH175" i="1" s="1"/>
  <c r="AG155" i="1"/>
  <c r="AG688" i="1" s="1"/>
  <c r="AG787" i="1" s="1"/>
  <c r="U733" i="1"/>
  <c r="V200" i="1"/>
  <c r="AI149" i="1"/>
  <c r="AJ149" i="1" s="1"/>
  <c r="AK149" i="1" s="1"/>
  <c r="AL149" i="1" s="1"/>
  <c r="AM149" i="1" s="1"/>
  <c r="AN149" i="1" s="1"/>
  <c r="AO149" i="1" s="1"/>
  <c r="AP149" i="1" s="1"/>
  <c r="AQ149" i="1" s="1"/>
  <c r="AR149" i="1" s="1"/>
  <c r="AS149" i="1" s="1"/>
  <c r="AT149" i="1" s="1"/>
  <c r="AV149" i="1" s="1"/>
  <c r="AW149" i="1" s="1"/>
  <c r="AX149" i="1" s="1"/>
  <c r="AY149" i="1" s="1"/>
  <c r="AZ149" i="1" s="1"/>
  <c r="BA149" i="1" s="1"/>
  <c r="BB149" i="1" s="1"/>
  <c r="BC149" i="1" s="1"/>
  <c r="BD149" i="1" s="1"/>
  <c r="BE149" i="1" s="1"/>
  <c r="BF149" i="1" s="1"/>
  <c r="BG149" i="1" s="1"/>
  <c r="BH149" i="1" s="1"/>
  <c r="AU136" i="1"/>
  <c r="BL26" i="1"/>
  <c r="AU712" i="1" l="1"/>
  <c r="AU778" i="1" s="1"/>
  <c r="S113" i="1"/>
  <c r="AG891" i="1"/>
  <c r="AG113" i="1"/>
  <c r="BL28" i="1"/>
  <c r="U725" i="1"/>
  <c r="V192" i="1"/>
  <c r="AI143" i="1"/>
  <c r="AJ143" i="1" s="1"/>
  <c r="AK143" i="1" s="1"/>
  <c r="AL143" i="1" s="1"/>
  <c r="AM143" i="1" s="1"/>
  <c r="AN143" i="1" s="1"/>
  <c r="AO143" i="1" s="1"/>
  <c r="AP143" i="1" s="1"/>
  <c r="AQ143" i="1" s="1"/>
  <c r="AR143" i="1" s="1"/>
  <c r="AS143" i="1" s="1"/>
  <c r="AT143" i="1" s="1"/>
  <c r="AV143" i="1" s="1"/>
  <c r="AW143" i="1" s="1"/>
  <c r="AX143" i="1" s="1"/>
  <c r="AY143" i="1" s="1"/>
  <c r="AZ143" i="1" s="1"/>
  <c r="BA143" i="1" s="1"/>
  <c r="BB143" i="1" s="1"/>
  <c r="BC143" i="1" s="1"/>
  <c r="BD143" i="1" s="1"/>
  <c r="BE143" i="1" s="1"/>
  <c r="BF143" i="1" s="1"/>
  <c r="BG143" i="1" s="1"/>
  <c r="BH143" i="1" s="1"/>
  <c r="AU143" i="1"/>
  <c r="AU208" i="1"/>
  <c r="L813" i="1"/>
  <c r="AG142" i="1"/>
  <c r="AG675" i="1" s="1"/>
  <c r="AG180" i="1"/>
  <c r="V724" i="1"/>
  <c r="W191" i="1"/>
  <c r="AI166" i="1"/>
  <c r="AJ166" i="1" s="1"/>
  <c r="AK166" i="1" s="1"/>
  <c r="AL166" i="1" s="1"/>
  <c r="AM166" i="1" s="1"/>
  <c r="AN166" i="1" s="1"/>
  <c r="AO166" i="1" s="1"/>
  <c r="AP166" i="1" s="1"/>
  <c r="AQ166" i="1" s="1"/>
  <c r="AR166" i="1" s="1"/>
  <c r="AS166" i="1" s="1"/>
  <c r="AT166" i="1" s="1"/>
  <c r="AV166" i="1" s="1"/>
  <c r="AW166" i="1" s="1"/>
  <c r="AX166" i="1" s="1"/>
  <c r="AY166" i="1" s="1"/>
  <c r="AZ166" i="1" s="1"/>
  <c r="BA166" i="1" s="1"/>
  <c r="BB166" i="1" s="1"/>
  <c r="BC166" i="1" s="1"/>
  <c r="BD166" i="1" s="1"/>
  <c r="BE166" i="1" s="1"/>
  <c r="BF166" i="1" s="1"/>
  <c r="BG166" i="1" s="1"/>
  <c r="BH166" i="1" s="1"/>
  <c r="AU185" i="1"/>
  <c r="X810" i="1"/>
  <c r="K842" i="1"/>
  <c r="AI142" i="1"/>
  <c r="AJ142" i="1" s="1"/>
  <c r="AK142" i="1" s="1"/>
  <c r="AL142" i="1" s="1"/>
  <c r="AM142" i="1" s="1"/>
  <c r="AN142" i="1" s="1"/>
  <c r="AO142" i="1" s="1"/>
  <c r="AP142" i="1" s="1"/>
  <c r="AQ142" i="1" s="1"/>
  <c r="AR142" i="1" s="1"/>
  <c r="AS142" i="1" s="1"/>
  <c r="AT142" i="1" s="1"/>
  <c r="AV142" i="1" s="1"/>
  <c r="AW142" i="1" s="1"/>
  <c r="AX142" i="1" s="1"/>
  <c r="AY142" i="1" s="1"/>
  <c r="AZ142" i="1" s="1"/>
  <c r="BA142" i="1" s="1"/>
  <c r="BB142" i="1" s="1"/>
  <c r="BC142" i="1" s="1"/>
  <c r="BD142" i="1" s="1"/>
  <c r="BE142" i="1" s="1"/>
  <c r="BF142" i="1" s="1"/>
  <c r="BG142" i="1" s="1"/>
  <c r="BH142" i="1" s="1"/>
  <c r="AI175" i="1"/>
  <c r="AJ175" i="1" s="1"/>
  <c r="AK175" i="1" s="1"/>
  <c r="AL175" i="1" s="1"/>
  <c r="AM175" i="1" s="1"/>
  <c r="AN175" i="1" s="1"/>
  <c r="AO175" i="1" s="1"/>
  <c r="AP175" i="1" s="1"/>
  <c r="AQ175" i="1" s="1"/>
  <c r="AR175" i="1" s="1"/>
  <c r="AS175" i="1" s="1"/>
  <c r="AT175" i="1" s="1"/>
  <c r="AV175" i="1" s="1"/>
  <c r="AW175" i="1" s="1"/>
  <c r="AX175" i="1" s="1"/>
  <c r="AY175" i="1" s="1"/>
  <c r="AZ175" i="1" s="1"/>
  <c r="BA175" i="1" s="1"/>
  <c r="BB175" i="1" s="1"/>
  <c r="BC175" i="1" s="1"/>
  <c r="BD175" i="1" s="1"/>
  <c r="BE175" i="1" s="1"/>
  <c r="BF175" i="1" s="1"/>
  <c r="BG175" i="1" s="1"/>
  <c r="BH175" i="1" s="1"/>
  <c r="AU175" i="1"/>
  <c r="BJ155" i="1"/>
  <c r="BI688" i="1"/>
  <c r="BI787" i="1" s="1"/>
  <c r="AG695" i="1"/>
  <c r="AG339" i="1"/>
  <c r="AU668" i="1"/>
  <c r="BI135" i="1"/>
  <c r="AI133" i="1"/>
  <c r="AJ133" i="1" s="1"/>
  <c r="AK133" i="1" s="1"/>
  <c r="AL133" i="1" s="1"/>
  <c r="AM133" i="1" s="1"/>
  <c r="AN133" i="1" s="1"/>
  <c r="AO133" i="1" s="1"/>
  <c r="AP133" i="1" s="1"/>
  <c r="AQ133" i="1" s="1"/>
  <c r="AR133" i="1" s="1"/>
  <c r="AS133" i="1" s="1"/>
  <c r="AT133" i="1" s="1"/>
  <c r="AV133" i="1" s="1"/>
  <c r="AW133" i="1" s="1"/>
  <c r="AX133" i="1" s="1"/>
  <c r="AY133" i="1" s="1"/>
  <c r="AZ133" i="1" s="1"/>
  <c r="BA133" i="1" s="1"/>
  <c r="BB133" i="1" s="1"/>
  <c r="BC133" i="1" s="1"/>
  <c r="BD133" i="1" s="1"/>
  <c r="BE133" i="1" s="1"/>
  <c r="BF133" i="1" s="1"/>
  <c r="BG133" i="1" s="1"/>
  <c r="BH133" i="1" s="1"/>
  <c r="AU133" i="1"/>
  <c r="AI180" i="1"/>
  <c r="AJ180" i="1" s="1"/>
  <c r="AK180" i="1" s="1"/>
  <c r="AL180" i="1" s="1"/>
  <c r="AM180" i="1" s="1"/>
  <c r="AN180" i="1" s="1"/>
  <c r="AO180" i="1" s="1"/>
  <c r="AP180" i="1" s="1"/>
  <c r="AQ180" i="1" s="1"/>
  <c r="AR180" i="1" s="1"/>
  <c r="AS180" i="1" s="1"/>
  <c r="AT180" i="1" s="1"/>
  <c r="AV180" i="1" s="1"/>
  <c r="AW180" i="1" s="1"/>
  <c r="AX180" i="1" s="1"/>
  <c r="AY180" i="1" s="1"/>
  <c r="AZ180" i="1" s="1"/>
  <c r="BA180" i="1" s="1"/>
  <c r="BB180" i="1" s="1"/>
  <c r="BC180" i="1" s="1"/>
  <c r="BD180" i="1" s="1"/>
  <c r="BE180" i="1" s="1"/>
  <c r="BF180" i="1" s="1"/>
  <c r="BG180" i="1" s="1"/>
  <c r="BH180" i="1" s="1"/>
  <c r="S767" i="1"/>
  <c r="AG166" i="1"/>
  <c r="AG699" i="1" s="1"/>
  <c r="V737" i="1"/>
  <c r="W204" i="1"/>
  <c r="AU161" i="1"/>
  <c r="W837" i="1"/>
  <c r="J814" i="1"/>
  <c r="BK33" i="1"/>
  <c r="AG175" i="1"/>
  <c r="AG708" i="1" s="1"/>
  <c r="AU695" i="1"/>
  <c r="AU339" i="1"/>
  <c r="AU338" i="1" s="1"/>
  <c r="AU337" i="1" s="1"/>
  <c r="AU336" i="1" s="1"/>
  <c r="AU393" i="1" s="1"/>
  <c r="AG159" i="1"/>
  <c r="AU148" i="1"/>
  <c r="AU151" i="1"/>
  <c r="AG133" i="1"/>
  <c r="AG666" i="1" s="1"/>
  <c r="AG761" i="1" s="1"/>
  <c r="AI150" i="1"/>
  <c r="AJ150" i="1" s="1"/>
  <c r="AK150" i="1" s="1"/>
  <c r="AL150" i="1" s="1"/>
  <c r="AM150" i="1" s="1"/>
  <c r="AN150" i="1" s="1"/>
  <c r="AO150" i="1" s="1"/>
  <c r="AP150" i="1" s="1"/>
  <c r="AQ150" i="1" s="1"/>
  <c r="AR150" i="1" s="1"/>
  <c r="AS150" i="1" s="1"/>
  <c r="AT150" i="1" s="1"/>
  <c r="AV150" i="1" s="1"/>
  <c r="AW150" i="1" s="1"/>
  <c r="AX150" i="1" s="1"/>
  <c r="AY150" i="1" s="1"/>
  <c r="AZ150" i="1" s="1"/>
  <c r="BA150" i="1" s="1"/>
  <c r="BB150" i="1" s="1"/>
  <c r="BC150" i="1" s="1"/>
  <c r="BD150" i="1" s="1"/>
  <c r="BE150" i="1" s="1"/>
  <c r="BF150" i="1" s="1"/>
  <c r="BG150" i="1" s="1"/>
  <c r="BH150" i="1" s="1"/>
  <c r="AI154" i="1"/>
  <c r="AJ154" i="1" s="1"/>
  <c r="AK154" i="1" s="1"/>
  <c r="AL154" i="1" s="1"/>
  <c r="AM154" i="1" s="1"/>
  <c r="AN154" i="1" s="1"/>
  <c r="AO154" i="1" s="1"/>
  <c r="AP154" i="1" s="1"/>
  <c r="AQ154" i="1" s="1"/>
  <c r="AR154" i="1" s="1"/>
  <c r="AS154" i="1" s="1"/>
  <c r="AT154" i="1" s="1"/>
  <c r="AV154" i="1" s="1"/>
  <c r="AW154" i="1" s="1"/>
  <c r="AX154" i="1" s="1"/>
  <c r="AY154" i="1" s="1"/>
  <c r="AZ154" i="1" s="1"/>
  <c r="BA154" i="1" s="1"/>
  <c r="BB154" i="1" s="1"/>
  <c r="BC154" i="1" s="1"/>
  <c r="BD154" i="1" s="1"/>
  <c r="BE154" i="1" s="1"/>
  <c r="BF154" i="1" s="1"/>
  <c r="BG154" i="1" s="1"/>
  <c r="BH154" i="1" s="1"/>
  <c r="AD826" i="1"/>
  <c r="J818" i="1"/>
  <c r="S860" i="1"/>
  <c r="AU680" i="1"/>
  <c r="BI147" i="1"/>
  <c r="AI159" i="1"/>
  <c r="AJ159" i="1" s="1"/>
  <c r="AK159" i="1" s="1"/>
  <c r="AL159" i="1" s="1"/>
  <c r="AM159" i="1" s="1"/>
  <c r="AN159" i="1" s="1"/>
  <c r="AO159" i="1" s="1"/>
  <c r="AP159" i="1" s="1"/>
  <c r="AQ159" i="1" s="1"/>
  <c r="AR159" i="1" s="1"/>
  <c r="AS159" i="1" s="1"/>
  <c r="AT159" i="1" s="1"/>
  <c r="AV159" i="1" s="1"/>
  <c r="AW159" i="1" s="1"/>
  <c r="AX159" i="1" s="1"/>
  <c r="AY159" i="1" s="1"/>
  <c r="AZ159" i="1" s="1"/>
  <c r="BA159" i="1" s="1"/>
  <c r="BB159" i="1" s="1"/>
  <c r="BC159" i="1" s="1"/>
  <c r="BD159" i="1" s="1"/>
  <c r="BE159" i="1" s="1"/>
  <c r="BF159" i="1" s="1"/>
  <c r="BG159" i="1" s="1"/>
  <c r="BH159" i="1" s="1"/>
  <c r="AU159" i="1"/>
  <c r="AI146" i="1"/>
  <c r="AJ146" i="1" s="1"/>
  <c r="AK146" i="1" s="1"/>
  <c r="AL146" i="1" s="1"/>
  <c r="AM146" i="1" s="1"/>
  <c r="AN146" i="1" s="1"/>
  <c r="AO146" i="1" s="1"/>
  <c r="AP146" i="1" s="1"/>
  <c r="AQ146" i="1" s="1"/>
  <c r="AR146" i="1" s="1"/>
  <c r="AS146" i="1" s="1"/>
  <c r="AT146" i="1" s="1"/>
  <c r="AV146" i="1" s="1"/>
  <c r="AW146" i="1" s="1"/>
  <c r="AX146" i="1" s="1"/>
  <c r="AY146" i="1" s="1"/>
  <c r="AZ146" i="1" s="1"/>
  <c r="BA146" i="1" s="1"/>
  <c r="BB146" i="1" s="1"/>
  <c r="BC146" i="1" s="1"/>
  <c r="BD146" i="1" s="1"/>
  <c r="BE146" i="1" s="1"/>
  <c r="BF146" i="1" s="1"/>
  <c r="BG146" i="1" s="1"/>
  <c r="BH146" i="1" s="1"/>
  <c r="AU146" i="1"/>
  <c r="U736" i="1"/>
  <c r="V203" i="1"/>
  <c r="V728" i="1"/>
  <c r="W4" i="1"/>
  <c r="R808" i="1"/>
  <c r="S808" i="1"/>
  <c r="S82" i="1" s="1"/>
  <c r="S62" i="1" s="1"/>
  <c r="AG150" i="1"/>
  <c r="AG683" i="1" s="1"/>
  <c r="AG782" i="1" s="1"/>
  <c r="AU205" i="1"/>
  <c r="U719" i="1"/>
  <c r="V186" i="1"/>
  <c r="X814" i="1"/>
  <c r="W830" i="1"/>
  <c r="L833" i="1"/>
  <c r="AU168" i="1"/>
  <c r="AI168" i="1"/>
  <c r="AJ168" i="1" s="1"/>
  <c r="AK168" i="1" s="1"/>
  <c r="AL168" i="1" s="1"/>
  <c r="AM168" i="1" s="1"/>
  <c r="AN168" i="1" s="1"/>
  <c r="AO168" i="1" s="1"/>
  <c r="AP168" i="1" s="1"/>
  <c r="AQ168" i="1" s="1"/>
  <c r="AR168" i="1" s="1"/>
  <c r="AS168" i="1" s="1"/>
  <c r="AT168" i="1" s="1"/>
  <c r="AV168" i="1" s="1"/>
  <c r="AW168" i="1" s="1"/>
  <c r="AX168" i="1" s="1"/>
  <c r="AY168" i="1" s="1"/>
  <c r="AZ168" i="1" s="1"/>
  <c r="BA168" i="1" s="1"/>
  <c r="BB168" i="1" s="1"/>
  <c r="BC168" i="1" s="1"/>
  <c r="BD168" i="1" s="1"/>
  <c r="BE168" i="1" s="1"/>
  <c r="BF168" i="1" s="1"/>
  <c r="BG168" i="1" s="1"/>
  <c r="BH168" i="1" s="1"/>
  <c r="AU705" i="1"/>
  <c r="BI172" i="1"/>
  <c r="AU672" i="1"/>
  <c r="BI139" i="1"/>
  <c r="BL715" i="1"/>
  <c r="BL714" i="1"/>
  <c r="BL709" i="1"/>
  <c r="BL716" i="1"/>
  <c r="BM29" i="1"/>
  <c r="U735" i="1"/>
  <c r="V202" i="1"/>
  <c r="AU212" i="1"/>
  <c r="J810" i="1"/>
  <c r="AI128" i="1"/>
  <c r="AJ128" i="1" s="1"/>
  <c r="AK128" i="1" s="1"/>
  <c r="AL128" i="1" s="1"/>
  <c r="AM128" i="1" s="1"/>
  <c r="AN128" i="1" s="1"/>
  <c r="AO128" i="1" s="1"/>
  <c r="AP128" i="1" s="1"/>
  <c r="AQ128" i="1" s="1"/>
  <c r="AR128" i="1" s="1"/>
  <c r="AS128" i="1" s="1"/>
  <c r="AT128" i="1" s="1"/>
  <c r="AV128" i="1" s="1"/>
  <c r="AW128" i="1" s="1"/>
  <c r="AX128" i="1" s="1"/>
  <c r="AY128" i="1" s="1"/>
  <c r="AZ128" i="1" s="1"/>
  <c r="BA128" i="1" s="1"/>
  <c r="BB128" i="1" s="1"/>
  <c r="BC128" i="1" s="1"/>
  <c r="BD128" i="1" s="1"/>
  <c r="BE128" i="1" s="1"/>
  <c r="BF128" i="1" s="1"/>
  <c r="BG128" i="1" s="1"/>
  <c r="BH128" i="1" s="1"/>
  <c r="AU711" i="1"/>
  <c r="AU777" i="1" s="1"/>
  <c r="BI178" i="1"/>
  <c r="Y819" i="1"/>
  <c r="J816" i="1"/>
  <c r="T836" i="1"/>
  <c r="S836" i="1"/>
  <c r="S110" i="1" s="1"/>
  <c r="V726" i="1"/>
  <c r="W193" i="1"/>
  <c r="U722" i="1"/>
  <c r="V189" i="1"/>
  <c r="W848" i="1"/>
  <c r="AG128" i="1"/>
  <c r="AG714" i="1"/>
  <c r="AG358" i="1"/>
  <c r="AG357" i="1" s="1"/>
  <c r="AG356" i="1" s="1"/>
  <c r="X805" i="1"/>
  <c r="K845" i="1"/>
  <c r="AI170" i="1"/>
  <c r="AJ170" i="1" s="1"/>
  <c r="AK170" i="1" s="1"/>
  <c r="AL170" i="1" s="1"/>
  <c r="AM170" i="1" s="1"/>
  <c r="AN170" i="1" s="1"/>
  <c r="AO170" i="1" s="1"/>
  <c r="AP170" i="1" s="1"/>
  <c r="AQ170" i="1" s="1"/>
  <c r="AR170" i="1" s="1"/>
  <c r="AS170" i="1" s="1"/>
  <c r="AT170" i="1" s="1"/>
  <c r="AV170" i="1" s="1"/>
  <c r="AW170" i="1" s="1"/>
  <c r="AX170" i="1" s="1"/>
  <c r="AY170" i="1" s="1"/>
  <c r="AZ170" i="1" s="1"/>
  <c r="BA170" i="1" s="1"/>
  <c r="BB170" i="1" s="1"/>
  <c r="BC170" i="1" s="1"/>
  <c r="BD170" i="1" s="1"/>
  <c r="BE170" i="1" s="1"/>
  <c r="BF170" i="1" s="1"/>
  <c r="BG170" i="1" s="1"/>
  <c r="BH170" i="1" s="1"/>
  <c r="AU171" i="1"/>
  <c r="AI171" i="1"/>
  <c r="AJ171" i="1" s="1"/>
  <c r="AK171" i="1" s="1"/>
  <c r="AL171" i="1" s="1"/>
  <c r="AM171" i="1" s="1"/>
  <c r="AN171" i="1" s="1"/>
  <c r="AO171" i="1" s="1"/>
  <c r="AP171" i="1" s="1"/>
  <c r="AQ171" i="1" s="1"/>
  <c r="AR171" i="1" s="1"/>
  <c r="AS171" i="1" s="1"/>
  <c r="AT171" i="1" s="1"/>
  <c r="AV171" i="1" s="1"/>
  <c r="AW171" i="1" s="1"/>
  <c r="AX171" i="1" s="1"/>
  <c r="AY171" i="1" s="1"/>
  <c r="AZ171" i="1" s="1"/>
  <c r="BA171" i="1" s="1"/>
  <c r="BB171" i="1" s="1"/>
  <c r="BC171" i="1" s="1"/>
  <c r="BD171" i="1" s="1"/>
  <c r="BE171" i="1" s="1"/>
  <c r="BF171" i="1" s="1"/>
  <c r="BG171" i="1" s="1"/>
  <c r="BH171" i="1" s="1"/>
  <c r="BJ179" i="1"/>
  <c r="BI712" i="1"/>
  <c r="BI778" i="1" s="1"/>
  <c r="L803" i="1"/>
  <c r="AY728" i="1"/>
  <c r="AZ4" i="1"/>
  <c r="M849" i="1"/>
  <c r="K819" i="1"/>
  <c r="L835" i="1"/>
  <c r="N841" i="1"/>
  <c r="S108" i="1"/>
  <c r="AK728" i="1"/>
  <c r="AL4" i="1"/>
  <c r="W844" i="1"/>
  <c r="AU706" i="1"/>
  <c r="BI173" i="1"/>
  <c r="BI206" i="1"/>
  <c r="AU739" i="1"/>
  <c r="AU791" i="1" s="1"/>
  <c r="S714" i="1"/>
  <c r="S358" i="1"/>
  <c r="S357" i="1" s="1"/>
  <c r="S356" i="1" s="1"/>
  <c r="U723" i="1"/>
  <c r="V190" i="1"/>
  <c r="AK802" i="1"/>
  <c r="S101" i="1"/>
  <c r="AU693" i="1"/>
  <c r="AU769" i="1" s="1"/>
  <c r="BI160" i="1"/>
  <c r="BK670" i="1"/>
  <c r="BL25" i="1"/>
  <c r="BK24" i="1"/>
  <c r="BK31" i="1"/>
  <c r="V731" i="1"/>
  <c r="W198" i="1"/>
  <c r="V732" i="1"/>
  <c r="W199" i="1"/>
  <c r="AI156" i="1"/>
  <c r="AJ156" i="1" s="1"/>
  <c r="AK156" i="1" s="1"/>
  <c r="AL156" i="1" s="1"/>
  <c r="AM156" i="1" s="1"/>
  <c r="AN156" i="1" s="1"/>
  <c r="AO156" i="1" s="1"/>
  <c r="AP156" i="1" s="1"/>
  <c r="AQ156" i="1" s="1"/>
  <c r="AR156" i="1" s="1"/>
  <c r="AS156" i="1" s="1"/>
  <c r="AT156" i="1" s="1"/>
  <c r="AV156" i="1" s="1"/>
  <c r="AW156" i="1" s="1"/>
  <c r="AX156" i="1" s="1"/>
  <c r="AY156" i="1" s="1"/>
  <c r="AZ156" i="1" s="1"/>
  <c r="BA156" i="1" s="1"/>
  <c r="BB156" i="1" s="1"/>
  <c r="BC156" i="1" s="1"/>
  <c r="BD156" i="1" s="1"/>
  <c r="BE156" i="1" s="1"/>
  <c r="BF156" i="1" s="1"/>
  <c r="BG156" i="1" s="1"/>
  <c r="BH156" i="1" s="1"/>
  <c r="S831" i="1"/>
  <c r="V720" i="1"/>
  <c r="W187" i="1"/>
  <c r="AG156" i="1"/>
  <c r="AG689" i="1" s="1"/>
  <c r="AG788" i="1" s="1"/>
  <c r="AU691" i="1"/>
  <c r="BI158" i="1"/>
  <c r="I4" i="1"/>
  <c r="K826" i="1"/>
  <c r="V831" i="1"/>
  <c r="AK817" i="1"/>
  <c r="V721" i="1"/>
  <c r="W188" i="1"/>
  <c r="AU688" i="1"/>
  <c r="AU787" i="1" s="1"/>
  <c r="S695" i="1"/>
  <c r="S339" i="1"/>
  <c r="X806" i="1"/>
  <c r="Q815" i="1"/>
  <c r="R817" i="1"/>
  <c r="Q819" i="1"/>
  <c r="Q816" i="1"/>
  <c r="Q818" i="1"/>
  <c r="K843" i="1"/>
  <c r="BM26" i="1"/>
  <c r="AI184" i="1"/>
  <c r="AJ184" i="1" s="1"/>
  <c r="AK184" i="1" s="1"/>
  <c r="AL184" i="1" s="1"/>
  <c r="AM184" i="1" s="1"/>
  <c r="AN184" i="1" s="1"/>
  <c r="AO184" i="1" s="1"/>
  <c r="AP184" i="1" s="1"/>
  <c r="AQ184" i="1" s="1"/>
  <c r="AR184" i="1" s="1"/>
  <c r="AS184" i="1" s="1"/>
  <c r="AT184" i="1" s="1"/>
  <c r="AV184" i="1" s="1"/>
  <c r="AW184" i="1" s="1"/>
  <c r="AX184" i="1" s="1"/>
  <c r="AY184" i="1" s="1"/>
  <c r="AZ184" i="1" s="1"/>
  <c r="BA184" i="1" s="1"/>
  <c r="BB184" i="1" s="1"/>
  <c r="BC184" i="1" s="1"/>
  <c r="BD184" i="1" s="1"/>
  <c r="BE184" i="1" s="1"/>
  <c r="BF184" i="1" s="1"/>
  <c r="BG184" i="1" s="1"/>
  <c r="BH184" i="1" s="1"/>
  <c r="AK804" i="1"/>
  <c r="AH815" i="1"/>
  <c r="AG815" i="1"/>
  <c r="AK812" i="1"/>
  <c r="AI132" i="1"/>
  <c r="AJ132" i="1" s="1"/>
  <c r="AK132" i="1" s="1"/>
  <c r="AL132" i="1" s="1"/>
  <c r="AM132" i="1" s="1"/>
  <c r="AN132" i="1" s="1"/>
  <c r="AO132" i="1" s="1"/>
  <c r="AP132" i="1" s="1"/>
  <c r="AQ132" i="1" s="1"/>
  <c r="AR132" i="1" s="1"/>
  <c r="AS132" i="1" s="1"/>
  <c r="AT132" i="1" s="1"/>
  <c r="AV132" i="1" s="1"/>
  <c r="AW132" i="1" s="1"/>
  <c r="AX132" i="1" s="1"/>
  <c r="AY132" i="1" s="1"/>
  <c r="AZ132" i="1" s="1"/>
  <c r="BA132" i="1" s="1"/>
  <c r="BB132" i="1" s="1"/>
  <c r="BC132" i="1" s="1"/>
  <c r="BD132" i="1" s="1"/>
  <c r="BE132" i="1" s="1"/>
  <c r="BF132" i="1" s="1"/>
  <c r="BG132" i="1" s="1"/>
  <c r="BH132" i="1" s="1"/>
  <c r="Y816" i="1"/>
  <c r="I822" i="1"/>
  <c r="J821" i="1"/>
  <c r="I820" i="1"/>
  <c r="M828" i="1"/>
  <c r="L832" i="1"/>
  <c r="M806" i="1"/>
  <c r="AI167" i="1"/>
  <c r="AJ167" i="1" s="1"/>
  <c r="AK167" i="1" s="1"/>
  <c r="AL167" i="1" s="1"/>
  <c r="AM167" i="1" s="1"/>
  <c r="AN167" i="1" s="1"/>
  <c r="AO167" i="1" s="1"/>
  <c r="AP167" i="1" s="1"/>
  <c r="AQ167" i="1" s="1"/>
  <c r="AR167" i="1" s="1"/>
  <c r="AS167" i="1" s="1"/>
  <c r="AT167" i="1" s="1"/>
  <c r="AV167" i="1" s="1"/>
  <c r="AW167" i="1" s="1"/>
  <c r="AX167" i="1" s="1"/>
  <c r="AY167" i="1" s="1"/>
  <c r="AZ167" i="1" s="1"/>
  <c r="BA167" i="1" s="1"/>
  <c r="BB167" i="1" s="1"/>
  <c r="BC167" i="1" s="1"/>
  <c r="BD167" i="1" s="1"/>
  <c r="BE167" i="1" s="1"/>
  <c r="BF167" i="1" s="1"/>
  <c r="BG167" i="1" s="1"/>
  <c r="BH167" i="1" s="1"/>
  <c r="U730" i="1"/>
  <c r="V197" i="1"/>
  <c r="AI213" i="1"/>
  <c r="AJ213" i="1" s="1"/>
  <c r="AK213" i="1" s="1"/>
  <c r="AL213" i="1" s="1"/>
  <c r="AM213" i="1" s="1"/>
  <c r="AN213" i="1" s="1"/>
  <c r="AO213" i="1" s="1"/>
  <c r="AP213" i="1" s="1"/>
  <c r="AQ213" i="1" s="1"/>
  <c r="AR213" i="1" s="1"/>
  <c r="AS213" i="1" s="1"/>
  <c r="AT213" i="1" s="1"/>
  <c r="AV213" i="1" s="1"/>
  <c r="AW213" i="1" s="1"/>
  <c r="AX213" i="1" s="1"/>
  <c r="AY213" i="1" s="1"/>
  <c r="AZ213" i="1" s="1"/>
  <c r="BA213" i="1" s="1"/>
  <c r="BB213" i="1" s="1"/>
  <c r="BC213" i="1" s="1"/>
  <c r="BD213" i="1" s="1"/>
  <c r="BE213" i="1" s="1"/>
  <c r="BF213" i="1" s="1"/>
  <c r="BG213" i="1" s="1"/>
  <c r="BH213" i="1" s="1"/>
  <c r="AG864" i="1"/>
  <c r="AG86" i="1"/>
  <c r="AD811" i="1"/>
  <c r="W834" i="1"/>
  <c r="AG167" i="1"/>
  <c r="AG700" i="1" s="1"/>
  <c r="AG213" i="1"/>
  <c r="AG746" i="1" s="1"/>
  <c r="AG798" i="1" s="1"/>
  <c r="S661" i="1"/>
  <c r="L804" i="1"/>
  <c r="S804" i="1"/>
  <c r="AI140" i="1"/>
  <c r="AJ140" i="1" s="1"/>
  <c r="AK140" i="1" s="1"/>
  <c r="AL140" i="1" s="1"/>
  <c r="AM140" i="1" s="1"/>
  <c r="AN140" i="1" s="1"/>
  <c r="AO140" i="1" s="1"/>
  <c r="AP140" i="1" s="1"/>
  <c r="AQ140" i="1" s="1"/>
  <c r="AR140" i="1" s="1"/>
  <c r="AS140" i="1" s="1"/>
  <c r="AT140" i="1" s="1"/>
  <c r="AV140" i="1" s="1"/>
  <c r="AW140" i="1" s="1"/>
  <c r="AX140" i="1" s="1"/>
  <c r="AY140" i="1" s="1"/>
  <c r="AZ140" i="1" s="1"/>
  <c r="BA140" i="1" s="1"/>
  <c r="BB140" i="1" s="1"/>
  <c r="BC140" i="1" s="1"/>
  <c r="BD140" i="1" s="1"/>
  <c r="BE140" i="1" s="1"/>
  <c r="BF140" i="1" s="1"/>
  <c r="BG140" i="1" s="1"/>
  <c r="BH140" i="1" s="1"/>
  <c r="AU145" i="1"/>
  <c r="AK813" i="1"/>
  <c r="S179" i="1"/>
  <c r="S712" i="1" s="1"/>
  <c r="S778" i="1" s="1"/>
  <c r="W850" i="1"/>
  <c r="BJ152" i="1"/>
  <c r="BI685" i="1"/>
  <c r="BI784" i="1" s="1"/>
  <c r="AU669" i="1"/>
  <c r="BI136" i="1"/>
  <c r="U729" i="1"/>
  <c r="V196" i="1"/>
  <c r="BJ153" i="1"/>
  <c r="BI686" i="1"/>
  <c r="BI785" i="1" s="1"/>
  <c r="U179" i="1"/>
  <c r="V179" i="1" s="1"/>
  <c r="W179" i="1" s="1"/>
  <c r="X179" i="1" s="1"/>
  <c r="Y179" i="1" s="1"/>
  <c r="Z179" i="1" s="1"/>
  <c r="AA179" i="1" s="1"/>
  <c r="AB179" i="1" s="1"/>
  <c r="AC179" i="1" s="1"/>
  <c r="AD179" i="1" s="1"/>
  <c r="AE179" i="1" s="1"/>
  <c r="AF179" i="1" s="1"/>
  <c r="X809" i="1"/>
  <c r="K812" i="1"/>
  <c r="K838" i="1"/>
  <c r="V829" i="1"/>
  <c r="J825" i="1"/>
  <c r="J823" i="1"/>
  <c r="K824" i="1"/>
  <c r="W846" i="1"/>
  <c r="AU144" i="1"/>
  <c r="AI144" i="1"/>
  <c r="AJ144" i="1" s="1"/>
  <c r="AK144" i="1" s="1"/>
  <c r="AL144" i="1" s="1"/>
  <c r="AM144" i="1" s="1"/>
  <c r="AN144" i="1" s="1"/>
  <c r="AO144" i="1" s="1"/>
  <c r="AP144" i="1" s="1"/>
  <c r="AQ144" i="1" s="1"/>
  <c r="AR144" i="1" s="1"/>
  <c r="AS144" i="1" s="1"/>
  <c r="AT144" i="1" s="1"/>
  <c r="AV144" i="1" s="1"/>
  <c r="AW144" i="1" s="1"/>
  <c r="AX144" i="1" s="1"/>
  <c r="AY144" i="1" s="1"/>
  <c r="AZ144" i="1" s="1"/>
  <c r="BA144" i="1" s="1"/>
  <c r="BB144" i="1" s="1"/>
  <c r="BC144" i="1" s="1"/>
  <c r="BD144" i="1" s="1"/>
  <c r="BE144" i="1" s="1"/>
  <c r="BF144" i="1" s="1"/>
  <c r="BG144" i="1" s="1"/>
  <c r="BH144" i="1" s="1"/>
  <c r="O809" i="1"/>
  <c r="AU141" i="1"/>
  <c r="Y818" i="1"/>
  <c r="U727" i="1"/>
  <c r="V194" i="1"/>
  <c r="AW828" i="1"/>
  <c r="AU149" i="1"/>
  <c r="AK839" i="1"/>
  <c r="AU165" i="1"/>
  <c r="AI165" i="1"/>
  <c r="AJ165" i="1" s="1"/>
  <c r="AK165" i="1" s="1"/>
  <c r="AL165" i="1" s="1"/>
  <c r="AM165" i="1" s="1"/>
  <c r="AN165" i="1" s="1"/>
  <c r="AO165" i="1" s="1"/>
  <c r="AP165" i="1" s="1"/>
  <c r="AQ165" i="1" s="1"/>
  <c r="AR165" i="1" s="1"/>
  <c r="AS165" i="1" s="1"/>
  <c r="AT165" i="1" s="1"/>
  <c r="AV165" i="1" s="1"/>
  <c r="AW165" i="1" s="1"/>
  <c r="AX165" i="1" s="1"/>
  <c r="AY165" i="1" s="1"/>
  <c r="AZ165" i="1" s="1"/>
  <c r="BA165" i="1" s="1"/>
  <c r="BB165" i="1" s="1"/>
  <c r="BC165" i="1" s="1"/>
  <c r="BD165" i="1" s="1"/>
  <c r="BE165" i="1" s="1"/>
  <c r="BF165" i="1" s="1"/>
  <c r="BG165" i="1" s="1"/>
  <c r="BH165" i="1" s="1"/>
  <c r="AU686" i="1"/>
  <c r="AU785" i="1" s="1"/>
  <c r="AG144" i="1"/>
  <c r="AG677" i="1" s="1"/>
  <c r="AU134" i="1"/>
  <c r="U734" i="1"/>
  <c r="V201" i="1"/>
  <c r="AU710" i="1"/>
  <c r="BI177" i="1"/>
  <c r="K807" i="1"/>
  <c r="M840" i="1"/>
  <c r="W847" i="1"/>
  <c r="S829" i="1"/>
  <c r="X827" i="1"/>
  <c r="V733" i="1"/>
  <c r="W200" i="1"/>
  <c r="AG165" i="1"/>
  <c r="AG698" i="1" s="1"/>
  <c r="AU207" i="1"/>
  <c r="Y807" i="1"/>
  <c r="K802" i="1"/>
  <c r="AI169" i="1"/>
  <c r="AJ169" i="1" s="1"/>
  <c r="AK169" i="1" s="1"/>
  <c r="AL169" i="1" s="1"/>
  <c r="AM169" i="1" s="1"/>
  <c r="AN169" i="1" s="1"/>
  <c r="AO169" i="1" s="1"/>
  <c r="AP169" i="1" s="1"/>
  <c r="AQ169" i="1" s="1"/>
  <c r="AR169" i="1" s="1"/>
  <c r="AS169" i="1" s="1"/>
  <c r="AT169" i="1" s="1"/>
  <c r="AV169" i="1" s="1"/>
  <c r="AW169" i="1" s="1"/>
  <c r="AX169" i="1" s="1"/>
  <c r="AY169" i="1" s="1"/>
  <c r="AZ169" i="1" s="1"/>
  <c r="BA169" i="1" s="1"/>
  <c r="BB169" i="1" s="1"/>
  <c r="BC169" i="1" s="1"/>
  <c r="BD169" i="1" s="1"/>
  <c r="BE169" i="1" s="1"/>
  <c r="BF169" i="1" s="1"/>
  <c r="BG169" i="1" s="1"/>
  <c r="BH169" i="1" s="1"/>
  <c r="BK697" i="1"/>
  <c r="BK696" i="1"/>
  <c r="BK695" i="1"/>
  <c r="BL27" i="1"/>
  <c r="BL33" i="1" s="1"/>
  <c r="BK32" i="1"/>
  <c r="AI138" i="1"/>
  <c r="AJ138" i="1" s="1"/>
  <c r="AK138" i="1" s="1"/>
  <c r="AL138" i="1" s="1"/>
  <c r="AM138" i="1" s="1"/>
  <c r="AN138" i="1" s="1"/>
  <c r="AO138" i="1" s="1"/>
  <c r="AP138" i="1" s="1"/>
  <c r="AQ138" i="1" s="1"/>
  <c r="AR138" i="1" s="1"/>
  <c r="AS138" i="1" s="1"/>
  <c r="AT138" i="1" s="1"/>
  <c r="AV138" i="1" s="1"/>
  <c r="AW138" i="1" s="1"/>
  <c r="AX138" i="1" s="1"/>
  <c r="AY138" i="1" s="1"/>
  <c r="AZ138" i="1" s="1"/>
  <c r="BA138" i="1" s="1"/>
  <c r="BB138" i="1" s="1"/>
  <c r="BC138" i="1" s="1"/>
  <c r="BD138" i="1" s="1"/>
  <c r="BE138" i="1" s="1"/>
  <c r="BF138" i="1" s="1"/>
  <c r="BG138" i="1" s="1"/>
  <c r="BH138" i="1" s="1"/>
  <c r="AU130" i="1"/>
  <c r="AI131" i="1"/>
  <c r="AJ131" i="1" s="1"/>
  <c r="AK131" i="1" s="1"/>
  <c r="AL131" i="1" s="1"/>
  <c r="AM131" i="1" s="1"/>
  <c r="AN131" i="1" s="1"/>
  <c r="AO131" i="1" s="1"/>
  <c r="AP131" i="1" s="1"/>
  <c r="AQ131" i="1" s="1"/>
  <c r="AR131" i="1" s="1"/>
  <c r="AS131" i="1" s="1"/>
  <c r="AT131" i="1" s="1"/>
  <c r="AV131" i="1" s="1"/>
  <c r="AW131" i="1" s="1"/>
  <c r="AX131" i="1" s="1"/>
  <c r="AY131" i="1" s="1"/>
  <c r="AZ131" i="1" s="1"/>
  <c r="BA131" i="1" s="1"/>
  <c r="BB131" i="1" s="1"/>
  <c r="BC131" i="1" s="1"/>
  <c r="BD131" i="1" s="1"/>
  <c r="BE131" i="1" s="1"/>
  <c r="BF131" i="1" s="1"/>
  <c r="BG131" i="1" s="1"/>
  <c r="BH131" i="1" s="1"/>
  <c r="AU129" i="1"/>
  <c r="S111" i="1"/>
  <c r="U174" i="1"/>
  <c r="V174" i="1" s="1"/>
  <c r="W174" i="1" s="1"/>
  <c r="X174" i="1" s="1"/>
  <c r="Y174" i="1" s="1"/>
  <c r="Z174" i="1" s="1"/>
  <c r="AA174" i="1" s="1"/>
  <c r="AB174" i="1" s="1"/>
  <c r="AC174" i="1" s="1"/>
  <c r="AD174" i="1" s="1"/>
  <c r="AE174" i="1" s="1"/>
  <c r="AF174" i="1" s="1"/>
  <c r="AH174" i="1" s="1"/>
  <c r="AG713" i="1" l="1"/>
  <c r="AG779" i="1" s="1"/>
  <c r="M832" i="1"/>
  <c r="BL670" i="1"/>
  <c r="BM25" i="1"/>
  <c r="BL24" i="1"/>
  <c r="BL31" i="1"/>
  <c r="AG174" i="1"/>
  <c r="AG707" i="1" s="1"/>
  <c r="AG755" i="1" s="1"/>
  <c r="V729" i="1"/>
  <c r="W196" i="1"/>
  <c r="AU140" i="1"/>
  <c r="L845" i="1"/>
  <c r="AU679" i="1"/>
  <c r="BI146" i="1"/>
  <c r="W737" i="1"/>
  <c r="X204" i="1"/>
  <c r="AU142" i="1"/>
  <c r="AU676" i="1"/>
  <c r="BI143" i="1"/>
  <c r="AI174" i="1"/>
  <c r="AJ174" i="1" s="1"/>
  <c r="AK174" i="1" s="1"/>
  <c r="AL174" i="1" s="1"/>
  <c r="AM174" i="1" s="1"/>
  <c r="AN174" i="1" s="1"/>
  <c r="AO174" i="1" s="1"/>
  <c r="AP174" i="1" s="1"/>
  <c r="AQ174" i="1" s="1"/>
  <c r="AR174" i="1" s="1"/>
  <c r="AS174" i="1" s="1"/>
  <c r="AT174" i="1" s="1"/>
  <c r="AV174" i="1" s="1"/>
  <c r="AW174" i="1" s="1"/>
  <c r="AX174" i="1" s="1"/>
  <c r="AY174" i="1" s="1"/>
  <c r="AZ174" i="1" s="1"/>
  <c r="BA174" i="1" s="1"/>
  <c r="BB174" i="1" s="1"/>
  <c r="BC174" i="1" s="1"/>
  <c r="BD174" i="1" s="1"/>
  <c r="BE174" i="1" s="1"/>
  <c r="BF174" i="1" s="1"/>
  <c r="BG174" i="1" s="1"/>
  <c r="BH174" i="1" s="1"/>
  <c r="AU674" i="1"/>
  <c r="BI141" i="1"/>
  <c r="N828" i="1"/>
  <c r="AI815" i="1"/>
  <c r="W720" i="1"/>
  <c r="X187" i="1"/>
  <c r="V723" i="1"/>
  <c r="W190" i="1"/>
  <c r="O841" i="1"/>
  <c r="U836" i="1"/>
  <c r="S888" i="1"/>
  <c r="AU150" i="1"/>
  <c r="S78" i="1"/>
  <c r="S856" i="1"/>
  <c r="AE811" i="1"/>
  <c r="R815" i="1"/>
  <c r="R816" i="1"/>
  <c r="R819" i="1"/>
  <c r="R818" i="1"/>
  <c r="Y805" i="1"/>
  <c r="BM715" i="1"/>
  <c r="BM714" i="1"/>
  <c r="BM716" i="1"/>
  <c r="BM709" i="1"/>
  <c r="AG865" i="1"/>
  <c r="AG87" i="1"/>
  <c r="L842" i="1"/>
  <c r="AU662" i="1"/>
  <c r="BI129" i="1"/>
  <c r="Y827" i="1"/>
  <c r="W829" i="1"/>
  <c r="AL804" i="1"/>
  <c r="AL817" i="1"/>
  <c r="S355" i="1"/>
  <c r="S710" i="1" s="1"/>
  <c r="S711" i="1"/>
  <c r="S777" i="1" s="1"/>
  <c r="S881" i="1" s="1"/>
  <c r="M835" i="1"/>
  <c r="K816" i="1"/>
  <c r="AU692" i="1"/>
  <c r="AU768" i="1" s="1"/>
  <c r="BI159" i="1"/>
  <c r="BI151" i="1"/>
  <c r="AU684" i="1"/>
  <c r="AU783" i="1" s="1"/>
  <c r="Z818" i="1"/>
  <c r="P809" i="1"/>
  <c r="S713" i="1"/>
  <c r="S779" i="1" s="1"/>
  <c r="S883" i="1" s="1"/>
  <c r="AG355" i="1"/>
  <c r="AG710" i="1" s="1"/>
  <c r="AG711" i="1"/>
  <c r="AG777" i="1" s="1"/>
  <c r="M833" i="1"/>
  <c r="BI148" i="1"/>
  <c r="AU681" i="1"/>
  <c r="AU780" i="1" s="1"/>
  <c r="AU180" i="1"/>
  <c r="V725" i="1"/>
  <c r="W192" i="1"/>
  <c r="AU694" i="1"/>
  <c r="AU770" i="1" s="1"/>
  <c r="BI161" i="1"/>
  <c r="AU169" i="1"/>
  <c r="BJ136" i="1"/>
  <c r="BI669" i="1"/>
  <c r="S215" i="1"/>
  <c r="J820" i="1"/>
  <c r="J822" i="1"/>
  <c r="K821" i="1"/>
  <c r="L819" i="1"/>
  <c r="Y810" i="1"/>
  <c r="AU131" i="1"/>
  <c r="L838" i="1"/>
  <c r="S750" i="1"/>
  <c r="AU213" i="1"/>
  <c r="AU184" i="1"/>
  <c r="W831" i="1"/>
  <c r="AG661" i="1"/>
  <c r="Z819" i="1"/>
  <c r="X830" i="1"/>
  <c r="BJ147" i="1"/>
  <c r="BI680" i="1"/>
  <c r="AU666" i="1"/>
  <c r="AU761" i="1" s="1"/>
  <c r="BI133" i="1"/>
  <c r="X847" i="1"/>
  <c r="AU698" i="1"/>
  <c r="BI165" i="1"/>
  <c r="AU677" i="1"/>
  <c r="BI144" i="1"/>
  <c r="M803" i="1"/>
  <c r="AU718" i="1"/>
  <c r="BI185" i="1"/>
  <c r="AU663" i="1"/>
  <c r="AU758" i="1" s="1"/>
  <c r="BI130" i="1"/>
  <c r="L802" i="1"/>
  <c r="BK152" i="1"/>
  <c r="BJ685" i="1"/>
  <c r="BJ784" i="1" s="1"/>
  <c r="V730" i="1"/>
  <c r="W197" i="1"/>
  <c r="Z816" i="1"/>
  <c r="BJ206" i="1"/>
  <c r="BI739" i="1"/>
  <c r="BI791" i="1" s="1"/>
  <c r="N849" i="1"/>
  <c r="BJ178" i="1"/>
  <c r="BI711" i="1"/>
  <c r="BI777" i="1" s="1"/>
  <c r="BJ135" i="1"/>
  <c r="BI668" i="1"/>
  <c r="BM28" i="1"/>
  <c r="AU138" i="1"/>
  <c r="L812" i="1"/>
  <c r="S815" i="1"/>
  <c r="Y806" i="1"/>
  <c r="L826" i="1"/>
  <c r="J4" i="1"/>
  <c r="AL728" i="1"/>
  <c r="AM4" i="1"/>
  <c r="Y814" i="1"/>
  <c r="AU166" i="1"/>
  <c r="N840" i="1"/>
  <c r="AL839" i="1"/>
  <c r="BK179" i="1"/>
  <c r="BJ712" i="1"/>
  <c r="BJ778" i="1" s="1"/>
  <c r="X848" i="1"/>
  <c r="AU128" i="1"/>
  <c r="V719" i="1"/>
  <c r="W186" i="1"/>
  <c r="AG338" i="1"/>
  <c r="AG694" i="1"/>
  <c r="AG770" i="1" s="1"/>
  <c r="W724" i="1"/>
  <c r="X191" i="1"/>
  <c r="Z807" i="1"/>
  <c r="BI149" i="1"/>
  <c r="AU682" i="1"/>
  <c r="AU781" i="1" s="1"/>
  <c r="Y809" i="1"/>
  <c r="X850" i="1"/>
  <c r="AU167" i="1"/>
  <c r="S338" i="1"/>
  <c r="S694" i="1"/>
  <c r="S770" i="1" s="1"/>
  <c r="AU156" i="1"/>
  <c r="BJ173" i="1"/>
  <c r="BI706" i="1"/>
  <c r="V722" i="1"/>
  <c r="W189" i="1"/>
  <c r="S882" i="1"/>
  <c r="S104" i="1"/>
  <c r="W732" i="1"/>
  <c r="X199" i="1"/>
  <c r="BJ160" i="1"/>
  <c r="BI693" i="1"/>
  <c r="BI769" i="1" s="1"/>
  <c r="AU704" i="1"/>
  <c r="BI171" i="1"/>
  <c r="BI205" i="1"/>
  <c r="AU738" i="1"/>
  <c r="AU790" i="1" s="1"/>
  <c r="BL696" i="1"/>
  <c r="BL695" i="1"/>
  <c r="BL697" i="1"/>
  <c r="BM27" i="1"/>
  <c r="BL32" i="1"/>
  <c r="L807" i="1"/>
  <c r="AX828" i="1"/>
  <c r="X846" i="1"/>
  <c r="AG179" i="1"/>
  <c r="AG712" i="1" s="1"/>
  <c r="AG778" i="1" s="1"/>
  <c r="BJ139" i="1"/>
  <c r="BI672" i="1"/>
  <c r="W728" i="1"/>
  <c r="X4" i="1"/>
  <c r="K818" i="1"/>
  <c r="BK155" i="1"/>
  <c r="BJ688" i="1"/>
  <c r="BJ787" i="1" s="1"/>
  <c r="V735" i="1"/>
  <c r="W202" i="1"/>
  <c r="BJ177" i="1"/>
  <c r="BI710" i="1"/>
  <c r="X834" i="1"/>
  <c r="AU132" i="1"/>
  <c r="AU170" i="1"/>
  <c r="K814" i="1"/>
  <c r="V727" i="1"/>
  <c r="W194" i="1"/>
  <c r="AL813" i="1"/>
  <c r="L843" i="1"/>
  <c r="BJ158" i="1"/>
  <c r="BI691" i="1"/>
  <c r="W731" i="1"/>
  <c r="X198" i="1"/>
  <c r="AZ728" i="1"/>
  <c r="BA4" i="1"/>
  <c r="BJ172" i="1"/>
  <c r="BI705" i="1"/>
  <c r="AU701" i="1"/>
  <c r="BI168" i="1"/>
  <c r="V734" i="1"/>
  <c r="W201" i="1"/>
  <c r="BK153" i="1"/>
  <c r="BJ686" i="1"/>
  <c r="BJ785" i="1" s="1"/>
  <c r="N806" i="1"/>
  <c r="W726" i="1"/>
  <c r="X193" i="1"/>
  <c r="K810" i="1"/>
  <c r="T808" i="1"/>
  <c r="AE826" i="1"/>
  <c r="BI207" i="1"/>
  <c r="AU740" i="1"/>
  <c r="AU792" i="1" s="1"/>
  <c r="W733" i="1"/>
  <c r="X200" i="1"/>
  <c r="K823" i="1"/>
  <c r="L824" i="1"/>
  <c r="K825" i="1"/>
  <c r="S817" i="1"/>
  <c r="X844" i="1"/>
  <c r="BI212" i="1"/>
  <c r="AU745" i="1"/>
  <c r="AU797" i="1" s="1"/>
  <c r="AU154" i="1"/>
  <c r="AU708" i="1"/>
  <c r="BI175" i="1"/>
  <c r="BI208" i="1"/>
  <c r="AU741" i="1"/>
  <c r="AU793" i="1" s="1"/>
  <c r="AU667" i="1"/>
  <c r="AU762" i="1" s="1"/>
  <c r="BI134" i="1"/>
  <c r="AU678" i="1"/>
  <c r="BI145" i="1"/>
  <c r="AL812" i="1"/>
  <c r="W721" i="1"/>
  <c r="X188" i="1"/>
  <c r="AL802" i="1"/>
  <c r="V736" i="1"/>
  <c r="W203" i="1"/>
  <c r="X837" i="1"/>
  <c r="S105" i="1" l="1"/>
  <c r="S103" i="1"/>
  <c r="BJ134" i="1"/>
  <c r="BI667" i="1"/>
  <c r="BI762" i="1" s="1"/>
  <c r="BJ205" i="1"/>
  <c r="BI738" i="1"/>
  <c r="BI790" i="1" s="1"/>
  <c r="BK173" i="1"/>
  <c r="BJ706" i="1"/>
  <c r="AG337" i="1"/>
  <c r="AG693" i="1"/>
  <c r="AG769" i="1" s="1"/>
  <c r="O849" i="1"/>
  <c r="AM817" i="1"/>
  <c r="X720" i="1"/>
  <c r="Y187" i="1"/>
  <c r="BJ168" i="1"/>
  <c r="BI701" i="1"/>
  <c r="BJ171" i="1"/>
  <c r="BI704" i="1"/>
  <c r="W719" i="1"/>
  <c r="X186" i="1"/>
  <c r="Z814" i="1"/>
  <c r="M812" i="1"/>
  <c r="S812" i="1"/>
  <c r="Y830" i="1"/>
  <c r="BK136" i="1"/>
  <c r="BJ669" i="1"/>
  <c r="Q809" i="1"/>
  <c r="L810" i="1"/>
  <c r="BK177" i="1"/>
  <c r="BJ710" i="1"/>
  <c r="AY828" i="1"/>
  <c r="BI156" i="1"/>
  <c r="AU689" i="1"/>
  <c r="AU788" i="1" s="1"/>
  <c r="M838" i="1"/>
  <c r="AU702" i="1"/>
  <c r="BI169" i="1"/>
  <c r="S71" i="1"/>
  <c r="M845" i="1"/>
  <c r="L814" i="1"/>
  <c r="AU661" i="1"/>
  <c r="BI128" i="1"/>
  <c r="AU671" i="1"/>
  <c r="BI138" i="1"/>
  <c r="AA819" i="1"/>
  <c r="AU664" i="1"/>
  <c r="AU759" i="1" s="1"/>
  <c r="BI131" i="1"/>
  <c r="BJ161" i="1"/>
  <c r="BI694" i="1"/>
  <c r="BI770" i="1" s="1"/>
  <c r="N803" i="1"/>
  <c r="AM804" i="1"/>
  <c r="AJ815" i="1"/>
  <c r="AU673" i="1"/>
  <c r="BI140" i="1"/>
  <c r="N832" i="1"/>
  <c r="BJ175" i="1"/>
  <c r="BI708" i="1"/>
  <c r="BK172" i="1"/>
  <c r="BJ705" i="1"/>
  <c r="W735" i="1"/>
  <c r="X202" i="1"/>
  <c r="BK160" i="1"/>
  <c r="BJ693" i="1"/>
  <c r="BJ769" i="1" s="1"/>
  <c r="S337" i="1"/>
  <c r="S693" i="1"/>
  <c r="S769" i="1" s="1"/>
  <c r="Y848" i="1"/>
  <c r="BK206" i="1"/>
  <c r="BJ739" i="1"/>
  <c r="BJ791" i="1" s="1"/>
  <c r="Z810" i="1"/>
  <c r="AA818" i="1"/>
  <c r="W729" i="1"/>
  <c r="X196" i="1"/>
  <c r="L823" i="1"/>
  <c r="M824" i="1"/>
  <c r="L825" i="1"/>
  <c r="M807" i="1"/>
  <c r="BK139" i="1"/>
  <c r="BJ672" i="1"/>
  <c r="BM696" i="1"/>
  <c r="BM695" i="1"/>
  <c r="BM697" i="1"/>
  <c r="BM32" i="1"/>
  <c r="X732" i="1"/>
  <c r="Y199" i="1"/>
  <c r="AU700" i="1"/>
  <c r="BI167" i="1"/>
  <c r="AF811" i="1"/>
  <c r="AG811" i="1"/>
  <c r="W727" i="1"/>
  <c r="X194" i="1"/>
  <c r="BI154" i="1"/>
  <c r="AU687" i="1"/>
  <c r="AU786" i="1" s="1"/>
  <c r="X733" i="1"/>
  <c r="Y200" i="1"/>
  <c r="BL179" i="1"/>
  <c r="BK712" i="1"/>
  <c r="BK778" i="1" s="1"/>
  <c r="BJ144" i="1"/>
  <c r="BI677" i="1"/>
  <c r="W725" i="1"/>
  <c r="X192" i="1"/>
  <c r="X829" i="1"/>
  <c r="AM802" i="1"/>
  <c r="X731" i="1"/>
  <c r="Y198" i="1"/>
  <c r="AU703" i="1"/>
  <c r="BI170" i="1"/>
  <c r="Y850" i="1"/>
  <c r="Z805" i="1"/>
  <c r="O828" i="1"/>
  <c r="BK147" i="1"/>
  <c r="BJ680" i="1"/>
  <c r="BL155" i="1"/>
  <c r="BK688" i="1"/>
  <c r="BK787" i="1" s="1"/>
  <c r="AA816" i="1"/>
  <c r="BJ165" i="1"/>
  <c r="BI698" i="1"/>
  <c r="M819" i="1"/>
  <c r="AU713" i="1"/>
  <c r="AU779" i="1" s="1"/>
  <c r="BI180" i="1"/>
  <c r="Z827" i="1"/>
  <c r="BJ141" i="1"/>
  <c r="BI674" i="1"/>
  <c r="W734" i="1"/>
  <c r="X201" i="1"/>
  <c r="BJ185" i="1"/>
  <c r="BI718" i="1"/>
  <c r="X721" i="1"/>
  <c r="Y188" i="1"/>
  <c r="K4" i="1"/>
  <c r="W730" i="1"/>
  <c r="X197" i="1"/>
  <c r="BJ151" i="1"/>
  <c r="BI684" i="1"/>
  <c r="BI783" i="1" s="1"/>
  <c r="BJ129" i="1"/>
  <c r="BI662" i="1"/>
  <c r="BI150" i="1"/>
  <c r="AU683" i="1"/>
  <c r="AU782" i="1" s="1"/>
  <c r="BM670" i="1"/>
  <c r="BM24" i="1"/>
  <c r="BM31" i="1"/>
  <c r="BK158" i="1"/>
  <c r="BJ691" i="1"/>
  <c r="L818" i="1"/>
  <c r="Z809" i="1"/>
  <c r="BJ148" i="1"/>
  <c r="BI681" i="1"/>
  <c r="BI780" i="1" s="1"/>
  <c r="BJ159" i="1"/>
  <c r="BI692" i="1"/>
  <c r="BI768" i="1" s="1"/>
  <c r="S89" i="1"/>
  <c r="S867" i="1"/>
  <c r="X726" i="1"/>
  <c r="Y193" i="1"/>
  <c r="X831" i="1"/>
  <c r="AU174" i="1"/>
  <c r="BJ208" i="1"/>
  <c r="BI741" i="1"/>
  <c r="BI793" i="1" s="1"/>
  <c r="W722" i="1"/>
  <c r="X189" i="1"/>
  <c r="BJ149" i="1"/>
  <c r="BI682" i="1"/>
  <c r="BI781" i="1" s="1"/>
  <c r="BL152" i="1"/>
  <c r="BK685" i="1"/>
  <c r="BK784" i="1" s="1"/>
  <c r="Y847" i="1"/>
  <c r="N833" i="1"/>
  <c r="M842" i="1"/>
  <c r="V836" i="1"/>
  <c r="BJ143" i="1"/>
  <c r="BI676" i="1"/>
  <c r="BJ212" i="1"/>
  <c r="BI745" i="1"/>
  <c r="BI797" i="1" s="1"/>
  <c r="BJ207" i="1"/>
  <c r="BI740" i="1"/>
  <c r="BI792" i="1" s="1"/>
  <c r="Y837" i="1"/>
  <c r="AM812" i="1"/>
  <c r="BA728" i="1"/>
  <c r="BB4" i="1"/>
  <c r="AM839" i="1"/>
  <c r="AM728" i="1"/>
  <c r="AN4" i="1"/>
  <c r="AU717" i="1"/>
  <c r="BI184" i="1"/>
  <c r="L816" i="1"/>
  <c r="BM33" i="1"/>
  <c r="AF826" i="1"/>
  <c r="AG826" i="1"/>
  <c r="O806" i="1"/>
  <c r="M843" i="1"/>
  <c r="AU665" i="1"/>
  <c r="AU760" i="1" s="1"/>
  <c r="BI132" i="1"/>
  <c r="AA807" i="1"/>
  <c r="M802" i="1"/>
  <c r="BJ133" i="1"/>
  <c r="BI666" i="1"/>
  <c r="BI761" i="1" s="1"/>
  <c r="AU675" i="1"/>
  <c r="BI142" i="1"/>
  <c r="W736" i="1"/>
  <c r="X203" i="1"/>
  <c r="BJ145" i="1"/>
  <c r="BI678" i="1"/>
  <c r="Y844" i="1"/>
  <c r="O840" i="1"/>
  <c r="M826" i="1"/>
  <c r="BK135" i="1"/>
  <c r="BJ668" i="1"/>
  <c r="BJ130" i="1"/>
  <c r="BI663" i="1"/>
  <c r="BI758" i="1" s="1"/>
  <c r="K822" i="1"/>
  <c r="K820" i="1"/>
  <c r="L821" i="1"/>
  <c r="N835" i="1"/>
  <c r="P841" i="1"/>
  <c r="Y846" i="1"/>
  <c r="AM813" i="1"/>
  <c r="Y834" i="1"/>
  <c r="X724" i="1"/>
  <c r="Y191" i="1"/>
  <c r="BI213" i="1"/>
  <c r="AU746" i="1"/>
  <c r="AU798" i="1" s="1"/>
  <c r="W723" i="1"/>
  <c r="X190" i="1"/>
  <c r="X737" i="1"/>
  <c r="Y204" i="1"/>
  <c r="BJ146" i="1"/>
  <c r="BI679" i="1"/>
  <c r="S91" i="1"/>
  <c r="S869" i="1"/>
  <c r="U808" i="1"/>
  <c r="BL153" i="1"/>
  <c r="BK686" i="1"/>
  <c r="BK785" i="1" s="1"/>
  <c r="X728" i="1"/>
  <c r="Y4" i="1"/>
  <c r="AU699" i="1"/>
  <c r="BI166" i="1"/>
  <c r="Z806" i="1"/>
  <c r="BK178" i="1"/>
  <c r="BJ711" i="1"/>
  <c r="BJ777" i="1" s="1"/>
  <c r="Z834" i="1" l="1"/>
  <c r="BL206" i="1"/>
  <c r="BK739" i="1"/>
  <c r="BK791" i="1" s="1"/>
  <c r="AN802" i="1"/>
  <c r="BK168" i="1"/>
  <c r="BJ701" i="1"/>
  <c r="BK134" i="1"/>
  <c r="BJ667" i="1"/>
  <c r="BJ762" i="1" s="1"/>
  <c r="BL178" i="1"/>
  <c r="BK711" i="1"/>
  <c r="BK777" i="1" s="1"/>
  <c r="AN813" i="1"/>
  <c r="BK133" i="1"/>
  <c r="BJ666" i="1"/>
  <c r="BJ761" i="1" s="1"/>
  <c r="AH826" i="1"/>
  <c r="BK208" i="1"/>
  <c r="BJ741" i="1"/>
  <c r="BJ793" i="1" s="1"/>
  <c r="X730" i="1"/>
  <c r="Y197" i="1"/>
  <c r="BK141" i="1"/>
  <c r="BJ674" i="1"/>
  <c r="BL147" i="1"/>
  <c r="BK680" i="1"/>
  <c r="AG85" i="1"/>
  <c r="AG863" i="1"/>
  <c r="BL172" i="1"/>
  <c r="BK705" i="1"/>
  <c r="AU707" i="1"/>
  <c r="AU755" i="1" s="1"/>
  <c r="BI174" i="1"/>
  <c r="Y720" i="1"/>
  <c r="Z187" i="1"/>
  <c r="BK130" i="1"/>
  <c r="BJ663" i="1"/>
  <c r="BJ758" i="1" s="1"/>
  <c r="X734" i="1"/>
  <c r="Y201" i="1"/>
  <c r="AN839" i="1"/>
  <c r="O833" i="1"/>
  <c r="P828" i="1"/>
  <c r="AH811" i="1"/>
  <c r="BL139" i="1"/>
  <c r="BK672" i="1"/>
  <c r="BK161" i="1"/>
  <c r="BJ694" i="1"/>
  <c r="BJ770" i="1" s="1"/>
  <c r="N845" i="1"/>
  <c r="R809" i="1"/>
  <c r="X735" i="1"/>
  <c r="Y202" i="1"/>
  <c r="AA806" i="1"/>
  <c r="Y737" i="1"/>
  <c r="Z204" i="1"/>
  <c r="Z846" i="1"/>
  <c r="N802" i="1"/>
  <c r="BK159" i="1"/>
  <c r="BJ692" i="1"/>
  <c r="BJ768" i="1" s="1"/>
  <c r="AA827" i="1"/>
  <c r="Y829" i="1"/>
  <c r="BK175" i="1"/>
  <c r="BJ708" i="1"/>
  <c r="BJ131" i="1"/>
  <c r="BI664" i="1"/>
  <c r="BI759" i="1" s="1"/>
  <c r="N826" i="1"/>
  <c r="AN812" i="1"/>
  <c r="AA805" i="1"/>
  <c r="X725" i="1"/>
  <c r="Y192" i="1"/>
  <c r="N807" i="1"/>
  <c r="BJ169" i="1"/>
  <c r="BI702" i="1"/>
  <c r="BL136" i="1"/>
  <c r="BK669" i="1"/>
  <c r="X723" i="1"/>
  <c r="Y190" i="1"/>
  <c r="M816" i="1"/>
  <c r="BK148" i="1"/>
  <c r="BJ681" i="1"/>
  <c r="BJ780" i="1" s="1"/>
  <c r="BJ180" i="1"/>
  <c r="BI713" i="1"/>
  <c r="BI779" i="1" s="1"/>
  <c r="AN817" i="1"/>
  <c r="X727" i="1"/>
  <c r="Y194" i="1"/>
  <c r="BL135" i="1"/>
  <c r="BK668" i="1"/>
  <c r="BK146" i="1"/>
  <c r="BJ679" i="1"/>
  <c r="BJ166" i="1"/>
  <c r="BI699" i="1"/>
  <c r="Y728" i="1"/>
  <c r="Z4" i="1"/>
  <c r="Q841" i="1"/>
  <c r="P840" i="1"/>
  <c r="Z847" i="1"/>
  <c r="L4" i="1"/>
  <c r="O832" i="1"/>
  <c r="Z830" i="1"/>
  <c r="Z837" i="1"/>
  <c r="Y831" i="1"/>
  <c r="BK144" i="1"/>
  <c r="BJ677" i="1"/>
  <c r="BJ167" i="1"/>
  <c r="BI700" i="1"/>
  <c r="N824" i="1"/>
  <c r="M823" i="1"/>
  <c r="M825" i="1"/>
  <c r="BJ140" i="1"/>
  <c r="BI673" i="1"/>
  <c r="AB819" i="1"/>
  <c r="S86" i="1"/>
  <c r="S864" i="1"/>
  <c r="BJ184" i="1"/>
  <c r="BI717" i="1"/>
  <c r="BM152" i="1"/>
  <c r="BM685" i="1" s="1"/>
  <c r="BM784" i="1" s="1"/>
  <c r="BL685" i="1"/>
  <c r="BL784" i="1" s="1"/>
  <c r="BJ138" i="1"/>
  <c r="BI671" i="1"/>
  <c r="N838" i="1"/>
  <c r="BJ213" i="1"/>
  <c r="BI746" i="1"/>
  <c r="BI798" i="1" s="1"/>
  <c r="O835" i="1"/>
  <c r="AB807" i="1"/>
  <c r="BK207" i="1"/>
  <c r="BJ740" i="1"/>
  <c r="BJ792" i="1" s="1"/>
  <c r="AA809" i="1"/>
  <c r="N819" i="1"/>
  <c r="Y732" i="1"/>
  <c r="Z199" i="1"/>
  <c r="X729" i="1"/>
  <c r="Y196" i="1"/>
  <c r="M814" i="1"/>
  <c r="M811" i="1"/>
  <c r="M810" i="1"/>
  <c r="M813" i="1"/>
  <c r="P849" i="1"/>
  <c r="BK171" i="1"/>
  <c r="BJ704" i="1"/>
  <c r="AK815" i="1"/>
  <c r="BJ156" i="1"/>
  <c r="BI689" i="1"/>
  <c r="BI788" i="1" s="1"/>
  <c r="BJ142" i="1"/>
  <c r="BI675" i="1"/>
  <c r="P806" i="1"/>
  <c r="Z844" i="1"/>
  <c r="BK212" i="1"/>
  <c r="BJ745" i="1"/>
  <c r="BJ797" i="1" s="1"/>
  <c r="BJ150" i="1"/>
  <c r="BI683" i="1"/>
  <c r="BI782" i="1" s="1"/>
  <c r="BK165" i="1"/>
  <c r="BJ698" i="1"/>
  <c r="Z850" i="1"/>
  <c r="BM179" i="1"/>
  <c r="BM712" i="1" s="1"/>
  <c r="BM778" i="1" s="1"/>
  <c r="BL712" i="1"/>
  <c r="BL778" i="1" s="1"/>
  <c r="M821" i="1"/>
  <c r="L822" i="1"/>
  <c r="L820" i="1"/>
  <c r="BJ132" i="1"/>
  <c r="BI665" i="1"/>
  <c r="BI760" i="1" s="1"/>
  <c r="BK149" i="1"/>
  <c r="BJ682" i="1"/>
  <c r="BJ781" i="1" s="1"/>
  <c r="M818" i="1"/>
  <c r="Y721" i="1"/>
  <c r="Z188" i="1"/>
  <c r="AB818" i="1"/>
  <c r="Z848" i="1"/>
  <c r="AN804" i="1"/>
  <c r="BJ128" i="1"/>
  <c r="BI661" i="1"/>
  <c r="AG336" i="1"/>
  <c r="AG692" i="1"/>
  <c r="AG768" i="1" s="1"/>
  <c r="BK145" i="1"/>
  <c r="BJ678" i="1"/>
  <c r="AN728" i="1"/>
  <c r="AO4" i="1"/>
  <c r="BK143" i="1"/>
  <c r="BJ676" i="1"/>
  <c r="X722" i="1"/>
  <c r="Y189" i="1"/>
  <c r="AB816" i="1"/>
  <c r="BJ170" i="1"/>
  <c r="BI703" i="1"/>
  <c r="Y733" i="1"/>
  <c r="Z200" i="1"/>
  <c r="AZ828" i="1"/>
  <c r="AA814" i="1"/>
  <c r="O803" i="1"/>
  <c r="BM153" i="1"/>
  <c r="BM686" i="1" s="1"/>
  <c r="BM785" i="1" s="1"/>
  <c r="BL686" i="1"/>
  <c r="BL785" i="1" s="1"/>
  <c r="Y724" i="1"/>
  <c r="Z191" i="1"/>
  <c r="X736" i="1"/>
  <c r="Y203" i="1"/>
  <c r="BB728" i="1"/>
  <c r="BC4" i="1"/>
  <c r="Y726" i="1"/>
  <c r="Z193" i="1"/>
  <c r="BL158" i="1"/>
  <c r="BK691" i="1"/>
  <c r="BK129" i="1"/>
  <c r="BJ662" i="1"/>
  <c r="S336" i="1"/>
  <c r="S692" i="1"/>
  <c r="S768" i="1" s="1"/>
  <c r="X719" i="1"/>
  <c r="Y186" i="1"/>
  <c r="BL173" i="1"/>
  <c r="BK706" i="1"/>
  <c r="N842" i="1"/>
  <c r="N843" i="1"/>
  <c r="W836" i="1"/>
  <c r="BK185" i="1"/>
  <c r="BJ718" i="1"/>
  <c r="Y731" i="1"/>
  <c r="Z198" i="1"/>
  <c r="AA810" i="1"/>
  <c r="V808" i="1"/>
  <c r="BK151" i="1"/>
  <c r="BJ684" i="1"/>
  <c r="BJ783" i="1" s="1"/>
  <c r="BM155" i="1"/>
  <c r="BM688" i="1" s="1"/>
  <c r="BM787" i="1" s="1"/>
  <c r="BL688" i="1"/>
  <c r="BL787" i="1" s="1"/>
  <c r="BJ154" i="1"/>
  <c r="BI687" i="1"/>
  <c r="BI786" i="1" s="1"/>
  <c r="BL160" i="1"/>
  <c r="BK693" i="1"/>
  <c r="BK769" i="1" s="1"/>
  <c r="S814" i="1"/>
  <c r="BL177" i="1"/>
  <c r="BK710" i="1"/>
  <c r="BK205" i="1"/>
  <c r="BJ738" i="1"/>
  <c r="BJ790" i="1" s="1"/>
  <c r="Z721" i="1" l="1"/>
  <c r="AA188" i="1"/>
  <c r="AL815" i="1"/>
  <c r="Z732" i="1"/>
  <c r="AA199" i="1"/>
  <c r="BM135" i="1"/>
  <c r="BM668" i="1" s="1"/>
  <c r="BL668" i="1"/>
  <c r="AO812" i="1"/>
  <c r="O802" i="1"/>
  <c r="BL161" i="1"/>
  <c r="BK694" i="1"/>
  <c r="BK770" i="1" s="1"/>
  <c r="Z720" i="1"/>
  <c r="AA187" i="1"/>
  <c r="BL208" i="1"/>
  <c r="BK741" i="1"/>
  <c r="BK793" i="1" s="1"/>
  <c r="BK213" i="1"/>
  <c r="BJ746" i="1"/>
  <c r="Y727" i="1"/>
  <c r="Z194" i="1"/>
  <c r="BM160" i="1"/>
  <c r="BM693" i="1" s="1"/>
  <c r="BM769" i="1" s="1"/>
  <c r="BL693" i="1"/>
  <c r="BL769" i="1" s="1"/>
  <c r="BL129" i="1"/>
  <c r="BK662" i="1"/>
  <c r="O826" i="1"/>
  <c r="AA846" i="1"/>
  <c r="BM139" i="1"/>
  <c r="BM672" i="1" s="1"/>
  <c r="BL672" i="1"/>
  <c r="AI826" i="1"/>
  <c r="O843" i="1"/>
  <c r="P803" i="1"/>
  <c r="Y722" i="1"/>
  <c r="Z189" i="1"/>
  <c r="BL145" i="1"/>
  <c r="BK678" i="1"/>
  <c r="BK184" i="1"/>
  <c r="BJ717" i="1"/>
  <c r="BM136" i="1"/>
  <c r="BM669" i="1" s="1"/>
  <c r="BL669" i="1"/>
  <c r="N818" i="1"/>
  <c r="S819" i="1"/>
  <c r="Z831" i="1"/>
  <c r="Z737" i="1"/>
  <c r="AA204" i="1"/>
  <c r="AI811" i="1"/>
  <c r="BJ174" i="1"/>
  <c r="BI707" i="1"/>
  <c r="BI755" i="1" s="1"/>
  <c r="BL133" i="1"/>
  <c r="BK666" i="1"/>
  <c r="BK761" i="1" s="1"/>
  <c r="AA844" i="1"/>
  <c r="AO817" i="1"/>
  <c r="BK169" i="1"/>
  <c r="BJ702" i="1"/>
  <c r="BM206" i="1"/>
  <c r="BM739" i="1" s="1"/>
  <c r="BM791" i="1" s="1"/>
  <c r="BL739" i="1"/>
  <c r="BL791" i="1" s="1"/>
  <c r="Z726" i="1"/>
  <c r="AA193" i="1"/>
  <c r="AB810" i="1"/>
  <c r="O842" i="1"/>
  <c r="AB814" i="1"/>
  <c r="BL143" i="1"/>
  <c r="BK676" i="1"/>
  <c r="BL149" i="1"/>
  <c r="BK682" i="1"/>
  <c r="BK781" i="1" s="1"/>
  <c r="AO813" i="1"/>
  <c r="AC819" i="1"/>
  <c r="AA837" i="1"/>
  <c r="M4" i="1"/>
  <c r="BK131" i="1"/>
  <c r="BJ664" i="1"/>
  <c r="BJ759" i="1" s="1"/>
  <c r="Q828" i="1"/>
  <c r="R841" i="1"/>
  <c r="BM158" i="1"/>
  <c r="BM691" i="1" s="1"/>
  <c r="BL691" i="1"/>
  <c r="AG393" i="1"/>
  <c r="AG691" i="1"/>
  <c r="BL171" i="1"/>
  <c r="BK704" i="1"/>
  <c r="O838" i="1"/>
  <c r="O807" i="1"/>
  <c r="BM172" i="1"/>
  <c r="BM705" i="1" s="1"/>
  <c r="BL705" i="1"/>
  <c r="BM178" i="1"/>
  <c r="BM711" i="1" s="1"/>
  <c r="BM777" i="1" s="1"/>
  <c r="BL711" i="1"/>
  <c r="BL777" i="1" s="1"/>
  <c r="Z731" i="1"/>
  <c r="AA198" i="1"/>
  <c r="BM173" i="1"/>
  <c r="BM706" i="1" s="1"/>
  <c r="BL706" i="1"/>
  <c r="Y736" i="1"/>
  <c r="Z203" i="1"/>
  <c r="BA828" i="1"/>
  <c r="BL165" i="1"/>
  <c r="BK698" i="1"/>
  <c r="AB809" i="1"/>
  <c r="BK140" i="1"/>
  <c r="BJ673" i="1"/>
  <c r="Z728" i="1"/>
  <c r="AA4" i="1"/>
  <c r="BK180" i="1"/>
  <c r="BJ713" i="1"/>
  <c r="BJ779" i="1" s="1"/>
  <c r="BL175" i="1"/>
  <c r="BK708" i="1"/>
  <c r="AB806" i="1"/>
  <c r="BK128" i="1"/>
  <c r="BJ661" i="1"/>
  <c r="Q806" i="1"/>
  <c r="Q849" i="1"/>
  <c r="BK138" i="1"/>
  <c r="BJ671" i="1"/>
  <c r="Y725" i="1"/>
  <c r="Z192" i="1"/>
  <c r="AA834" i="1"/>
  <c r="X836" i="1"/>
  <c r="P835" i="1"/>
  <c r="Y719" i="1"/>
  <c r="Z186" i="1"/>
  <c r="Y735" i="1"/>
  <c r="Z202" i="1"/>
  <c r="Z724" i="1"/>
  <c r="AA191" i="1"/>
  <c r="BK142" i="1"/>
  <c r="BJ675" i="1"/>
  <c r="S813" i="1"/>
  <c r="Z829" i="1"/>
  <c r="P833" i="1"/>
  <c r="BM147" i="1"/>
  <c r="BM680" i="1" s="1"/>
  <c r="BL680" i="1"/>
  <c r="BL134" i="1"/>
  <c r="BK667" i="1"/>
  <c r="BK762" i="1" s="1"/>
  <c r="AC818" i="1"/>
  <c r="AA850" i="1"/>
  <c r="BL205" i="1"/>
  <c r="BK738" i="1"/>
  <c r="BK790" i="1" s="1"/>
  <c r="BL185" i="1"/>
  <c r="BK718" i="1"/>
  <c r="AO728" i="1"/>
  <c r="AP4" i="1"/>
  <c r="BK132" i="1"/>
  <c r="BJ665" i="1"/>
  <c r="BJ760" i="1" s="1"/>
  <c r="BK150" i="1"/>
  <c r="BJ683" i="1"/>
  <c r="BJ782" i="1" s="1"/>
  <c r="S810" i="1"/>
  <c r="BL207" i="1"/>
  <c r="BK740" i="1"/>
  <c r="BK792" i="1" s="1"/>
  <c r="N825" i="1"/>
  <c r="N823" i="1"/>
  <c r="O824" i="1"/>
  <c r="BL148" i="1"/>
  <c r="BK681" i="1"/>
  <c r="BK780" i="1" s="1"/>
  <c r="AB805" i="1"/>
  <c r="AO804" i="1"/>
  <c r="S811" i="1"/>
  <c r="AA847" i="1"/>
  <c r="AB827" i="1"/>
  <c r="AO839" i="1"/>
  <c r="BL141" i="1"/>
  <c r="BK674" i="1"/>
  <c r="BL168" i="1"/>
  <c r="BK701" i="1"/>
  <c r="BC728" i="1"/>
  <c r="BD4" i="1"/>
  <c r="BK170" i="1"/>
  <c r="BJ703" i="1"/>
  <c r="BK167" i="1"/>
  <c r="BJ700" i="1"/>
  <c r="N816" i="1"/>
  <c r="S816" i="1"/>
  <c r="S809" i="1"/>
  <c r="Y734" i="1"/>
  <c r="Z201" i="1"/>
  <c r="AA848" i="1"/>
  <c r="BK156" i="1"/>
  <c r="BJ689" i="1"/>
  <c r="BJ788" i="1" s="1"/>
  <c r="AA830" i="1"/>
  <c r="BK166" i="1"/>
  <c r="BJ699" i="1"/>
  <c r="Y730" i="1"/>
  <c r="Z197" i="1"/>
  <c r="P832" i="1"/>
  <c r="BL151" i="1"/>
  <c r="BK684" i="1"/>
  <c r="BK783" i="1" s="1"/>
  <c r="S88" i="1"/>
  <c r="S866" i="1"/>
  <c r="N821" i="1"/>
  <c r="M822" i="1"/>
  <c r="M820" i="1"/>
  <c r="BL212" i="1"/>
  <c r="BK745" i="1"/>
  <c r="BK797" i="1" s="1"/>
  <c r="AC807" i="1"/>
  <c r="BL144" i="1"/>
  <c r="BK677" i="1"/>
  <c r="Q840" i="1"/>
  <c r="Y723" i="1"/>
  <c r="Z190" i="1"/>
  <c r="BK154" i="1"/>
  <c r="BJ687" i="1"/>
  <c r="BJ786" i="1" s="1"/>
  <c r="Z733" i="1"/>
  <c r="AA200" i="1"/>
  <c r="BM177" i="1"/>
  <c r="BM710" i="1" s="1"/>
  <c r="BL710" i="1"/>
  <c r="W808" i="1"/>
  <c r="S393" i="1"/>
  <c r="S691" i="1"/>
  <c r="AC816" i="1"/>
  <c r="Y729" i="1"/>
  <c r="Z196" i="1"/>
  <c r="BL146" i="1"/>
  <c r="BK679" i="1"/>
  <c r="BL159" i="1"/>
  <c r="BK692" i="1"/>
  <c r="BK768" i="1" s="1"/>
  <c r="O845" i="1"/>
  <c r="BL130" i="1"/>
  <c r="BK663" i="1"/>
  <c r="BK758" i="1" s="1"/>
  <c r="AO802" i="1"/>
  <c r="BM159" i="1" l="1"/>
  <c r="BM692" i="1" s="1"/>
  <c r="BM768" i="1" s="1"/>
  <c r="BL692" i="1"/>
  <c r="BL768" i="1" s="1"/>
  <c r="AP804" i="1"/>
  <c r="BL150" i="1"/>
  <c r="BK683" i="1"/>
  <c r="BK782" i="1" s="1"/>
  <c r="Z725" i="1"/>
  <c r="AA192" i="1"/>
  <c r="AC806" i="1"/>
  <c r="T841" i="1"/>
  <c r="AC814" i="1"/>
  <c r="AA831" i="1"/>
  <c r="Z735" i="1"/>
  <c r="AA202" i="1"/>
  <c r="AC809" i="1"/>
  <c r="S93" i="1"/>
  <c r="S871" i="1"/>
  <c r="Q803" i="1"/>
  <c r="BL132" i="1"/>
  <c r="BK665" i="1"/>
  <c r="BK760" i="1" s="1"/>
  <c r="Q833" i="1"/>
  <c r="P842" i="1"/>
  <c r="BM175" i="1"/>
  <c r="BM708" i="1" s="1"/>
  <c r="BL708" i="1"/>
  <c r="BM146" i="1"/>
  <c r="BM679" i="1" s="1"/>
  <c r="BL679" i="1"/>
  <c r="S754" i="1"/>
  <c r="S748" i="1"/>
  <c r="R840" i="1"/>
  <c r="AP839" i="1"/>
  <c r="BM165" i="1"/>
  <c r="BM698" i="1" s="1"/>
  <c r="BL698" i="1"/>
  <c r="P807" i="1"/>
  <c r="AB837" i="1"/>
  <c r="Z727" i="1"/>
  <c r="AA194" i="1"/>
  <c r="AA829" i="1"/>
  <c r="R828" i="1"/>
  <c r="AB844" i="1"/>
  <c r="BL156" i="1"/>
  <c r="BK689" i="1"/>
  <c r="BK788" i="1" s="1"/>
  <c r="BL180" i="1"/>
  <c r="BK713" i="1"/>
  <c r="BK779" i="1" s="1"/>
  <c r="AC810" i="1"/>
  <c r="S818" i="1"/>
  <c r="P843" i="1"/>
  <c r="AA732" i="1"/>
  <c r="AB199" i="1"/>
  <c r="AC827" i="1"/>
  <c r="BL138" i="1"/>
  <c r="BK671" i="1"/>
  <c r="BL131" i="1"/>
  <c r="BK664" i="1"/>
  <c r="BK759" i="1" s="1"/>
  <c r="AD819" i="1"/>
  <c r="BJ798" i="1"/>
  <c r="S90" i="1"/>
  <c r="S868" i="1"/>
  <c r="BD728" i="1"/>
  <c r="BE4" i="1"/>
  <c r="BM185" i="1"/>
  <c r="BM718" i="1" s="1"/>
  <c r="BL718" i="1"/>
  <c r="BL213" i="1"/>
  <c r="BK746" i="1"/>
  <c r="BM168" i="1"/>
  <c r="BM701" i="1" s="1"/>
  <c r="BL701" i="1"/>
  <c r="BL167" i="1"/>
  <c r="BK700" i="1"/>
  <c r="AC805" i="1"/>
  <c r="AA726" i="1"/>
  <c r="AB193" i="1"/>
  <c r="AJ826" i="1"/>
  <c r="AM815" i="1"/>
  <c r="AD816" i="1"/>
  <c r="BM151" i="1"/>
  <c r="BM684" i="1" s="1"/>
  <c r="BM783" i="1" s="1"/>
  <c r="BL684" i="1"/>
  <c r="BL783" i="1" s="1"/>
  <c r="BM205" i="1"/>
  <c r="BM738" i="1" s="1"/>
  <c r="BM790" i="1" s="1"/>
  <c r="BL738" i="1"/>
  <c r="BL790" i="1" s="1"/>
  <c r="AA728" i="1"/>
  <c r="AB4" i="1"/>
  <c r="BB828" i="1"/>
  <c r="AA721" i="1"/>
  <c r="AB188" i="1"/>
  <c r="N822" i="1"/>
  <c r="N820" i="1"/>
  <c r="O821" i="1"/>
  <c r="AA733" i="1"/>
  <c r="AB200" i="1"/>
  <c r="AB848" i="1"/>
  <c r="BM148" i="1"/>
  <c r="BM681" i="1" s="1"/>
  <c r="BM780" i="1" s="1"/>
  <c r="BL681" i="1"/>
  <c r="BL780" i="1" s="1"/>
  <c r="R849" i="1"/>
  <c r="Z736" i="1"/>
  <c r="AA203" i="1"/>
  <c r="P838" i="1"/>
  <c r="AP813" i="1"/>
  <c r="BM133" i="1"/>
  <c r="BM666" i="1" s="1"/>
  <c r="BM761" i="1" s="1"/>
  <c r="BL666" i="1"/>
  <c r="BL761" i="1" s="1"/>
  <c r="BM208" i="1"/>
  <c r="BM741" i="1" s="1"/>
  <c r="BM793" i="1" s="1"/>
  <c r="BL741" i="1"/>
  <c r="BL793" i="1" s="1"/>
  <c r="BL140" i="1"/>
  <c r="BK673" i="1"/>
  <c r="BM141" i="1"/>
  <c r="BM674" i="1" s="1"/>
  <c r="BL674" i="1"/>
  <c r="AD807" i="1"/>
  <c r="Q832" i="1"/>
  <c r="AB847" i="1"/>
  <c r="S87" i="1"/>
  <c r="S865" i="1"/>
  <c r="Z719" i="1"/>
  <c r="AA186" i="1"/>
  <c r="AA720" i="1"/>
  <c r="AB187" i="1"/>
  <c r="Z730" i="1"/>
  <c r="AA197" i="1"/>
  <c r="P824" i="1"/>
  <c r="O823" i="1"/>
  <c r="O825" i="1"/>
  <c r="R806" i="1"/>
  <c r="BM171" i="1"/>
  <c r="BM704" i="1" s="1"/>
  <c r="BL704" i="1"/>
  <c r="BK174" i="1"/>
  <c r="BJ707" i="1"/>
  <c r="AB846" i="1"/>
  <c r="AP812" i="1"/>
  <c r="X808" i="1"/>
  <c r="Z734" i="1"/>
  <c r="AA201" i="1"/>
  <c r="AB850" i="1"/>
  <c r="BL184" i="1"/>
  <c r="BK717" i="1"/>
  <c r="BM129" i="1"/>
  <c r="BM662" i="1" s="1"/>
  <c r="BL662" i="1"/>
  <c r="AP802" i="1"/>
  <c r="BL154" i="1"/>
  <c r="BK687" i="1"/>
  <c r="BK786" i="1" s="1"/>
  <c r="BM212" i="1"/>
  <c r="BM745" i="1" s="1"/>
  <c r="BM797" i="1" s="1"/>
  <c r="BL745" i="1"/>
  <c r="BL797" i="1" s="1"/>
  <c r="BL142" i="1"/>
  <c r="BK675" i="1"/>
  <c r="Q835" i="1"/>
  <c r="AA731" i="1"/>
  <c r="AB198" i="1"/>
  <c r="AJ811" i="1"/>
  <c r="P826" i="1"/>
  <c r="BM161" i="1"/>
  <c r="BM694" i="1" s="1"/>
  <c r="BM770" i="1" s="1"/>
  <c r="BL694" i="1"/>
  <c r="BL770" i="1" s="1"/>
  <c r="AB830" i="1"/>
  <c r="Z729" i="1"/>
  <c r="AA196" i="1"/>
  <c r="S83" i="1"/>
  <c r="S861" i="1"/>
  <c r="S85" i="1"/>
  <c r="S863" i="1"/>
  <c r="AD818" i="1"/>
  <c r="BL128" i="1"/>
  <c r="BK661" i="1"/>
  <c r="N4" i="1"/>
  <c r="BM149" i="1"/>
  <c r="BM682" i="1" s="1"/>
  <c r="BM781" i="1" s="1"/>
  <c r="BL682" i="1"/>
  <c r="BL781" i="1" s="1"/>
  <c r="BL169" i="1"/>
  <c r="BK702" i="1"/>
  <c r="BM144" i="1"/>
  <c r="BM677" i="1" s="1"/>
  <c r="BL677" i="1"/>
  <c r="BM130" i="1"/>
  <c r="BM663" i="1" s="1"/>
  <c r="BM758" i="1" s="1"/>
  <c r="BL663" i="1"/>
  <c r="BL758" i="1" s="1"/>
  <c r="BL166" i="1"/>
  <c r="BK699" i="1"/>
  <c r="BL170" i="1"/>
  <c r="BK703" i="1"/>
  <c r="BM207" i="1"/>
  <c r="BM740" i="1" s="1"/>
  <c r="BM792" i="1" s="1"/>
  <c r="BL740" i="1"/>
  <c r="BL792" i="1" s="1"/>
  <c r="AA724" i="1"/>
  <c r="AB191" i="1"/>
  <c r="Y836" i="1"/>
  <c r="AA737" i="1"/>
  <c r="AB204" i="1"/>
  <c r="S84" i="1"/>
  <c r="S67" i="1" s="1"/>
  <c r="S862" i="1"/>
  <c r="BM143" i="1"/>
  <c r="BM676" i="1" s="1"/>
  <c r="BL676" i="1"/>
  <c r="BM145" i="1"/>
  <c r="BM678" i="1" s="1"/>
  <c r="BL678" i="1"/>
  <c r="P802" i="1"/>
  <c r="P845" i="1"/>
  <c r="Z723" i="1"/>
  <c r="AA190" i="1"/>
  <c r="AP728" i="1"/>
  <c r="AQ4" i="1"/>
  <c r="BM134" i="1"/>
  <c r="BM667" i="1" s="1"/>
  <c r="BM762" i="1" s="1"/>
  <c r="BL667" i="1"/>
  <c r="BL762" i="1" s="1"/>
  <c r="AB834" i="1"/>
  <c r="S841" i="1"/>
  <c r="AP817" i="1"/>
  <c r="Z722" i="1"/>
  <c r="AA189" i="1"/>
  <c r="AA725" i="1" l="1"/>
  <c r="AB192" i="1"/>
  <c r="BM169" i="1"/>
  <c r="BM702" i="1" s="1"/>
  <c r="BL702" i="1"/>
  <c r="BM142" i="1"/>
  <c r="BM675" i="1" s="1"/>
  <c r="BL675" i="1"/>
  <c r="Q838" i="1"/>
  <c r="AD805" i="1"/>
  <c r="AQ839" i="1"/>
  <c r="R803" i="1"/>
  <c r="AE818" i="1"/>
  <c r="AA736" i="1"/>
  <c r="AB203" i="1"/>
  <c r="BM156" i="1"/>
  <c r="BM689" i="1" s="1"/>
  <c r="BM788" i="1" s="1"/>
  <c r="BL689" i="1"/>
  <c r="BL788" i="1" s="1"/>
  <c r="S115" i="1"/>
  <c r="S893" i="1"/>
  <c r="AQ728" i="1"/>
  <c r="AR4" i="1"/>
  <c r="Q826" i="1"/>
  <c r="BM167" i="1"/>
  <c r="BM700" i="1" s="1"/>
  <c r="BL700" i="1"/>
  <c r="BE728" i="1"/>
  <c r="BF4" i="1"/>
  <c r="T840" i="1"/>
  <c r="S840" i="1"/>
  <c r="BM138" i="1"/>
  <c r="BM671" i="1" s="1"/>
  <c r="BL671" i="1"/>
  <c r="AC844" i="1"/>
  <c r="BM150" i="1"/>
  <c r="BM683" i="1" s="1"/>
  <c r="BM782" i="1" s="1"/>
  <c r="BL683" i="1"/>
  <c r="BL782" i="1" s="1"/>
  <c r="AA719" i="1"/>
  <c r="AB186" i="1"/>
  <c r="AK811" i="1"/>
  <c r="AC850" i="1"/>
  <c r="AC847" i="1"/>
  <c r="S858" i="1"/>
  <c r="S800" i="1"/>
  <c r="Z836" i="1"/>
  <c r="S806" i="1"/>
  <c r="S80" i="1" s="1"/>
  <c r="AD827" i="1"/>
  <c r="S828" i="1"/>
  <c r="AD809" i="1"/>
  <c r="AC834" i="1"/>
  <c r="AB724" i="1"/>
  <c r="AC191" i="1"/>
  <c r="R832" i="1"/>
  <c r="BC828" i="1"/>
  <c r="AA735" i="1"/>
  <c r="AB202" i="1"/>
  <c r="AQ804" i="1"/>
  <c r="BM154" i="1"/>
  <c r="BM687" i="1" s="1"/>
  <c r="BM786" i="1" s="1"/>
  <c r="BL687" i="1"/>
  <c r="BL786" i="1" s="1"/>
  <c r="AA734" i="1"/>
  <c r="AB201" i="1"/>
  <c r="T849" i="1"/>
  <c r="S849" i="1"/>
  <c r="BK798" i="1"/>
  <c r="AE807" i="1"/>
  <c r="AE816" i="1"/>
  <c r="BM213" i="1"/>
  <c r="BM746" i="1" s="1"/>
  <c r="BL746" i="1"/>
  <c r="AB732" i="1"/>
  <c r="AC199" i="1"/>
  <c r="AB829" i="1"/>
  <c r="O4" i="1"/>
  <c r="AQ802" i="1"/>
  <c r="Q824" i="1"/>
  <c r="P823" i="1"/>
  <c r="P825" i="1"/>
  <c r="AA727" i="1"/>
  <c r="AB194" i="1"/>
  <c r="AB731" i="1"/>
  <c r="AC198" i="1"/>
  <c r="Y808" i="1"/>
  <c r="AA730" i="1"/>
  <c r="AB197" i="1"/>
  <c r="AB728" i="1"/>
  <c r="AC4" i="1"/>
  <c r="AN815" i="1"/>
  <c r="BM170" i="1"/>
  <c r="BM703" i="1" s="1"/>
  <c r="BL703" i="1"/>
  <c r="AC848" i="1"/>
  <c r="Q843" i="1"/>
  <c r="Q842" i="1"/>
  <c r="AB831" i="1"/>
  <c r="AQ812" i="1"/>
  <c r="BM140" i="1"/>
  <c r="BM673" i="1" s="1"/>
  <c r="BL673" i="1"/>
  <c r="AB733" i="1"/>
  <c r="AC200" i="1"/>
  <c r="AK826" i="1"/>
  <c r="BJ755" i="1"/>
  <c r="S92" i="1"/>
  <c r="S68" i="1" s="1"/>
  <c r="S870" i="1"/>
  <c r="AC837" i="1"/>
  <c r="BM166" i="1"/>
  <c r="BM699" i="1" s="1"/>
  <c r="BL699" i="1"/>
  <c r="AB720" i="1"/>
  <c r="AC187" i="1"/>
  <c r="AD814" i="1"/>
  <c r="BM180" i="1"/>
  <c r="BM713" i="1" s="1"/>
  <c r="BM779" i="1" s="1"/>
  <c r="BL713" i="1"/>
  <c r="BL779" i="1" s="1"/>
  <c r="AA723" i="1"/>
  <c r="AB190" i="1"/>
  <c r="AC846" i="1"/>
  <c r="AB726" i="1"/>
  <c r="AC193" i="1"/>
  <c r="Q807" i="1"/>
  <c r="R833" i="1"/>
  <c r="O822" i="1"/>
  <c r="P821" i="1"/>
  <c r="O820" i="1"/>
  <c r="AE819" i="1"/>
  <c r="U841" i="1"/>
  <c r="AA722" i="1"/>
  <c r="AB189" i="1"/>
  <c r="AD810" i="1"/>
  <c r="Q845" i="1"/>
  <c r="BL174" i="1"/>
  <c r="BK707" i="1"/>
  <c r="BM132" i="1"/>
  <c r="BM665" i="1" s="1"/>
  <c r="BM760" i="1" s="1"/>
  <c r="BL665" i="1"/>
  <c r="BL760" i="1" s="1"/>
  <c r="AA729" i="1"/>
  <c r="AB196" i="1"/>
  <c r="BM184" i="1"/>
  <c r="BM717" i="1" s="1"/>
  <c r="BL717" i="1"/>
  <c r="BM131" i="1"/>
  <c r="BM664" i="1" s="1"/>
  <c r="BM759" i="1" s="1"/>
  <c r="BL664" i="1"/>
  <c r="BL759" i="1" s="1"/>
  <c r="AQ817" i="1"/>
  <c r="S802" i="1"/>
  <c r="AB737" i="1"/>
  <c r="AC204" i="1"/>
  <c r="BM128" i="1"/>
  <c r="BL661" i="1"/>
  <c r="AC830" i="1"/>
  <c r="R835" i="1"/>
  <c r="AQ813" i="1"/>
  <c r="AB721" i="1"/>
  <c r="AC188" i="1"/>
  <c r="AD806" i="1"/>
  <c r="BM174" i="1" l="1"/>
  <c r="BM707" i="1" s="1"/>
  <c r="BL707" i="1"/>
  <c r="AF807" i="1"/>
  <c r="AL811" i="1"/>
  <c r="AB729" i="1"/>
  <c r="AC196" i="1"/>
  <c r="AF819" i="1"/>
  <c r="AD846" i="1"/>
  <c r="AC831" i="1"/>
  <c r="AD830" i="1"/>
  <c r="BM661" i="1"/>
  <c r="AA836" i="1"/>
  <c r="AB719" i="1"/>
  <c r="AC186" i="1"/>
  <c r="S114" i="1"/>
  <c r="S892" i="1"/>
  <c r="AO815" i="1"/>
  <c r="AD834" i="1"/>
  <c r="AB736" i="1"/>
  <c r="AC203" i="1"/>
  <c r="P820" i="1"/>
  <c r="P822" i="1"/>
  <c r="Q821" i="1"/>
  <c r="AC720" i="1"/>
  <c r="AD187" i="1"/>
  <c r="AL826" i="1"/>
  <c r="U840" i="1"/>
  <c r="P4" i="1"/>
  <c r="R843" i="1"/>
  <c r="AR804" i="1"/>
  <c r="T835" i="1"/>
  <c r="S835" i="1"/>
  <c r="AB727" i="1"/>
  <c r="AC194" i="1"/>
  <c r="AB735" i="1"/>
  <c r="AC202" i="1"/>
  <c r="BK755" i="1"/>
  <c r="AF818" i="1"/>
  <c r="R838" i="1"/>
  <c r="AC728" i="1"/>
  <c r="AD4" i="1"/>
  <c r="S76" i="1"/>
  <c r="S854" i="1"/>
  <c r="T833" i="1"/>
  <c r="S833" i="1"/>
  <c r="AB723" i="1"/>
  <c r="AC190" i="1"/>
  <c r="AC733" i="1"/>
  <c r="AD200" i="1"/>
  <c r="AE809" i="1"/>
  <c r="AD844" i="1"/>
  <c r="R826" i="1"/>
  <c r="AB725" i="1"/>
  <c r="AC192" i="1"/>
  <c r="AC829" i="1"/>
  <c r="S123" i="1"/>
  <c r="S901" i="1"/>
  <c r="S102" i="1"/>
  <c r="S880" i="1"/>
  <c r="R807" i="1"/>
  <c r="AC732" i="1"/>
  <c r="AD199" i="1"/>
  <c r="T803" i="1"/>
  <c r="S803" i="1"/>
  <c r="AE810" i="1"/>
  <c r="AB730" i="1"/>
  <c r="AC197" i="1"/>
  <c r="U849" i="1"/>
  <c r="BD828" i="1"/>
  <c r="AR728" i="1"/>
  <c r="AS4" i="1"/>
  <c r="R845" i="1"/>
  <c r="AE806" i="1"/>
  <c r="AB722" i="1"/>
  <c r="AC189" i="1"/>
  <c r="BL798" i="1"/>
  <c r="BL755" i="1"/>
  <c r="AR839" i="1"/>
  <c r="AD837" i="1"/>
  <c r="AC721" i="1"/>
  <c r="AD188" i="1"/>
  <c r="AC726" i="1"/>
  <c r="AD193" i="1"/>
  <c r="AR812" i="1"/>
  <c r="R824" i="1"/>
  <c r="Q823" i="1"/>
  <c r="Q825" i="1"/>
  <c r="BM798" i="1"/>
  <c r="BM755" i="1"/>
  <c r="AB734" i="1"/>
  <c r="AC201" i="1"/>
  <c r="T832" i="1"/>
  <c r="S832" i="1"/>
  <c r="AE827" i="1"/>
  <c r="AD847" i="1"/>
  <c r="R842" i="1"/>
  <c r="AC737" i="1"/>
  <c r="AD204" i="1"/>
  <c r="Z808" i="1"/>
  <c r="AD848" i="1"/>
  <c r="AR817" i="1"/>
  <c r="AC731" i="1"/>
  <c r="AD198" i="1"/>
  <c r="AF816" i="1"/>
  <c r="AR813" i="1"/>
  <c r="V841" i="1"/>
  <c r="AR802" i="1"/>
  <c r="AD850" i="1"/>
  <c r="BF728" i="1"/>
  <c r="BG4" i="1"/>
  <c r="AE805" i="1"/>
  <c r="AE814" i="1"/>
  <c r="AC724" i="1"/>
  <c r="AD191" i="1"/>
  <c r="AD829" i="1" l="1"/>
  <c r="AC727" i="1"/>
  <c r="AD194" i="1"/>
  <c r="AD720" i="1"/>
  <c r="AE187" i="1"/>
  <c r="AC722" i="1"/>
  <c r="AD189" i="1"/>
  <c r="AC723" i="1"/>
  <c r="AD190" i="1"/>
  <c r="T838" i="1"/>
  <c r="S838" i="1"/>
  <c r="AM811" i="1"/>
  <c r="AA808" i="1"/>
  <c r="AD737" i="1"/>
  <c r="AE204" i="1"/>
  <c r="Q4" i="1"/>
  <c r="Q822" i="1"/>
  <c r="Q820" i="1"/>
  <c r="R821" i="1"/>
  <c r="AC719" i="1"/>
  <c r="AD186" i="1"/>
  <c r="AD732" i="1"/>
  <c r="AE199" i="1"/>
  <c r="S107" i="1"/>
  <c r="S885" i="1"/>
  <c r="AE850" i="1"/>
  <c r="BE828" i="1"/>
  <c r="AC725" i="1"/>
  <c r="AD192" i="1"/>
  <c r="AH818" i="1"/>
  <c r="AG818" i="1"/>
  <c r="AH807" i="1"/>
  <c r="AG807" i="1"/>
  <c r="AD724" i="1"/>
  <c r="AE191" i="1"/>
  <c r="T842" i="1"/>
  <c r="S842" i="1"/>
  <c r="AS839" i="1"/>
  <c r="AF806" i="1"/>
  <c r="U833" i="1"/>
  <c r="S109" i="1"/>
  <c r="S887" i="1"/>
  <c r="AB836" i="1"/>
  <c r="AD831" i="1"/>
  <c r="AD733" i="1"/>
  <c r="AE200" i="1"/>
  <c r="U803" i="1"/>
  <c r="AH816" i="1"/>
  <c r="AG816" i="1"/>
  <c r="T824" i="1"/>
  <c r="R823" i="1"/>
  <c r="R825" i="1"/>
  <c r="S824" i="1"/>
  <c r="T845" i="1"/>
  <c r="S845" i="1"/>
  <c r="V849" i="1"/>
  <c r="U835" i="1"/>
  <c r="AC736" i="1"/>
  <c r="AD203" i="1"/>
  <c r="AP815" i="1"/>
  <c r="S826" i="1"/>
  <c r="V840" i="1"/>
  <c r="AE846" i="1"/>
  <c r="AC734" i="1"/>
  <c r="AD201" i="1"/>
  <c r="AD731" i="1"/>
  <c r="AE198" i="1"/>
  <c r="AE844" i="1"/>
  <c r="AS812" i="1"/>
  <c r="AC730" i="1"/>
  <c r="AD197" i="1"/>
  <c r="S807" i="1"/>
  <c r="AD728" i="1"/>
  <c r="AE4" i="1"/>
  <c r="AS804" i="1"/>
  <c r="AH819" i="1"/>
  <c r="AG819" i="1"/>
  <c r="AE847" i="1"/>
  <c r="AS728" i="1"/>
  <c r="AS25" i="1"/>
  <c r="AS26" i="1"/>
  <c r="AS35" i="1"/>
  <c r="AT4" i="1"/>
  <c r="AS29" i="1"/>
  <c r="AS13" i="1"/>
  <c r="AS20" i="1"/>
  <c r="AS14" i="1"/>
  <c r="AS11" i="1"/>
  <c r="AS12" i="1"/>
  <c r="AS34" i="1"/>
  <c r="BA27" i="1"/>
  <c r="AL12" i="1"/>
  <c r="AP12" i="1"/>
  <c r="AZ13" i="1"/>
  <c r="AL35" i="1"/>
  <c r="BD29" i="1"/>
  <c r="AN28" i="1"/>
  <c r="BB15" i="1"/>
  <c r="AM14" i="1"/>
  <c r="AK25" i="1"/>
  <c r="AY28" i="1"/>
  <c r="AN20" i="1"/>
  <c r="BE25" i="1"/>
  <c r="BD13" i="1"/>
  <c r="AN26" i="1"/>
  <c r="BB12" i="1"/>
  <c r="BD14" i="1"/>
  <c r="BB25" i="1"/>
  <c r="BD26" i="1"/>
  <c r="AM25" i="1"/>
  <c r="AM26" i="1"/>
  <c r="AP15" i="1"/>
  <c r="AN12" i="1"/>
  <c r="AO28" i="1"/>
  <c r="BC15" i="1"/>
  <c r="AL26" i="1"/>
  <c r="BA25" i="1"/>
  <c r="AO29" i="1"/>
  <c r="AM28" i="1"/>
  <c r="BD12" i="1"/>
  <c r="AN29" i="1"/>
  <c r="AM35" i="1"/>
  <c r="AO11" i="1"/>
  <c r="BA15" i="1"/>
  <c r="BE14" i="1"/>
  <c r="BD28" i="1"/>
  <c r="AQ12" i="1"/>
  <c r="BC25" i="1"/>
  <c r="BE13" i="1"/>
  <c r="AZ27" i="1"/>
  <c r="AQ15" i="1"/>
  <c r="BC21" i="1"/>
  <c r="AK15" i="1"/>
  <c r="AO13" i="1"/>
  <c r="AM29" i="1"/>
  <c r="BE34" i="1"/>
  <c r="BD27" i="1"/>
  <c r="BD21" i="1"/>
  <c r="AP26" i="1"/>
  <c r="AN34" i="1"/>
  <c r="AO12" i="1"/>
  <c r="AQ14" i="1"/>
  <c r="AN21" i="1"/>
  <c r="BC26" i="1"/>
  <c r="AM13" i="1"/>
  <c r="AP11" i="1"/>
  <c r="AZ21" i="1"/>
  <c r="BD25" i="1"/>
  <c r="AP28" i="1"/>
  <c r="AQ13" i="1"/>
  <c r="AZ28" i="1"/>
  <c r="AM12" i="1"/>
  <c r="BC35" i="1"/>
  <c r="BA11" i="1"/>
  <c r="AZ15" i="1"/>
  <c r="BB21" i="1"/>
  <c r="BB35" i="1"/>
  <c r="BB27" i="1"/>
  <c r="AP14" i="1"/>
  <c r="BC29" i="1"/>
  <c r="BC12" i="1"/>
  <c r="AZ25" i="1"/>
  <c r="AP35" i="1"/>
  <c r="AP25" i="1"/>
  <c r="BB28" i="1"/>
  <c r="AN13" i="1"/>
  <c r="AQ11" i="1"/>
  <c r="AO15" i="1"/>
  <c r="AO34" i="1"/>
  <c r="AM21" i="1"/>
  <c r="AY15" i="1"/>
  <c r="AL14" i="1"/>
  <c r="AM27" i="1"/>
  <c r="BD34" i="1"/>
  <c r="BC11" i="1"/>
  <c r="AQ34" i="1"/>
  <c r="BC34" i="1"/>
  <c r="BE21" i="1"/>
  <c r="AN15" i="1"/>
  <c r="BE15" i="1"/>
  <c r="AO20" i="1"/>
  <c r="BE28" i="1"/>
  <c r="AY35" i="1"/>
  <c r="AM20" i="1"/>
  <c r="BE29" i="1"/>
  <c r="BB34" i="1"/>
  <c r="AP20" i="1"/>
  <c r="AN35" i="1"/>
  <c r="AN14" i="1"/>
  <c r="AQ28" i="1"/>
  <c r="AF809" i="1"/>
  <c r="AE834" i="1"/>
  <c r="AC729" i="1"/>
  <c r="AD196" i="1"/>
  <c r="AM826" i="1"/>
  <c r="AE848" i="1"/>
  <c r="AE837" i="1"/>
  <c r="AF814" i="1"/>
  <c r="W841" i="1"/>
  <c r="AD726" i="1"/>
  <c r="AE193" i="1"/>
  <c r="AF827" i="1"/>
  <c r="AS813" i="1"/>
  <c r="S106" i="1"/>
  <c r="S884" i="1"/>
  <c r="AC735" i="1"/>
  <c r="AD202" i="1"/>
  <c r="S77" i="1"/>
  <c r="S53" i="1" s="1"/>
  <c r="S855" i="1"/>
  <c r="BG728" i="1"/>
  <c r="BG35" i="1"/>
  <c r="BG29" i="1"/>
  <c r="BG15" i="1"/>
  <c r="BH4" i="1"/>
  <c r="BG11" i="1"/>
  <c r="BG20" i="1"/>
  <c r="BG25" i="1"/>
  <c r="BG21" i="1"/>
  <c r="BG26" i="1"/>
  <c r="BG27" i="1"/>
  <c r="BG12" i="1"/>
  <c r="BG28" i="1"/>
  <c r="BG13" i="1"/>
  <c r="BG14" i="1"/>
  <c r="BG34" i="1"/>
  <c r="AD721" i="1"/>
  <c r="AE188" i="1"/>
  <c r="AR35" i="1"/>
  <c r="T843" i="1"/>
  <c r="S843" i="1"/>
  <c r="AF805" i="1"/>
  <c r="AS802" i="1"/>
  <c r="AS817" i="1"/>
  <c r="U832" i="1"/>
  <c r="AR26" i="1"/>
  <c r="AF810" i="1"/>
  <c r="AE830" i="1"/>
  <c r="AQ27" i="1"/>
  <c r="S44" i="1" l="1"/>
  <c r="S41" i="1"/>
  <c r="S40" i="1"/>
  <c r="S57" i="1"/>
  <c r="S56" i="1"/>
  <c r="S55" i="1"/>
  <c r="S54" i="1"/>
  <c r="S58" i="1"/>
  <c r="S45" i="1"/>
  <c r="AF848" i="1"/>
  <c r="BB690" i="1"/>
  <c r="BB789" i="1" s="1"/>
  <c r="BB683" i="1"/>
  <c r="BB782" i="1" s="1"/>
  <c r="BB689" i="1"/>
  <c r="BB788" i="1" s="1"/>
  <c r="BB682" i="1"/>
  <c r="BB781" i="1" s="1"/>
  <c r="BB688" i="1"/>
  <c r="BB787" i="1" s="1"/>
  <c r="BB685" i="1"/>
  <c r="BB784" i="1" s="1"/>
  <c r="BB687" i="1"/>
  <c r="BB786" i="1" s="1"/>
  <c r="BB684" i="1"/>
  <c r="BB783" i="1" s="1"/>
  <c r="BB681" i="1"/>
  <c r="BB780" i="1" s="1"/>
  <c r="BB686" i="1"/>
  <c r="BB785" i="1" s="1"/>
  <c r="BC664" i="1"/>
  <c r="BC759" i="1" s="1"/>
  <c r="BC670" i="1"/>
  <c r="BC669" i="1"/>
  <c r="BC665" i="1"/>
  <c r="BC760" i="1" s="1"/>
  <c r="BC662" i="1"/>
  <c r="BC661" i="1"/>
  <c r="BC663" i="1"/>
  <c r="BC758" i="1" s="1"/>
  <c r="BC668" i="1"/>
  <c r="BC667" i="1"/>
  <c r="BC762" i="1" s="1"/>
  <c r="BC666" i="1"/>
  <c r="BC761" i="1" s="1"/>
  <c r="BC31" i="1"/>
  <c r="AM676" i="1"/>
  <c r="AM679" i="1"/>
  <c r="AM677" i="1"/>
  <c r="AM680" i="1"/>
  <c r="AM678" i="1"/>
  <c r="AM674" i="1"/>
  <c r="AM675" i="1"/>
  <c r="AM673" i="1"/>
  <c r="AM672" i="1"/>
  <c r="AM671" i="1"/>
  <c r="AL744" i="1"/>
  <c r="AL796" i="1" s="1"/>
  <c r="AL738" i="1"/>
  <c r="AL790" i="1" s="1"/>
  <c r="AL746" i="1"/>
  <c r="AL798" i="1" s="1"/>
  <c r="AL741" i="1"/>
  <c r="AL793" i="1" s="1"/>
  <c r="AL743" i="1"/>
  <c r="AL795" i="1" s="1"/>
  <c r="AL740" i="1"/>
  <c r="AL792" i="1" s="1"/>
  <c r="AL745" i="1"/>
  <c r="AL797" i="1" s="1"/>
  <c r="AL742" i="1"/>
  <c r="AL794" i="1" s="1"/>
  <c r="AL739" i="1"/>
  <c r="AL791" i="1" s="1"/>
  <c r="AS679" i="1"/>
  <c r="AS674" i="1"/>
  <c r="AS675" i="1"/>
  <c r="AS678" i="1"/>
  <c r="AS680" i="1"/>
  <c r="AS672" i="1"/>
  <c r="AS671" i="1"/>
  <c r="AS673" i="1"/>
  <c r="AS676" i="1"/>
  <c r="AS677" i="1"/>
  <c r="S823" i="1"/>
  <c r="AG81" i="1"/>
  <c r="AG59" i="1" s="1"/>
  <c r="AG859" i="1"/>
  <c r="AE732" i="1"/>
  <c r="AF199" i="1"/>
  <c r="S112" i="1"/>
  <c r="S72" i="1" s="1"/>
  <c r="S49" i="1" s="1"/>
  <c r="S890" i="1"/>
  <c r="BH728" i="1"/>
  <c r="BH35" i="1"/>
  <c r="BH15" i="1"/>
  <c r="BH20" i="1"/>
  <c r="BH25" i="1"/>
  <c r="BH21" i="1"/>
  <c r="BH26" i="1"/>
  <c r="BH29" i="1"/>
  <c r="BH27" i="1"/>
  <c r="BH12" i="1"/>
  <c r="BH28" i="1"/>
  <c r="BH13" i="1"/>
  <c r="BH11" i="1"/>
  <c r="BH14" i="1"/>
  <c r="BH34" i="1"/>
  <c r="BE716" i="1"/>
  <c r="BE709" i="1"/>
  <c r="BE710" i="1"/>
  <c r="BE718" i="1"/>
  <c r="BE717" i="1"/>
  <c r="BE715" i="1"/>
  <c r="BE713" i="1"/>
  <c r="BE779" i="1" s="1"/>
  <c r="BE712" i="1"/>
  <c r="BE778" i="1" s="1"/>
  <c r="BE714" i="1"/>
  <c r="BE711" i="1"/>
  <c r="BE777" i="1" s="1"/>
  <c r="BB702" i="1"/>
  <c r="BB704" i="1"/>
  <c r="BB708" i="1"/>
  <c r="BB706" i="1"/>
  <c r="BB700" i="1"/>
  <c r="BB707" i="1"/>
  <c r="BB703" i="1"/>
  <c r="BB705" i="1"/>
  <c r="BB701" i="1"/>
  <c r="AM663" i="1"/>
  <c r="AM758" i="1" s="1"/>
  <c r="AM669" i="1"/>
  <c r="AM662" i="1"/>
  <c r="AM668" i="1"/>
  <c r="AM661" i="1"/>
  <c r="AM666" i="1"/>
  <c r="AM761" i="1" s="1"/>
  <c r="AM667" i="1"/>
  <c r="AM762" i="1" s="1"/>
  <c r="AM665" i="1"/>
  <c r="AM760" i="1" s="1"/>
  <c r="AM664" i="1"/>
  <c r="AM759" i="1" s="1"/>
  <c r="AM863" i="1" s="1"/>
  <c r="AM670" i="1"/>
  <c r="AM31" i="1"/>
  <c r="AS661" i="1"/>
  <c r="AS667" i="1"/>
  <c r="AS762" i="1" s="1"/>
  <c r="AS666" i="1"/>
  <c r="AS761" i="1" s="1"/>
  <c r="AS865" i="1" s="1"/>
  <c r="AS664" i="1"/>
  <c r="AS759" i="1" s="1"/>
  <c r="AS668" i="1"/>
  <c r="AS669" i="1"/>
  <c r="AS670" i="1"/>
  <c r="AS665" i="1"/>
  <c r="AS760" i="1" s="1"/>
  <c r="AS864" i="1" s="1"/>
  <c r="AS662" i="1"/>
  <c r="AS663" i="1"/>
  <c r="AS758" i="1" s="1"/>
  <c r="AS31" i="1"/>
  <c r="AQ815" i="1"/>
  <c r="U824" i="1"/>
  <c r="T823" i="1"/>
  <c r="T825" i="1"/>
  <c r="AT813" i="1"/>
  <c r="AN826" i="1"/>
  <c r="AP662" i="1"/>
  <c r="AP668" i="1"/>
  <c r="AP661" i="1"/>
  <c r="AP667" i="1"/>
  <c r="AP762" i="1" s="1"/>
  <c r="AP665" i="1"/>
  <c r="AP760" i="1" s="1"/>
  <c r="AP664" i="1"/>
  <c r="AP759" i="1" s="1"/>
  <c r="AP663" i="1"/>
  <c r="AP758" i="1" s="1"/>
  <c r="AP666" i="1"/>
  <c r="AP761" i="1" s="1"/>
  <c r="AP669" i="1"/>
  <c r="AP670" i="1"/>
  <c r="AP31" i="1"/>
  <c r="BC671" i="1"/>
  <c r="BC680" i="1"/>
  <c r="BC678" i="1"/>
  <c r="BC677" i="1"/>
  <c r="BC676" i="1"/>
  <c r="BC679" i="1"/>
  <c r="BC674" i="1"/>
  <c r="BC675" i="1"/>
  <c r="BC673" i="1"/>
  <c r="BC672" i="1"/>
  <c r="BD708" i="1"/>
  <c r="BD700" i="1"/>
  <c r="BD704" i="1"/>
  <c r="BD701" i="1"/>
  <c r="BD702" i="1"/>
  <c r="BD703" i="1"/>
  <c r="BD705" i="1"/>
  <c r="BD706" i="1"/>
  <c r="BD707" i="1"/>
  <c r="BD680" i="1"/>
  <c r="BD678" i="1"/>
  <c r="BD677" i="1"/>
  <c r="BD676" i="1"/>
  <c r="BD673" i="1"/>
  <c r="BD671" i="1"/>
  <c r="BD672" i="1"/>
  <c r="BD679" i="1"/>
  <c r="BD674" i="1"/>
  <c r="BD675" i="1"/>
  <c r="AF844" i="1"/>
  <c r="AC836" i="1"/>
  <c r="AI807" i="1"/>
  <c r="AD719" i="1"/>
  <c r="AE186" i="1"/>
  <c r="U838" i="1"/>
  <c r="AH810" i="1"/>
  <c r="AG810" i="1"/>
  <c r="AR742" i="1"/>
  <c r="AR794" i="1" s="1"/>
  <c r="AR743" i="1"/>
  <c r="AR795" i="1" s="1"/>
  <c r="AR746" i="1"/>
  <c r="AR798" i="1" s="1"/>
  <c r="AR744" i="1"/>
  <c r="AR796" i="1" s="1"/>
  <c r="AR745" i="1"/>
  <c r="AR797" i="1" s="1"/>
  <c r="AR740" i="1"/>
  <c r="AR792" i="1" s="1"/>
  <c r="AR741" i="1"/>
  <c r="AR793" i="1" s="1"/>
  <c r="AR738" i="1"/>
  <c r="AR790" i="1" s="1"/>
  <c r="AR739" i="1"/>
  <c r="AR791" i="1" s="1"/>
  <c r="BG715" i="1"/>
  <c r="BG714" i="1"/>
  <c r="BG717" i="1"/>
  <c r="BG716" i="1"/>
  <c r="BG718" i="1"/>
  <c r="BG711" i="1"/>
  <c r="BG777" i="1" s="1"/>
  <c r="BG709" i="1"/>
  <c r="BG712" i="1"/>
  <c r="BG778" i="1" s="1"/>
  <c r="BG713" i="1"/>
  <c r="BG779" i="1" s="1"/>
  <c r="BG710" i="1"/>
  <c r="AD729" i="1"/>
  <c r="AE196" i="1"/>
  <c r="AY741" i="1"/>
  <c r="AY793" i="1" s="1"/>
  <c r="AY742" i="1"/>
  <c r="AY794" i="1" s="1"/>
  <c r="AY739" i="1"/>
  <c r="AY791" i="1" s="1"/>
  <c r="AY745" i="1"/>
  <c r="AY797" i="1" s="1"/>
  <c r="AY744" i="1"/>
  <c r="AY796" i="1" s="1"/>
  <c r="AY746" i="1"/>
  <c r="AY798" i="1" s="1"/>
  <c r="AY743" i="1"/>
  <c r="AY795" i="1" s="1"/>
  <c r="AY738" i="1"/>
  <c r="AY790" i="1" s="1"/>
  <c r="AY740" i="1"/>
  <c r="AY792" i="1" s="1"/>
  <c r="AP738" i="1"/>
  <c r="AP790" i="1" s="1"/>
  <c r="AP746" i="1"/>
  <c r="AP798" i="1" s="1"/>
  <c r="AP742" i="1"/>
  <c r="AP794" i="1" s="1"/>
  <c r="AP741" i="1"/>
  <c r="AP793" i="1" s="1"/>
  <c r="AP744" i="1"/>
  <c r="AP796" i="1" s="1"/>
  <c r="AP743" i="1"/>
  <c r="AP795" i="1" s="1"/>
  <c r="AP740" i="1"/>
  <c r="AP792" i="1" s="1"/>
  <c r="AP745" i="1"/>
  <c r="AP797" i="1" s="1"/>
  <c r="AP739" i="1"/>
  <c r="AP791" i="1" s="1"/>
  <c r="BB664" i="1"/>
  <c r="BB759" i="1" s="1"/>
  <c r="BB663" i="1"/>
  <c r="BB758" i="1" s="1"/>
  <c r="BB661" i="1"/>
  <c r="BB662" i="1"/>
  <c r="BB668" i="1"/>
  <c r="BB667" i="1"/>
  <c r="BB762" i="1" s="1"/>
  <c r="BB669" i="1"/>
  <c r="BB666" i="1"/>
  <c r="BB761" i="1" s="1"/>
  <c r="BB670" i="1"/>
  <c r="BB665" i="1"/>
  <c r="BB760" i="1" s="1"/>
  <c r="AE731" i="1"/>
  <c r="AF198" i="1"/>
  <c r="AD723" i="1"/>
  <c r="AE190" i="1"/>
  <c r="AR680" i="1"/>
  <c r="AR679" i="1"/>
  <c r="AR674" i="1"/>
  <c r="AR673" i="1"/>
  <c r="AR671" i="1"/>
  <c r="AR678" i="1"/>
  <c r="AR672" i="1"/>
  <c r="AR676" i="1"/>
  <c r="AR677" i="1"/>
  <c r="AR675" i="1"/>
  <c r="BG739" i="1"/>
  <c r="BG791" i="1" s="1"/>
  <c r="BG741" i="1"/>
  <c r="BG793" i="1" s="1"/>
  <c r="BG740" i="1"/>
  <c r="BG792" i="1" s="1"/>
  <c r="BG743" i="1"/>
  <c r="BG795" i="1" s="1"/>
  <c r="BG744" i="1"/>
  <c r="BG796" i="1" s="1"/>
  <c r="BG745" i="1"/>
  <c r="BG797" i="1" s="1"/>
  <c r="BG746" i="1"/>
  <c r="BG798" i="1" s="1"/>
  <c r="BG738" i="1"/>
  <c r="BG790" i="1" s="1"/>
  <c r="BG742" i="1"/>
  <c r="BG794" i="1" s="1"/>
  <c r="BE708" i="1"/>
  <c r="BE701" i="1"/>
  <c r="BE703" i="1"/>
  <c r="BE700" i="1"/>
  <c r="BE704" i="1"/>
  <c r="BE705" i="1"/>
  <c r="BE706" i="1"/>
  <c r="BE702" i="1"/>
  <c r="BE707" i="1"/>
  <c r="AZ665" i="1"/>
  <c r="AZ760" i="1" s="1"/>
  <c r="AZ670" i="1"/>
  <c r="AZ666" i="1"/>
  <c r="AZ761" i="1" s="1"/>
  <c r="AZ662" i="1"/>
  <c r="AZ663" i="1"/>
  <c r="AZ758" i="1" s="1"/>
  <c r="AZ664" i="1"/>
  <c r="AZ759" i="1" s="1"/>
  <c r="AZ668" i="1"/>
  <c r="AZ669" i="1"/>
  <c r="AZ667" i="1"/>
  <c r="AZ762" i="1" s="1"/>
  <c r="AZ661" i="1"/>
  <c r="BA691" i="1"/>
  <c r="BA698" i="1"/>
  <c r="BA693" i="1"/>
  <c r="BA769" i="1" s="1"/>
  <c r="BA699" i="1"/>
  <c r="BA692" i="1"/>
  <c r="BA768" i="1" s="1"/>
  <c r="BA696" i="1"/>
  <c r="BA695" i="1"/>
  <c r="BA697" i="1"/>
  <c r="BA694" i="1"/>
  <c r="BA770" i="1" s="1"/>
  <c r="AF847" i="1"/>
  <c r="AE728" i="1"/>
  <c r="AE29" i="1"/>
  <c r="AE21" i="1"/>
  <c r="AE26" i="1"/>
  <c r="AE11" i="1"/>
  <c r="AF4" i="1"/>
  <c r="AE20" i="1" s="1"/>
  <c r="AE22" i="1" s="1"/>
  <c r="AE27" i="1"/>
  <c r="AE14" i="1"/>
  <c r="AE13" i="1"/>
  <c r="AE10" i="1"/>
  <c r="BF10" i="1"/>
  <c r="BE10" i="1"/>
  <c r="BC24" i="1"/>
  <c r="AC28" i="1"/>
  <c r="Y35" i="1"/>
  <c r="AN24" i="1"/>
  <c r="AB14" i="1"/>
  <c r="X13" i="1"/>
  <c r="X27" i="1"/>
  <c r="AB12" i="1"/>
  <c r="Y21" i="1"/>
  <c r="BC10" i="1"/>
  <c r="AB34" i="1"/>
  <c r="AC13" i="1"/>
  <c r="Y13" i="1"/>
  <c r="X21" i="1"/>
  <c r="Z29" i="1"/>
  <c r="AC12" i="1"/>
  <c r="W13" i="1"/>
  <c r="AC14" i="1"/>
  <c r="AA10" i="1"/>
  <c r="Z21" i="1"/>
  <c r="AB10" i="1"/>
  <c r="Z15" i="1"/>
  <c r="AC34" i="1"/>
  <c r="Y29" i="1"/>
  <c r="AC24" i="1"/>
  <c r="Y10" i="1"/>
  <c r="AR24" i="1"/>
  <c r="W21" i="1"/>
  <c r="AB29" i="1"/>
  <c r="X26" i="1"/>
  <c r="Y20" i="1"/>
  <c r="W27" i="1"/>
  <c r="AB24" i="1"/>
  <c r="AB15" i="1"/>
  <c r="AD736" i="1"/>
  <c r="AE203" i="1"/>
  <c r="AI816" i="1"/>
  <c r="BD716" i="1"/>
  <c r="BD709" i="1"/>
  <c r="BD715" i="1"/>
  <c r="BD718" i="1"/>
  <c r="BD717" i="1"/>
  <c r="BD712" i="1"/>
  <c r="BD778" i="1" s="1"/>
  <c r="BD713" i="1"/>
  <c r="BD779" i="1" s="1"/>
  <c r="BD714" i="1"/>
  <c r="BD710" i="1"/>
  <c r="BD711" i="1"/>
  <c r="BD777" i="1" s="1"/>
  <c r="AE721" i="1"/>
  <c r="AF188" i="1"/>
  <c r="AD11" i="1"/>
  <c r="AD734" i="1"/>
  <c r="AE201" i="1"/>
  <c r="R822" i="1"/>
  <c r="T821" i="1"/>
  <c r="R820" i="1"/>
  <c r="S821" i="1"/>
  <c r="AD722" i="1"/>
  <c r="AE189" i="1"/>
  <c r="AS745" i="1"/>
  <c r="AS797" i="1" s="1"/>
  <c r="AS744" i="1"/>
  <c r="AS796" i="1" s="1"/>
  <c r="AS743" i="1"/>
  <c r="AS795" i="1" s="1"/>
  <c r="AS738" i="1"/>
  <c r="AS790" i="1" s="1"/>
  <c r="AS742" i="1"/>
  <c r="AS794" i="1" s="1"/>
  <c r="AS741" i="1"/>
  <c r="AS793" i="1" s="1"/>
  <c r="AS746" i="1"/>
  <c r="AS798" i="1" s="1"/>
  <c r="AS740" i="1"/>
  <c r="AS792" i="1" s="1"/>
  <c r="AS739" i="1"/>
  <c r="AS791" i="1" s="1"/>
  <c r="BC710" i="1"/>
  <c r="BC716" i="1"/>
  <c r="BC713" i="1"/>
  <c r="BC779" i="1" s="1"/>
  <c r="BC712" i="1"/>
  <c r="BC778" i="1" s="1"/>
  <c r="BC718" i="1"/>
  <c r="BC717" i="1"/>
  <c r="BC714" i="1"/>
  <c r="BC709" i="1"/>
  <c r="BC711" i="1"/>
  <c r="BC777" i="1" s="1"/>
  <c r="BC715" i="1"/>
  <c r="AN688" i="1"/>
  <c r="AN787" i="1" s="1"/>
  <c r="AN681" i="1"/>
  <c r="AN780" i="1" s="1"/>
  <c r="AN687" i="1"/>
  <c r="AN786" i="1" s="1"/>
  <c r="AN682" i="1"/>
  <c r="AN781" i="1" s="1"/>
  <c r="AN686" i="1"/>
  <c r="AN785" i="1" s="1"/>
  <c r="AN684" i="1"/>
  <c r="AN783" i="1" s="1"/>
  <c r="AN690" i="1"/>
  <c r="AN789" i="1" s="1"/>
  <c r="AN683" i="1"/>
  <c r="AN782" i="1" s="1"/>
  <c r="AN689" i="1"/>
  <c r="AN788" i="1" s="1"/>
  <c r="AN685" i="1"/>
  <c r="AN784" i="1" s="1"/>
  <c r="AM739" i="1"/>
  <c r="AM791" i="1" s="1"/>
  <c r="AM746" i="1"/>
  <c r="AM798" i="1" s="1"/>
  <c r="AM744" i="1"/>
  <c r="AM796" i="1" s="1"/>
  <c r="AM741" i="1"/>
  <c r="AM793" i="1" s="1"/>
  <c r="AM738" i="1"/>
  <c r="AM790" i="1" s="1"/>
  <c r="AM740" i="1"/>
  <c r="AM792" i="1" s="1"/>
  <c r="AM743" i="1"/>
  <c r="AM795" i="1" s="1"/>
  <c r="AM742" i="1"/>
  <c r="AM794" i="1" s="1"/>
  <c r="AM745" i="1"/>
  <c r="AM797" i="1" s="1"/>
  <c r="AN680" i="1"/>
  <c r="AN676" i="1"/>
  <c r="AN679" i="1"/>
  <c r="AN675" i="1"/>
  <c r="AN674" i="1"/>
  <c r="AN677" i="1"/>
  <c r="AN678" i="1"/>
  <c r="AN671" i="1"/>
  <c r="AN672" i="1"/>
  <c r="AN673" i="1"/>
  <c r="AS686" i="1"/>
  <c r="AS785" i="1" s="1"/>
  <c r="AS685" i="1"/>
  <c r="AS784" i="1" s="1"/>
  <c r="AS687" i="1"/>
  <c r="AS786" i="1" s="1"/>
  <c r="AS684" i="1"/>
  <c r="AS783" i="1" s="1"/>
  <c r="AS690" i="1"/>
  <c r="AS789" i="1" s="1"/>
  <c r="AS681" i="1"/>
  <c r="AS780" i="1" s="1"/>
  <c r="AS683" i="1"/>
  <c r="AS782" i="1" s="1"/>
  <c r="AS689" i="1"/>
  <c r="AS788" i="1" s="1"/>
  <c r="AS688" i="1"/>
  <c r="AS787" i="1" s="1"/>
  <c r="AS891" i="1" s="1"/>
  <c r="AS682" i="1"/>
  <c r="AS781" i="1" s="1"/>
  <c r="AD25" i="1"/>
  <c r="V832" i="1"/>
  <c r="AF834" i="1"/>
  <c r="AP680" i="1"/>
  <c r="AP675" i="1"/>
  <c r="AP676" i="1"/>
  <c r="AP678" i="1"/>
  <c r="AP674" i="1"/>
  <c r="AP673" i="1"/>
  <c r="AP671" i="1"/>
  <c r="AP672" i="1"/>
  <c r="AP679" i="1"/>
  <c r="AP677" i="1"/>
  <c r="AN715" i="1"/>
  <c r="AN718" i="1"/>
  <c r="AN709" i="1"/>
  <c r="AN710" i="1"/>
  <c r="AN713" i="1"/>
  <c r="AN779" i="1" s="1"/>
  <c r="AN714" i="1"/>
  <c r="AN716" i="1"/>
  <c r="AN717" i="1"/>
  <c r="AN711" i="1"/>
  <c r="AN777" i="1" s="1"/>
  <c r="AN712" i="1"/>
  <c r="AN778" i="1" s="1"/>
  <c r="AI819" i="1"/>
  <c r="AD26" i="1"/>
  <c r="V803" i="1"/>
  <c r="Q27" i="1"/>
  <c r="Q29" i="1"/>
  <c r="R4" i="1"/>
  <c r="Q15" i="1" s="1"/>
  <c r="Q21" i="1"/>
  <c r="Q14" i="1"/>
  <c r="Q12" i="1"/>
  <c r="Q35" i="1"/>
  <c r="N20" i="1"/>
  <c r="O12" i="1"/>
  <c r="L21" i="1"/>
  <c r="M24" i="1"/>
  <c r="M11" i="1"/>
  <c r="N12" i="1"/>
  <c r="L25" i="1"/>
  <c r="N10" i="1"/>
  <c r="N14" i="1"/>
  <c r="L15" i="1"/>
  <c r="M15" i="1"/>
  <c r="L27" i="1"/>
  <c r="BG24" i="1"/>
  <c r="AB28" i="1"/>
  <c r="BB699" i="1"/>
  <c r="BB692" i="1"/>
  <c r="BB768" i="1" s="1"/>
  <c r="BB694" i="1"/>
  <c r="BB770" i="1" s="1"/>
  <c r="BB696" i="1"/>
  <c r="BB695" i="1"/>
  <c r="BB693" i="1"/>
  <c r="BB769" i="1" s="1"/>
  <c r="BB698" i="1"/>
  <c r="BB691" i="1"/>
  <c r="BB697" i="1"/>
  <c r="BB32" i="1"/>
  <c r="BE670" i="1"/>
  <c r="BE663" i="1"/>
  <c r="BE758" i="1" s="1"/>
  <c r="BE662" i="1"/>
  <c r="BE661" i="1"/>
  <c r="BE668" i="1"/>
  <c r="BE667" i="1"/>
  <c r="BE762" i="1" s="1"/>
  <c r="BE664" i="1"/>
  <c r="BE759" i="1" s="1"/>
  <c r="BE666" i="1"/>
  <c r="BE761" i="1" s="1"/>
  <c r="BE669" i="1"/>
  <c r="BE665" i="1"/>
  <c r="BE760" i="1" s="1"/>
  <c r="AD15" i="1"/>
  <c r="AF846" i="1"/>
  <c r="AE733" i="1"/>
  <c r="AF200" i="1"/>
  <c r="AI818" i="1"/>
  <c r="N15" i="1"/>
  <c r="AT817" i="1"/>
  <c r="BG688" i="1"/>
  <c r="BG787" i="1" s="1"/>
  <c r="BG681" i="1"/>
  <c r="BG780" i="1" s="1"/>
  <c r="BG687" i="1"/>
  <c r="BG786" i="1" s="1"/>
  <c r="BG689" i="1"/>
  <c r="BG788" i="1" s="1"/>
  <c r="BG685" i="1"/>
  <c r="BG784" i="1" s="1"/>
  <c r="BG684" i="1"/>
  <c r="BG783" i="1" s="1"/>
  <c r="BG682" i="1"/>
  <c r="BG781" i="1" s="1"/>
  <c r="BG686" i="1"/>
  <c r="BG785" i="1" s="1"/>
  <c r="BG683" i="1"/>
  <c r="BG782" i="1" s="1"/>
  <c r="BG690" i="1"/>
  <c r="BG789" i="1" s="1"/>
  <c r="AB21" i="1"/>
  <c r="AE726" i="1"/>
  <c r="AF193" i="1"/>
  <c r="BC683" i="1"/>
  <c r="BC782" i="1" s="1"/>
  <c r="BC689" i="1"/>
  <c r="BC788" i="1" s="1"/>
  <c r="BC682" i="1"/>
  <c r="BC781" i="1" s="1"/>
  <c r="BC688" i="1"/>
  <c r="BC787" i="1" s="1"/>
  <c r="BC685" i="1"/>
  <c r="BC784" i="1" s="1"/>
  <c r="BC690" i="1"/>
  <c r="BC789" i="1" s="1"/>
  <c r="BC687" i="1"/>
  <c r="BC786" i="1" s="1"/>
  <c r="BC684" i="1"/>
  <c r="BC783" i="1" s="1"/>
  <c r="BC681" i="1"/>
  <c r="BC780" i="1" s="1"/>
  <c r="BC686" i="1"/>
  <c r="BC785" i="1" s="1"/>
  <c r="BB740" i="1"/>
  <c r="BB792" i="1" s="1"/>
  <c r="BB745" i="1"/>
  <c r="BB797" i="1" s="1"/>
  <c r="BB743" i="1"/>
  <c r="BB795" i="1" s="1"/>
  <c r="BB738" i="1"/>
  <c r="BB790" i="1" s="1"/>
  <c r="BB746" i="1"/>
  <c r="BB798" i="1" s="1"/>
  <c r="BB744" i="1"/>
  <c r="BB796" i="1" s="1"/>
  <c r="BB742" i="1"/>
  <c r="BB794" i="1" s="1"/>
  <c r="BB741" i="1"/>
  <c r="BB793" i="1" s="1"/>
  <c r="BB739" i="1"/>
  <c r="BB791" i="1" s="1"/>
  <c r="BD696" i="1"/>
  <c r="BD695" i="1"/>
  <c r="BD692" i="1"/>
  <c r="BD768" i="1" s="1"/>
  <c r="BD697" i="1"/>
  <c r="BD694" i="1"/>
  <c r="BD770" i="1" s="1"/>
  <c r="BD698" i="1"/>
  <c r="BD691" i="1"/>
  <c r="BD699" i="1"/>
  <c r="BD693" i="1"/>
  <c r="BD769" i="1" s="1"/>
  <c r="BD32" i="1"/>
  <c r="AM708" i="1"/>
  <c r="AM707" i="1"/>
  <c r="AM700" i="1"/>
  <c r="AM701" i="1"/>
  <c r="AM704" i="1"/>
  <c r="AM702" i="1"/>
  <c r="AM706" i="1"/>
  <c r="AM703" i="1"/>
  <c r="AM705" i="1"/>
  <c r="AM33" i="1"/>
  <c r="AD27" i="1"/>
  <c r="AQ10" i="1"/>
  <c r="V835" i="1"/>
  <c r="V833" i="1"/>
  <c r="AD725" i="1"/>
  <c r="AE192" i="1"/>
  <c r="P27" i="1"/>
  <c r="AE720" i="1"/>
  <c r="AF187" i="1"/>
  <c r="AC25" i="1"/>
  <c r="AA12" i="1"/>
  <c r="AQ687" i="1"/>
  <c r="AQ786" i="1" s="1"/>
  <c r="AQ686" i="1"/>
  <c r="AQ785" i="1" s="1"/>
  <c r="AQ684" i="1"/>
  <c r="AQ783" i="1" s="1"/>
  <c r="AQ690" i="1"/>
  <c r="AQ789" i="1" s="1"/>
  <c r="AQ681" i="1"/>
  <c r="AQ780" i="1" s="1"/>
  <c r="AQ682" i="1"/>
  <c r="AQ781" i="1" s="1"/>
  <c r="AQ683" i="1"/>
  <c r="AQ782" i="1" s="1"/>
  <c r="AQ689" i="1"/>
  <c r="AQ788" i="1" s="1"/>
  <c r="AQ685" i="1"/>
  <c r="AQ784" i="1" s="1"/>
  <c r="AQ688" i="1"/>
  <c r="AQ787" i="1" s="1"/>
  <c r="BE689" i="1"/>
  <c r="BE788" i="1" s="1"/>
  <c r="BE682" i="1"/>
  <c r="BE781" i="1" s="1"/>
  <c r="BE688" i="1"/>
  <c r="BE787" i="1" s="1"/>
  <c r="BE681" i="1"/>
  <c r="BE780" i="1" s="1"/>
  <c r="BE683" i="1"/>
  <c r="BE782" i="1" s="1"/>
  <c r="BE685" i="1"/>
  <c r="BE784" i="1" s="1"/>
  <c r="BE687" i="1"/>
  <c r="BE786" i="1" s="1"/>
  <c r="BE684" i="1"/>
  <c r="BE783" i="1" s="1"/>
  <c r="BE686" i="1"/>
  <c r="BE785" i="1" s="1"/>
  <c r="BE690" i="1"/>
  <c r="BE789" i="1" s="1"/>
  <c r="AO714" i="1"/>
  <c r="AO711" i="1"/>
  <c r="AO777" i="1" s="1"/>
  <c r="AO710" i="1"/>
  <c r="AO713" i="1"/>
  <c r="AO779" i="1" s="1"/>
  <c r="AO718" i="1"/>
  <c r="AO717" i="1"/>
  <c r="AO715" i="1"/>
  <c r="AO712" i="1"/>
  <c r="AO778" i="1" s="1"/>
  <c r="AO716" i="1"/>
  <c r="AO709" i="1"/>
  <c r="AY703" i="1"/>
  <c r="AY705" i="1"/>
  <c r="AY706" i="1"/>
  <c r="AY704" i="1"/>
  <c r="AY701" i="1"/>
  <c r="AY707" i="1"/>
  <c r="AY700" i="1"/>
  <c r="AY702" i="1"/>
  <c r="AY708" i="1"/>
  <c r="AS10" i="1"/>
  <c r="AT804" i="1"/>
  <c r="AD21" i="1"/>
  <c r="AB20" i="1"/>
  <c r="P25" i="1"/>
  <c r="AT802" i="1"/>
  <c r="BG10" i="1"/>
  <c r="AD735" i="1"/>
  <c r="AE202" i="1"/>
  <c r="AC10" i="1"/>
  <c r="AM715" i="1"/>
  <c r="AM714" i="1"/>
  <c r="AM717" i="1"/>
  <c r="AM716" i="1"/>
  <c r="AM710" i="1"/>
  <c r="AM713" i="1"/>
  <c r="AM779" i="1" s="1"/>
  <c r="AM712" i="1"/>
  <c r="AM778" i="1" s="1"/>
  <c r="AM718" i="1"/>
  <c r="AM709" i="1"/>
  <c r="AM711" i="1"/>
  <c r="AM777" i="1" s="1"/>
  <c r="BA665" i="1"/>
  <c r="BA760" i="1" s="1"/>
  <c r="BA664" i="1"/>
  <c r="BA759" i="1" s="1"/>
  <c r="BA670" i="1"/>
  <c r="BA663" i="1"/>
  <c r="BA758" i="1" s="1"/>
  <c r="BA668" i="1"/>
  <c r="BA661" i="1"/>
  <c r="BA667" i="1"/>
  <c r="BA762" i="1" s="1"/>
  <c r="BA669" i="1"/>
  <c r="BA662" i="1"/>
  <c r="BA666" i="1"/>
  <c r="BA761" i="1" s="1"/>
  <c r="AK670" i="1"/>
  <c r="AK663" i="1"/>
  <c r="AK758" i="1" s="1"/>
  <c r="AK662" i="1"/>
  <c r="AK667" i="1"/>
  <c r="AK762" i="1" s="1"/>
  <c r="AK664" i="1"/>
  <c r="AK759" i="1" s="1"/>
  <c r="AK666" i="1"/>
  <c r="AK761" i="1" s="1"/>
  <c r="AK669" i="1"/>
  <c r="AK665" i="1"/>
  <c r="AK760" i="1" s="1"/>
  <c r="AK661" i="1"/>
  <c r="AK668" i="1"/>
  <c r="AK31" i="1"/>
  <c r="AD29" i="1"/>
  <c r="W840" i="1"/>
  <c r="AH806" i="1"/>
  <c r="AG806" i="1"/>
  <c r="L11" i="1"/>
  <c r="P21" i="1"/>
  <c r="AD727" i="1"/>
  <c r="AE194" i="1"/>
  <c r="AA24" i="1"/>
  <c r="Z27" i="1"/>
  <c r="BD689" i="1"/>
  <c r="BD788" i="1" s="1"/>
  <c r="BD682" i="1"/>
  <c r="BD781" i="1" s="1"/>
  <c r="BD688" i="1"/>
  <c r="BD787" i="1" s="1"/>
  <c r="BD690" i="1"/>
  <c r="BD789" i="1" s="1"/>
  <c r="BD683" i="1"/>
  <c r="BD782" i="1" s="1"/>
  <c r="BD685" i="1"/>
  <c r="BD784" i="1" s="1"/>
  <c r="BD687" i="1"/>
  <c r="BD786" i="1" s="1"/>
  <c r="BD684" i="1"/>
  <c r="BD783" i="1" s="1"/>
  <c r="BD681" i="1"/>
  <c r="BD780" i="1" s="1"/>
  <c r="BD686" i="1"/>
  <c r="BD785" i="1" s="1"/>
  <c r="AL676" i="1"/>
  <c r="AL679" i="1"/>
  <c r="AL675" i="1"/>
  <c r="AL673" i="1"/>
  <c r="AL677" i="1"/>
  <c r="AL680" i="1"/>
  <c r="AL678" i="1"/>
  <c r="AL672" i="1"/>
  <c r="AL671" i="1"/>
  <c r="AL674" i="1"/>
  <c r="Z10" i="1"/>
  <c r="BF828" i="1"/>
  <c r="L28" i="1"/>
  <c r="AE737" i="1"/>
  <c r="AF204" i="1"/>
  <c r="S825" i="1"/>
  <c r="AQ693" i="1"/>
  <c r="AQ769" i="1" s="1"/>
  <c r="AQ696" i="1"/>
  <c r="AQ695" i="1"/>
  <c r="AQ694" i="1"/>
  <c r="AQ770" i="1" s="1"/>
  <c r="AQ697" i="1"/>
  <c r="AQ698" i="1"/>
  <c r="AQ692" i="1"/>
  <c r="AQ768" i="1" s="1"/>
  <c r="AQ699" i="1"/>
  <c r="AQ691" i="1"/>
  <c r="AH805" i="1"/>
  <c r="AG805" i="1"/>
  <c r="BG708" i="1"/>
  <c r="BG700" i="1"/>
  <c r="BG705" i="1"/>
  <c r="BG703" i="1"/>
  <c r="BG706" i="1"/>
  <c r="BG701" i="1"/>
  <c r="BG707" i="1"/>
  <c r="BG704" i="1"/>
  <c r="BG702" i="1"/>
  <c r="AC26" i="1"/>
  <c r="AA20" i="1"/>
  <c r="AM695" i="1"/>
  <c r="AM699" i="1"/>
  <c r="AM698" i="1"/>
  <c r="AM697" i="1"/>
  <c r="AM696" i="1"/>
  <c r="AM694" i="1"/>
  <c r="AM770" i="1" s="1"/>
  <c r="AM691" i="1"/>
  <c r="AM692" i="1"/>
  <c r="AM768" i="1" s="1"/>
  <c r="AM693" i="1"/>
  <c r="AM769" i="1" s="1"/>
  <c r="AM32" i="1"/>
  <c r="BC745" i="1"/>
  <c r="BC797" i="1" s="1"/>
  <c r="BC739" i="1"/>
  <c r="BC791" i="1" s="1"/>
  <c r="BC743" i="1"/>
  <c r="BC795" i="1" s="1"/>
  <c r="BC740" i="1"/>
  <c r="BC792" i="1" s="1"/>
  <c r="BC746" i="1"/>
  <c r="BC798" i="1" s="1"/>
  <c r="BC744" i="1"/>
  <c r="BC796" i="1" s="1"/>
  <c r="BC741" i="1"/>
  <c r="BC793" i="1" s="1"/>
  <c r="BC738" i="1"/>
  <c r="BC790" i="1" s="1"/>
  <c r="BC742" i="1"/>
  <c r="BC794" i="1" s="1"/>
  <c r="AS713" i="1"/>
  <c r="AS779" i="1" s="1"/>
  <c r="AS712" i="1"/>
  <c r="AS778" i="1" s="1"/>
  <c r="AS715" i="1"/>
  <c r="AS714" i="1"/>
  <c r="AS709" i="1"/>
  <c r="AS711" i="1"/>
  <c r="AS777" i="1" s="1"/>
  <c r="AS710" i="1"/>
  <c r="AS718" i="1"/>
  <c r="AS716" i="1"/>
  <c r="AS717" i="1"/>
  <c r="BD10" i="1"/>
  <c r="S81" i="1"/>
  <c r="S59" i="1" s="1"/>
  <c r="S859" i="1"/>
  <c r="W849" i="1"/>
  <c r="N27" i="1"/>
  <c r="AT839" i="1"/>
  <c r="AS113" i="1"/>
  <c r="S117" i="1"/>
  <c r="S895" i="1"/>
  <c r="X841" i="1"/>
  <c r="AO708" i="1"/>
  <c r="AO701" i="1"/>
  <c r="AO700" i="1"/>
  <c r="AO706" i="1"/>
  <c r="AO703" i="1"/>
  <c r="AO707" i="1"/>
  <c r="AO704" i="1"/>
  <c r="AO702" i="1"/>
  <c r="AO705" i="1"/>
  <c r="AN708" i="1"/>
  <c r="AN707" i="1"/>
  <c r="AN702" i="1"/>
  <c r="AN701" i="1"/>
  <c r="AN704" i="1"/>
  <c r="AN705" i="1"/>
  <c r="AN706" i="1"/>
  <c r="AN703" i="1"/>
  <c r="AN700" i="1"/>
  <c r="AT728" i="1"/>
  <c r="AT25" i="1"/>
  <c r="AT26" i="1"/>
  <c r="AT35" i="1"/>
  <c r="AT27" i="1"/>
  <c r="AT15" i="1"/>
  <c r="AT28" i="1"/>
  <c r="AT21" i="1"/>
  <c r="AT11" i="1"/>
  <c r="AT29" i="1"/>
  <c r="AT12" i="1"/>
  <c r="AT10" i="1"/>
  <c r="AT13" i="1"/>
  <c r="AT20" i="1"/>
  <c r="AT14" i="1"/>
  <c r="AT34" i="1"/>
  <c r="AT24" i="1"/>
  <c r="AJ20" i="1"/>
  <c r="AW11" i="1"/>
  <c r="AW15" i="1"/>
  <c r="AW21" i="1"/>
  <c r="AW14" i="1"/>
  <c r="AX28" i="1"/>
  <c r="AW26" i="1"/>
  <c r="AV13" i="1"/>
  <c r="AV21" i="1"/>
  <c r="AX12" i="1"/>
  <c r="AV25" i="1"/>
  <c r="AV34" i="1"/>
  <c r="AX13" i="1"/>
  <c r="AW28" i="1"/>
  <c r="AH27" i="1"/>
  <c r="AJ26" i="1"/>
  <c r="AI11" i="1"/>
  <c r="AV11" i="1"/>
  <c r="AI14" i="1"/>
  <c r="AW29" i="1"/>
  <c r="AY13" i="1"/>
  <c r="AJ34" i="1"/>
  <c r="AV14" i="1"/>
  <c r="AI26" i="1"/>
  <c r="AK34" i="1"/>
  <c r="AJ35" i="1"/>
  <c r="AH28" i="1"/>
  <c r="AX34" i="1"/>
  <c r="AJ25" i="1"/>
  <c r="AI28" i="1"/>
  <c r="AH11" i="1"/>
  <c r="AH35" i="1"/>
  <c r="AX25" i="1"/>
  <c r="AH13" i="1"/>
  <c r="AW25" i="1"/>
  <c r="AY14" i="1"/>
  <c r="AH12" i="1"/>
  <c r="AH29" i="1"/>
  <c r="AW27" i="1"/>
  <c r="AJ14" i="1"/>
  <c r="AV29" i="1"/>
  <c r="AV35" i="1"/>
  <c r="AX21" i="1"/>
  <c r="AL27" i="1"/>
  <c r="AJ27" i="1"/>
  <c r="AZ20" i="1"/>
  <c r="AH25" i="1"/>
  <c r="AK11" i="1"/>
  <c r="AY12" i="1"/>
  <c r="AI15" i="1"/>
  <c r="AI29" i="1"/>
  <c r="AJ15" i="1"/>
  <c r="AX27" i="1"/>
  <c r="AH34" i="1"/>
  <c r="AV27" i="1"/>
  <c r="AV26" i="1"/>
  <c r="AY11" i="1"/>
  <c r="AW20" i="1"/>
  <c r="AW34" i="1"/>
  <c r="AJ21" i="1"/>
  <c r="AX20" i="1"/>
  <c r="AJ12" i="1"/>
  <c r="AH26" i="1"/>
  <c r="AI25" i="1"/>
  <c r="AI34" i="1"/>
  <c r="AW12" i="1"/>
  <c r="AX29" i="1"/>
  <c r="AY20" i="1"/>
  <c r="AI20" i="1"/>
  <c r="AL34" i="1"/>
  <c r="AZ11" i="1"/>
  <c r="AV12" i="1"/>
  <c r="AJ11" i="1"/>
  <c r="AL11" i="1"/>
  <c r="AW35" i="1"/>
  <c r="AY25" i="1"/>
  <c r="AK21" i="1"/>
  <c r="BA14" i="1"/>
  <c r="AH14" i="1"/>
  <c r="AV20" i="1"/>
  <c r="AZ35" i="1"/>
  <c r="AZ12" i="1"/>
  <c r="AJ28" i="1"/>
  <c r="AI27" i="1"/>
  <c r="BA20" i="1"/>
  <c r="AX14" i="1"/>
  <c r="AK13" i="1"/>
  <c r="AY34" i="1"/>
  <c r="AJ29" i="1"/>
  <c r="AH15" i="1"/>
  <c r="BA13" i="1"/>
  <c r="AH20" i="1"/>
  <c r="AX11" i="1"/>
  <c r="AI12" i="1"/>
  <c r="AK14" i="1"/>
  <c r="AK20" i="1"/>
  <c r="AK27" i="1"/>
  <c r="AX35" i="1"/>
  <c r="AY27" i="1"/>
  <c r="AZ14" i="1"/>
  <c r="AK26" i="1"/>
  <c r="AV15" i="1"/>
  <c r="AI35" i="1"/>
  <c r="AV28" i="1"/>
  <c r="AI21" i="1"/>
  <c r="AY21" i="1"/>
  <c r="AY26" i="1"/>
  <c r="AZ34" i="1"/>
  <c r="AX15" i="1"/>
  <c r="AI13" i="1"/>
  <c r="AW13" i="1"/>
  <c r="AJ13" i="1"/>
  <c r="AH21" i="1"/>
  <c r="AX26" i="1"/>
  <c r="AK29" i="1"/>
  <c r="AK12" i="1"/>
  <c r="AQ26" i="1"/>
  <c r="BF13" i="1"/>
  <c r="BA28" i="1"/>
  <c r="BA32" i="1" s="1"/>
  <c r="AQ35" i="1"/>
  <c r="BB13" i="1"/>
  <c r="AR27" i="1"/>
  <c r="AL28" i="1"/>
  <c r="BF35" i="1"/>
  <c r="AL13" i="1"/>
  <c r="BF27" i="1"/>
  <c r="BF29" i="1"/>
  <c r="AO26" i="1"/>
  <c r="AR15" i="1"/>
  <c r="AY29" i="1"/>
  <c r="BF11" i="1"/>
  <c r="BC13" i="1"/>
  <c r="AO25" i="1"/>
  <c r="AR21" i="1"/>
  <c r="AL15" i="1"/>
  <c r="BF20" i="1"/>
  <c r="BF34" i="1"/>
  <c r="AP29" i="1"/>
  <c r="BE20" i="1"/>
  <c r="BE35" i="1"/>
  <c r="BF25" i="1"/>
  <c r="AR12" i="1"/>
  <c r="BD20" i="1"/>
  <c r="AR28" i="1"/>
  <c r="AZ26" i="1"/>
  <c r="AZ31" i="1" s="1"/>
  <c r="AZ33" i="1" s="1"/>
  <c r="BC14" i="1"/>
  <c r="AK28" i="1"/>
  <c r="BF21" i="1"/>
  <c r="AM15" i="1"/>
  <c r="AR29" i="1"/>
  <c r="AN27" i="1"/>
  <c r="AO35" i="1"/>
  <c r="BE11" i="1"/>
  <c r="AL21" i="1"/>
  <c r="BF26" i="1"/>
  <c r="BE12" i="1"/>
  <c r="BE27" i="1"/>
  <c r="BF15" i="1"/>
  <c r="BA26" i="1"/>
  <c r="BA31" i="1" s="1"/>
  <c r="AR25" i="1"/>
  <c r="AR20" i="1"/>
  <c r="BB14" i="1"/>
  <c r="AM11" i="1"/>
  <c r="BA29" i="1"/>
  <c r="BC27" i="1"/>
  <c r="BF12" i="1"/>
  <c r="AQ25" i="1"/>
  <c r="AR14" i="1"/>
  <c r="AZ29" i="1"/>
  <c r="AQ20" i="1"/>
  <c r="BA34" i="1"/>
  <c r="BF14" i="1"/>
  <c r="AO21" i="1"/>
  <c r="BC20" i="1"/>
  <c r="BA35" i="1"/>
  <c r="AQ29" i="1"/>
  <c r="AR13" i="1"/>
  <c r="AQ21" i="1"/>
  <c r="BD11" i="1"/>
  <c r="BB29" i="1"/>
  <c r="BB33" i="1" s="1"/>
  <c r="AO14" i="1"/>
  <c r="AR11" i="1"/>
  <c r="BB11" i="1"/>
  <c r="BD35" i="1"/>
  <c r="AP21" i="1"/>
  <c r="AR34" i="1"/>
  <c r="BB20" i="1"/>
  <c r="AM34" i="1"/>
  <c r="BF28" i="1"/>
  <c r="BC28" i="1"/>
  <c r="AP27" i="1"/>
  <c r="AO27" i="1"/>
  <c r="BA12" i="1"/>
  <c r="AL20" i="1"/>
  <c r="AK35" i="1"/>
  <c r="BA21" i="1"/>
  <c r="AB35" i="1"/>
  <c r="AA25" i="1"/>
  <c r="S119" i="1"/>
  <c r="S897" i="1"/>
  <c r="O21" i="1"/>
  <c r="AF850" i="1"/>
  <c r="K27" i="1"/>
  <c r="AE829" i="1"/>
  <c r="AE831" i="1"/>
  <c r="AF830" i="1"/>
  <c r="BG695" i="1"/>
  <c r="BG699" i="1"/>
  <c r="BG698" i="1"/>
  <c r="BG697" i="1"/>
  <c r="BG696" i="1"/>
  <c r="BG694" i="1"/>
  <c r="BG770" i="1" s="1"/>
  <c r="BG692" i="1"/>
  <c r="BG768" i="1" s="1"/>
  <c r="BG693" i="1"/>
  <c r="BG769" i="1" s="1"/>
  <c r="BG691" i="1"/>
  <c r="BG32" i="1"/>
  <c r="AA27" i="1"/>
  <c r="AH827" i="1"/>
  <c r="AG827" i="1"/>
  <c r="AH809" i="1"/>
  <c r="AG809" i="1"/>
  <c r="AZ706" i="1"/>
  <c r="AZ704" i="1"/>
  <c r="AZ708" i="1"/>
  <c r="AZ707" i="1"/>
  <c r="AZ703" i="1"/>
  <c r="AZ700" i="1"/>
  <c r="AZ701" i="1"/>
  <c r="AZ702" i="1"/>
  <c r="AZ705" i="1"/>
  <c r="AN25" i="1"/>
  <c r="AS21" i="1"/>
  <c r="AD24" i="1"/>
  <c r="AD730" i="1"/>
  <c r="AE197" i="1"/>
  <c r="M12" i="1"/>
  <c r="S116" i="1"/>
  <c r="S894" i="1"/>
  <c r="P24" i="1"/>
  <c r="AB808" i="1"/>
  <c r="AB11" i="1"/>
  <c r="U843" i="1"/>
  <c r="BG676" i="1"/>
  <c r="BG675" i="1"/>
  <c r="BG680" i="1"/>
  <c r="BG678" i="1"/>
  <c r="BG677" i="1"/>
  <c r="BG679" i="1"/>
  <c r="BG674" i="1"/>
  <c r="BG672" i="1"/>
  <c r="BG671" i="1"/>
  <c r="BG673" i="1"/>
  <c r="AB27" i="1"/>
  <c r="N13" i="1"/>
  <c r="AH814" i="1"/>
  <c r="AG814" i="1"/>
  <c r="AQ707" i="1"/>
  <c r="AQ708" i="1"/>
  <c r="AQ701" i="1"/>
  <c r="AQ702" i="1"/>
  <c r="AQ706" i="1"/>
  <c r="AQ703" i="1"/>
  <c r="AQ704" i="1"/>
  <c r="AQ705" i="1"/>
  <c r="AQ700" i="1"/>
  <c r="AZ698" i="1"/>
  <c r="AZ693" i="1"/>
  <c r="AZ769" i="1" s="1"/>
  <c r="AZ699" i="1"/>
  <c r="AZ691" i="1"/>
  <c r="AZ697" i="1"/>
  <c r="AZ694" i="1"/>
  <c r="AZ770" i="1" s="1"/>
  <c r="AZ692" i="1"/>
  <c r="AZ768" i="1" s="1"/>
  <c r="AZ696" i="1"/>
  <c r="AZ695" i="1"/>
  <c r="AZ32" i="1"/>
  <c r="AP34" i="1"/>
  <c r="AL25" i="1"/>
  <c r="AS28" i="1"/>
  <c r="AD34" i="1"/>
  <c r="S100" i="1"/>
  <c r="S878" i="1"/>
  <c r="U845" i="1"/>
  <c r="L35" i="1"/>
  <c r="O29" i="1"/>
  <c r="P10" i="1"/>
  <c r="AC29" i="1"/>
  <c r="AB13" i="1"/>
  <c r="AB18" i="1" s="1"/>
  <c r="AO681" i="1"/>
  <c r="AO780" i="1" s="1"/>
  <c r="AO687" i="1"/>
  <c r="AO786" i="1" s="1"/>
  <c r="AO682" i="1"/>
  <c r="AO781" i="1" s="1"/>
  <c r="AO686" i="1"/>
  <c r="AO785" i="1" s="1"/>
  <c r="AO684" i="1"/>
  <c r="AO783" i="1" s="1"/>
  <c r="AO690" i="1"/>
  <c r="AO789" i="1" s="1"/>
  <c r="AO689" i="1"/>
  <c r="AO788" i="1" s="1"/>
  <c r="AO688" i="1"/>
  <c r="AO787" i="1" s="1"/>
  <c r="AO683" i="1"/>
  <c r="AO782" i="1" s="1"/>
  <c r="AO685" i="1"/>
  <c r="AO784" i="1" s="1"/>
  <c r="AP707" i="1"/>
  <c r="AP706" i="1"/>
  <c r="AP701" i="1"/>
  <c r="AP702" i="1"/>
  <c r="AP708" i="1"/>
  <c r="AP703" i="1"/>
  <c r="AP704" i="1"/>
  <c r="AP700" i="1"/>
  <c r="AP705" i="1"/>
  <c r="BB26" i="1"/>
  <c r="BB31" i="1" s="1"/>
  <c r="BD15" i="1"/>
  <c r="AN11" i="1"/>
  <c r="AS15" i="1"/>
  <c r="AD12" i="1"/>
  <c r="S98" i="1"/>
  <c r="S876" i="1"/>
  <c r="U842" i="1"/>
  <c r="M26" i="1"/>
  <c r="P34" i="1"/>
  <c r="AA13" i="1"/>
  <c r="O26" i="1"/>
  <c r="BG663" i="1"/>
  <c r="BG758" i="1" s="1"/>
  <c r="BG669" i="1"/>
  <c r="BG662" i="1"/>
  <c r="BG668" i="1"/>
  <c r="BG661" i="1"/>
  <c r="BG666" i="1"/>
  <c r="BG761" i="1" s="1"/>
  <c r="BG667" i="1"/>
  <c r="BG762" i="1" s="1"/>
  <c r="BG664" i="1"/>
  <c r="BG759" i="1" s="1"/>
  <c r="BG665" i="1"/>
  <c r="BG760" i="1" s="1"/>
  <c r="BG670" i="1"/>
  <c r="BG31" i="1"/>
  <c r="BG33" i="1" s="1"/>
  <c r="N26" i="1"/>
  <c r="AF837" i="1"/>
  <c r="AN738" i="1"/>
  <c r="AN790" i="1" s="1"/>
  <c r="AN744" i="1"/>
  <c r="AN796" i="1" s="1"/>
  <c r="AN745" i="1"/>
  <c r="AN797" i="1" s="1"/>
  <c r="AN739" i="1"/>
  <c r="AN791" i="1" s="1"/>
  <c r="AN743" i="1"/>
  <c r="AN795" i="1" s="1"/>
  <c r="AN740" i="1"/>
  <c r="AN792" i="1" s="1"/>
  <c r="AN741" i="1"/>
  <c r="AN793" i="1" s="1"/>
  <c r="AN742" i="1"/>
  <c r="AN794" i="1" s="1"/>
  <c r="AN746" i="1"/>
  <c r="AN798" i="1" s="1"/>
  <c r="BD664" i="1"/>
  <c r="BD759" i="1" s="1"/>
  <c r="BD670" i="1"/>
  <c r="BD663" i="1"/>
  <c r="BD758" i="1" s="1"/>
  <c r="BD669" i="1"/>
  <c r="BD662" i="1"/>
  <c r="BD667" i="1"/>
  <c r="BD762" i="1" s="1"/>
  <c r="BD661" i="1"/>
  <c r="BD668" i="1"/>
  <c r="BD666" i="1"/>
  <c r="BD761" i="1" s="1"/>
  <c r="BD665" i="1"/>
  <c r="BD760" i="1" s="1"/>
  <c r="BD31" i="1"/>
  <c r="BD33" i="1" s="1"/>
  <c r="AP13" i="1"/>
  <c r="BE26" i="1"/>
  <c r="AL29" i="1"/>
  <c r="AS27" i="1"/>
  <c r="AD10" i="1"/>
  <c r="AT812" i="1"/>
  <c r="N28" i="1"/>
  <c r="AE724" i="1"/>
  <c r="AF191" i="1"/>
  <c r="P28" i="1"/>
  <c r="AN811" i="1"/>
  <c r="O11" i="1"/>
  <c r="O17" i="1" s="1"/>
  <c r="BD755" i="1" l="1"/>
  <c r="AS86" i="1"/>
  <c r="AB17" i="1"/>
  <c r="S73" i="1"/>
  <c r="S50" i="1" s="1"/>
  <c r="S51" i="1" s="1"/>
  <c r="AP714" i="1"/>
  <c r="AP713" i="1"/>
  <c r="AP779" i="1" s="1"/>
  <c r="AP716" i="1"/>
  <c r="AP715" i="1"/>
  <c r="AP717" i="1"/>
  <c r="AP710" i="1"/>
  <c r="AP711" i="1"/>
  <c r="AP777" i="1" s="1"/>
  <c r="AP718" i="1"/>
  <c r="AP712" i="1"/>
  <c r="AP778" i="1" s="1"/>
  <c r="AP709" i="1"/>
  <c r="N702" i="1"/>
  <c r="N772" i="1" s="1"/>
  <c r="N704" i="1"/>
  <c r="N774" i="1" s="1"/>
  <c r="N707" i="1"/>
  <c r="N700" i="1"/>
  <c r="N708" i="1"/>
  <c r="N703" i="1"/>
  <c r="N773" i="1" s="1"/>
  <c r="N706" i="1"/>
  <c r="N776" i="1" s="1"/>
  <c r="N701" i="1"/>
  <c r="N771" i="1" s="1"/>
  <c r="N705" i="1"/>
  <c r="N775" i="1" s="1"/>
  <c r="O710" i="1"/>
  <c r="O716" i="1"/>
  <c r="O713" i="1"/>
  <c r="O779" i="1" s="1"/>
  <c r="O709" i="1"/>
  <c r="O712" i="1"/>
  <c r="O778" i="1" s="1"/>
  <c r="O714" i="1"/>
  <c r="O717" i="1"/>
  <c r="O715" i="1"/>
  <c r="O711" i="1"/>
  <c r="O777" i="1" s="1"/>
  <c r="O718" i="1"/>
  <c r="AN669" i="1"/>
  <c r="AN662" i="1"/>
  <c r="AN661" i="1"/>
  <c r="AN670" i="1"/>
  <c r="AN755" i="1" s="1"/>
  <c r="AN667" i="1"/>
  <c r="AN762" i="1" s="1"/>
  <c r="AN663" i="1"/>
  <c r="AN758" i="1" s="1"/>
  <c r="AN668" i="1"/>
  <c r="AN664" i="1"/>
  <c r="AN759" i="1" s="1"/>
  <c r="AN863" i="1" s="1"/>
  <c r="AN665" i="1"/>
  <c r="AN760" i="1" s="1"/>
  <c r="AN666" i="1"/>
  <c r="AN761" i="1" s="1"/>
  <c r="AN31" i="1"/>
  <c r="AN33" i="1" s="1"/>
  <c r="AB745" i="1"/>
  <c r="AB797" i="1" s="1"/>
  <c r="AB744" i="1"/>
  <c r="AB796" i="1" s="1"/>
  <c r="AB743" i="1"/>
  <c r="AB795" i="1" s="1"/>
  <c r="AB742" i="1"/>
  <c r="AB794" i="1" s="1"/>
  <c r="AB739" i="1"/>
  <c r="AB791" i="1" s="1"/>
  <c r="AB740" i="1"/>
  <c r="AB792" i="1" s="1"/>
  <c r="AB741" i="1"/>
  <c r="AB793" i="1" s="1"/>
  <c r="AB746" i="1"/>
  <c r="AB798" i="1" s="1"/>
  <c r="AB124" i="1" s="1"/>
  <c r="AB738" i="1"/>
  <c r="AB790" i="1" s="1"/>
  <c r="BE696" i="1"/>
  <c r="BE695" i="1"/>
  <c r="BE699" i="1"/>
  <c r="BE698" i="1"/>
  <c r="BE697" i="1"/>
  <c r="BE692" i="1"/>
  <c r="BE768" i="1" s="1"/>
  <c r="BE691" i="1"/>
  <c r="BE694" i="1"/>
  <c r="BE770" i="1" s="1"/>
  <c r="BE693" i="1"/>
  <c r="BE769" i="1" s="1"/>
  <c r="BE32" i="1"/>
  <c r="BF682" i="1"/>
  <c r="BF781" i="1" s="1"/>
  <c r="BF688" i="1"/>
  <c r="BF787" i="1" s="1"/>
  <c r="BF681" i="1"/>
  <c r="BF780" i="1" s="1"/>
  <c r="BF683" i="1"/>
  <c r="BF782" i="1" s="1"/>
  <c r="BF685" i="1"/>
  <c r="BF784" i="1" s="1"/>
  <c r="BF687" i="1"/>
  <c r="BF786" i="1" s="1"/>
  <c r="BF686" i="1"/>
  <c r="BF785" i="1" s="1"/>
  <c r="BF690" i="1"/>
  <c r="BF789" i="1" s="1"/>
  <c r="BF689" i="1"/>
  <c r="BF788" i="1" s="1"/>
  <c r="BF684" i="1"/>
  <c r="BF783" i="1" s="1"/>
  <c r="AQ680" i="1"/>
  <c r="AQ679" i="1"/>
  <c r="AQ675" i="1"/>
  <c r="AQ674" i="1"/>
  <c r="AQ673" i="1"/>
  <c r="AQ678" i="1"/>
  <c r="AQ671" i="1"/>
  <c r="AQ672" i="1"/>
  <c r="AQ676" i="1"/>
  <c r="AQ677" i="1"/>
  <c r="AK696" i="1"/>
  <c r="AK695" i="1"/>
  <c r="AK699" i="1"/>
  <c r="AK698" i="1"/>
  <c r="AK697" i="1"/>
  <c r="AK694" i="1"/>
  <c r="AK770" i="1" s="1"/>
  <c r="AK691" i="1"/>
  <c r="AK693" i="1"/>
  <c r="AK769" i="1" s="1"/>
  <c r="AK692" i="1"/>
  <c r="AK768" i="1" s="1"/>
  <c r="AK32" i="1"/>
  <c r="N697" i="1"/>
  <c r="N696" i="1"/>
  <c r="N698" i="1"/>
  <c r="N694" i="1"/>
  <c r="N770" i="1" s="1"/>
  <c r="N691" i="1"/>
  <c r="N699" i="1"/>
  <c r="N693" i="1"/>
  <c r="N769" i="1" s="1"/>
  <c r="N695" i="1"/>
  <c r="N692" i="1"/>
  <c r="N768" i="1" s="1"/>
  <c r="AQ891" i="1"/>
  <c r="AQ113" i="1"/>
  <c r="W835" i="1"/>
  <c r="W832" i="1"/>
  <c r="Y22" i="1"/>
  <c r="AI810" i="1"/>
  <c r="AM864" i="1"/>
  <c r="AM86" i="1"/>
  <c r="BH669" i="1"/>
  <c r="BH662" i="1"/>
  <c r="BH661" i="1"/>
  <c r="BH670" i="1"/>
  <c r="BH668" i="1"/>
  <c r="BH664" i="1"/>
  <c r="BH759" i="1" s="1"/>
  <c r="BH666" i="1"/>
  <c r="BH761" i="1" s="1"/>
  <c r="BH665" i="1"/>
  <c r="BH760" i="1" s="1"/>
  <c r="BH663" i="1"/>
  <c r="BH758" i="1" s="1"/>
  <c r="BH667" i="1"/>
  <c r="BH762" i="1" s="1"/>
  <c r="BH31" i="1"/>
  <c r="X680" i="1"/>
  <c r="X679" i="1"/>
  <c r="X674" i="1"/>
  <c r="X764" i="1" s="1"/>
  <c r="X673" i="1"/>
  <c r="X763" i="1" s="1"/>
  <c r="X671" i="1"/>
  <c r="X675" i="1"/>
  <c r="X765" i="1" s="1"/>
  <c r="X676" i="1"/>
  <c r="X766" i="1" s="1"/>
  <c r="X677" i="1"/>
  <c r="X767" i="1" s="1"/>
  <c r="X678" i="1"/>
  <c r="X672" i="1"/>
  <c r="X693" i="1"/>
  <c r="X769" i="1" s="1"/>
  <c r="X692" i="1"/>
  <c r="X768" i="1" s="1"/>
  <c r="X694" i="1"/>
  <c r="X770" i="1" s="1"/>
  <c r="X697" i="1"/>
  <c r="X696" i="1"/>
  <c r="X695" i="1"/>
  <c r="X698" i="1"/>
  <c r="X699" i="1"/>
  <c r="X691" i="1"/>
  <c r="AQ714" i="1"/>
  <c r="AQ717" i="1"/>
  <c r="AQ713" i="1"/>
  <c r="AQ779" i="1" s="1"/>
  <c r="AQ716" i="1"/>
  <c r="AQ710" i="1"/>
  <c r="AQ715" i="1"/>
  <c r="AQ712" i="1"/>
  <c r="AQ778" i="1" s="1"/>
  <c r="AQ711" i="1"/>
  <c r="AQ777" i="1" s="1"/>
  <c r="AQ718" i="1"/>
  <c r="AQ709" i="1"/>
  <c r="AV678" i="1"/>
  <c r="AV673" i="1"/>
  <c r="AV679" i="1"/>
  <c r="AV674" i="1"/>
  <c r="AV680" i="1"/>
  <c r="AV671" i="1"/>
  <c r="AV672" i="1"/>
  <c r="AV675" i="1"/>
  <c r="AV676" i="1"/>
  <c r="AV677" i="1"/>
  <c r="AU812" i="1"/>
  <c r="O671" i="1"/>
  <c r="O679" i="1"/>
  <c r="O677" i="1"/>
  <c r="O767" i="1" s="1"/>
  <c r="O676" i="1"/>
  <c r="O766" i="1" s="1"/>
  <c r="O674" i="1"/>
  <c r="O764" i="1" s="1"/>
  <c r="O678" i="1"/>
  <c r="O675" i="1"/>
  <c r="O765" i="1" s="1"/>
  <c r="O673" i="1"/>
  <c r="O763" i="1" s="1"/>
  <c r="O672" i="1"/>
  <c r="O680" i="1"/>
  <c r="AK739" i="1"/>
  <c r="AK791" i="1" s="1"/>
  <c r="AK740" i="1"/>
  <c r="AK792" i="1" s="1"/>
  <c r="AK746" i="1"/>
  <c r="AK798" i="1" s="1"/>
  <c r="AK744" i="1"/>
  <c r="AK796" i="1" s="1"/>
  <c r="AK738" i="1"/>
  <c r="AK790" i="1" s="1"/>
  <c r="AK742" i="1"/>
  <c r="AK794" i="1" s="1"/>
  <c r="AK743" i="1"/>
  <c r="AK795" i="1" s="1"/>
  <c r="AK745" i="1"/>
  <c r="AK797" i="1" s="1"/>
  <c r="AK741" i="1"/>
  <c r="AK793" i="1" s="1"/>
  <c r="BA746" i="1"/>
  <c r="BA798" i="1" s="1"/>
  <c r="BA741" i="1"/>
  <c r="BA793" i="1" s="1"/>
  <c r="BA743" i="1"/>
  <c r="BA795" i="1" s="1"/>
  <c r="BA740" i="1"/>
  <c r="BA792" i="1" s="1"/>
  <c r="BA742" i="1"/>
  <c r="BA794" i="1" s="1"/>
  <c r="BA739" i="1"/>
  <c r="BA791" i="1" s="1"/>
  <c r="BA744" i="1"/>
  <c r="BA796" i="1" s="1"/>
  <c r="BA738" i="1"/>
  <c r="BA790" i="1" s="1"/>
  <c r="BA745" i="1"/>
  <c r="BA797" i="1" s="1"/>
  <c r="BF676" i="1"/>
  <c r="BF675" i="1"/>
  <c r="BF673" i="1"/>
  <c r="BF679" i="1"/>
  <c r="BF677" i="1"/>
  <c r="BF674" i="1"/>
  <c r="BF678" i="1"/>
  <c r="BF672" i="1"/>
  <c r="BF680" i="1"/>
  <c r="BF671" i="1"/>
  <c r="AK716" i="1"/>
  <c r="AK709" i="1"/>
  <c r="AK710" i="1"/>
  <c r="AK714" i="1"/>
  <c r="AK712" i="1"/>
  <c r="AK778" i="1" s="1"/>
  <c r="AK713" i="1"/>
  <c r="AK779" i="1" s="1"/>
  <c r="AK715" i="1"/>
  <c r="AK718" i="1"/>
  <c r="AK717" i="1"/>
  <c r="AK711" i="1"/>
  <c r="AK777" i="1" s="1"/>
  <c r="AW745" i="1"/>
  <c r="AW797" i="1" s="1"/>
  <c r="AW744" i="1"/>
  <c r="AW796" i="1" s="1"/>
  <c r="AW743" i="1"/>
  <c r="AW795" i="1" s="1"/>
  <c r="AW746" i="1"/>
  <c r="AW798" i="1" s="1"/>
  <c r="AW741" i="1"/>
  <c r="AW793" i="1" s="1"/>
  <c r="AW739" i="1"/>
  <c r="AW791" i="1" s="1"/>
  <c r="AW742" i="1"/>
  <c r="AW794" i="1" s="1"/>
  <c r="AW740" i="1"/>
  <c r="AW792" i="1" s="1"/>
  <c r="AW738" i="1"/>
  <c r="AW790" i="1" s="1"/>
  <c r="AV692" i="1"/>
  <c r="AV768" i="1" s="1"/>
  <c r="AV691" i="1"/>
  <c r="AV699" i="1"/>
  <c r="AV698" i="1"/>
  <c r="AV697" i="1"/>
  <c r="AV696" i="1"/>
  <c r="AV695" i="1"/>
  <c r="AV694" i="1"/>
  <c r="AV770" i="1" s="1"/>
  <c r="AV693" i="1"/>
  <c r="AV769" i="1" s="1"/>
  <c r="AV32" i="1"/>
  <c r="AW666" i="1"/>
  <c r="AW761" i="1" s="1"/>
  <c r="AW667" i="1"/>
  <c r="AW762" i="1" s="1"/>
  <c r="AW670" i="1"/>
  <c r="AW755" i="1" s="1"/>
  <c r="AW662" i="1"/>
  <c r="AW661" i="1"/>
  <c r="AW664" i="1"/>
  <c r="AW759" i="1" s="1"/>
  <c r="AW663" i="1"/>
  <c r="AW758" i="1" s="1"/>
  <c r="AW669" i="1"/>
  <c r="AW668" i="1"/>
  <c r="AW665" i="1"/>
  <c r="AW760" i="1" s="1"/>
  <c r="AW31" i="1"/>
  <c r="AH692" i="1"/>
  <c r="AH768" i="1" s="1"/>
  <c r="AH696" i="1"/>
  <c r="AH695" i="1"/>
  <c r="AH697" i="1"/>
  <c r="AH691" i="1"/>
  <c r="AH694" i="1"/>
  <c r="AH770" i="1" s="1"/>
  <c r="AH693" i="1"/>
  <c r="AH769" i="1" s="1"/>
  <c r="AH698" i="1"/>
  <c r="AH699" i="1"/>
  <c r="AH32" i="1"/>
  <c r="AD691" i="1"/>
  <c r="AD694" i="1"/>
  <c r="AD770" i="1" s="1"/>
  <c r="AD692" i="1"/>
  <c r="AD768" i="1" s="1"/>
  <c r="AD697" i="1"/>
  <c r="AD699" i="1"/>
  <c r="AD696" i="1"/>
  <c r="AD695" i="1"/>
  <c r="AD698" i="1"/>
  <c r="AD693" i="1"/>
  <c r="AD769" i="1" s="1"/>
  <c r="AF726" i="1"/>
  <c r="AH193" i="1"/>
  <c r="AG193" i="1"/>
  <c r="AG726" i="1" s="1"/>
  <c r="AG752" i="1" s="1"/>
  <c r="AJ818" i="1"/>
  <c r="Q20" i="1"/>
  <c r="Q22" i="1" s="1"/>
  <c r="AN891" i="1"/>
  <c r="AN113" i="1"/>
  <c r="AE722" i="1"/>
  <c r="AF189" i="1"/>
  <c r="AB712" i="1"/>
  <c r="AB778" i="1" s="1"/>
  <c r="AB711" i="1"/>
  <c r="AB777" i="1" s="1"/>
  <c r="AB713" i="1"/>
  <c r="AB779" i="1" s="1"/>
  <c r="AB717" i="1"/>
  <c r="AB716" i="1"/>
  <c r="AB715" i="1"/>
  <c r="AB709" i="1"/>
  <c r="AB714" i="1"/>
  <c r="AB718" i="1"/>
  <c r="AB710" i="1"/>
  <c r="AE15" i="1"/>
  <c r="AE18" i="1" s="1"/>
  <c r="V838" i="1"/>
  <c r="AM865" i="1"/>
  <c r="AM87" i="1"/>
  <c r="L746" i="1"/>
  <c r="L798" i="1" s="1"/>
  <c r="L124" i="1" s="1"/>
  <c r="L740" i="1"/>
  <c r="L792" i="1" s="1"/>
  <c r="L743" i="1"/>
  <c r="L795" i="1" s="1"/>
  <c r="L744" i="1"/>
  <c r="L796" i="1" s="1"/>
  <c r="L741" i="1"/>
  <c r="L793" i="1" s="1"/>
  <c r="L739" i="1"/>
  <c r="L791" i="1" s="1"/>
  <c r="L738" i="1"/>
  <c r="L790" i="1" s="1"/>
  <c r="L745" i="1"/>
  <c r="L797" i="1" s="1"/>
  <c r="L742" i="1"/>
  <c r="L794" i="1" s="1"/>
  <c r="AY665" i="1"/>
  <c r="AY760" i="1" s="1"/>
  <c r="AY664" i="1"/>
  <c r="AY759" i="1" s="1"/>
  <c r="AY662" i="1"/>
  <c r="AY661" i="1"/>
  <c r="AY663" i="1"/>
  <c r="AY758" i="1" s="1"/>
  <c r="AY669" i="1"/>
  <c r="AY666" i="1"/>
  <c r="AY761" i="1" s="1"/>
  <c r="AY667" i="1"/>
  <c r="AY762" i="1" s="1"/>
  <c r="AY670" i="1"/>
  <c r="AY668" i="1"/>
  <c r="AY31" i="1"/>
  <c r="AJ677" i="1"/>
  <c r="AJ676" i="1"/>
  <c r="AJ679" i="1"/>
  <c r="AJ678" i="1"/>
  <c r="AJ680" i="1"/>
  <c r="AJ675" i="1"/>
  <c r="AJ674" i="1"/>
  <c r="AJ673" i="1"/>
  <c r="AJ671" i="1"/>
  <c r="AJ672" i="1"/>
  <c r="S99" i="1"/>
  <c r="S877" i="1"/>
  <c r="AI806" i="1"/>
  <c r="AX678" i="1"/>
  <c r="AX672" i="1"/>
  <c r="AX671" i="1"/>
  <c r="AX680" i="1"/>
  <c r="AX675" i="1"/>
  <c r="AX674" i="1"/>
  <c r="AX673" i="1"/>
  <c r="AX677" i="1"/>
  <c r="AX679" i="1"/>
  <c r="AX676" i="1"/>
  <c r="AH690" i="1"/>
  <c r="AH789" i="1" s="1"/>
  <c r="AH683" i="1"/>
  <c r="AH782" i="1" s="1"/>
  <c r="AH689" i="1"/>
  <c r="AH788" i="1" s="1"/>
  <c r="AH682" i="1"/>
  <c r="AH781" i="1" s="1"/>
  <c r="AH685" i="1"/>
  <c r="AH784" i="1" s="1"/>
  <c r="AH687" i="1"/>
  <c r="AH786" i="1" s="1"/>
  <c r="AH684" i="1"/>
  <c r="AH783" i="1" s="1"/>
  <c r="AH681" i="1"/>
  <c r="AH780" i="1" s="1"/>
  <c r="AH686" i="1"/>
  <c r="AH785" i="1" s="1"/>
  <c r="AH688" i="1"/>
  <c r="AH787" i="1" s="1"/>
  <c r="AW705" i="1"/>
  <c r="AW703" i="1"/>
  <c r="AW706" i="1"/>
  <c r="AW704" i="1"/>
  <c r="AW708" i="1"/>
  <c r="AW700" i="1"/>
  <c r="AW701" i="1"/>
  <c r="AW707" i="1"/>
  <c r="AW702" i="1"/>
  <c r="AW33" i="1"/>
  <c r="X849" i="1"/>
  <c r="AF737" i="1"/>
  <c r="AH204" i="1"/>
  <c r="AG204" i="1"/>
  <c r="AG737" i="1" s="1"/>
  <c r="AG757" i="1" s="1"/>
  <c r="AG861" i="1" s="1"/>
  <c r="AV802" i="1"/>
  <c r="AU802" i="1"/>
  <c r="AF733" i="1"/>
  <c r="AH200" i="1"/>
  <c r="AG200" i="1"/>
  <c r="AG733" i="1" s="1"/>
  <c r="AG774" i="1" s="1"/>
  <c r="M29" i="1"/>
  <c r="AD666" i="1"/>
  <c r="AD761" i="1" s="1"/>
  <c r="AD665" i="1"/>
  <c r="AD760" i="1" s="1"/>
  <c r="AD664" i="1"/>
  <c r="AD759" i="1" s="1"/>
  <c r="AD669" i="1"/>
  <c r="AD663" i="1"/>
  <c r="AD758" i="1" s="1"/>
  <c r="AD667" i="1"/>
  <c r="AD762" i="1" s="1"/>
  <c r="AD670" i="1"/>
  <c r="AD661" i="1"/>
  <c r="AD662" i="1"/>
  <c r="AD668" i="1"/>
  <c r="AD31" i="1"/>
  <c r="BD24" i="1"/>
  <c r="AC27" i="1"/>
  <c r="V824" i="1"/>
  <c r="U825" i="1"/>
  <c r="U823" i="1"/>
  <c r="BH738" i="1"/>
  <c r="BH790" i="1" s="1"/>
  <c r="BH740" i="1"/>
  <c r="BH792" i="1" s="1"/>
  <c r="BH742" i="1"/>
  <c r="BH794" i="1" s="1"/>
  <c r="BH745" i="1"/>
  <c r="BH797" i="1" s="1"/>
  <c r="BH743" i="1"/>
  <c r="BH795" i="1" s="1"/>
  <c r="BH739" i="1"/>
  <c r="BH791" i="1" s="1"/>
  <c r="BH741" i="1"/>
  <c r="BH793" i="1" s="1"/>
  <c r="BH746" i="1"/>
  <c r="BH798" i="1" s="1"/>
  <c r="BH744" i="1"/>
  <c r="BH796" i="1" s="1"/>
  <c r="V845" i="1"/>
  <c r="AO669" i="1"/>
  <c r="AO662" i="1"/>
  <c r="AO668" i="1"/>
  <c r="AO667" i="1"/>
  <c r="AO762" i="1" s="1"/>
  <c r="AO663" i="1"/>
  <c r="AO758" i="1" s="1"/>
  <c r="AO664" i="1"/>
  <c r="AO759" i="1" s="1"/>
  <c r="AO666" i="1"/>
  <c r="AO761" i="1" s="1"/>
  <c r="AO665" i="1"/>
  <c r="AO760" i="1" s="1"/>
  <c r="AO670" i="1"/>
  <c r="AO661" i="1"/>
  <c r="AO31" i="1"/>
  <c r="AO33" i="1" s="1"/>
  <c r="AX691" i="1"/>
  <c r="AX694" i="1"/>
  <c r="AX770" i="1" s="1"/>
  <c r="AX692" i="1"/>
  <c r="AX768" i="1" s="1"/>
  <c r="AX697" i="1"/>
  <c r="AX698" i="1"/>
  <c r="AX693" i="1"/>
  <c r="AX769" i="1" s="1"/>
  <c r="AX699" i="1"/>
  <c r="AX696" i="1"/>
  <c r="AX695" i="1"/>
  <c r="AX32" i="1"/>
  <c r="AX666" i="1"/>
  <c r="AX761" i="1" s="1"/>
  <c r="AX665" i="1"/>
  <c r="AX760" i="1" s="1"/>
  <c r="AX664" i="1"/>
  <c r="AX759" i="1" s="1"/>
  <c r="AX669" i="1"/>
  <c r="AX670" i="1"/>
  <c r="AX662" i="1"/>
  <c r="AX661" i="1"/>
  <c r="AX663" i="1"/>
  <c r="AX758" i="1" s="1"/>
  <c r="AX667" i="1"/>
  <c r="AX762" i="1" s="1"/>
  <c r="AX668" i="1"/>
  <c r="AX31" i="1"/>
  <c r="AT713" i="1"/>
  <c r="AT779" i="1" s="1"/>
  <c r="AT716" i="1"/>
  <c r="AT709" i="1"/>
  <c r="AT715" i="1"/>
  <c r="AT710" i="1"/>
  <c r="AT718" i="1"/>
  <c r="AT712" i="1"/>
  <c r="AT778" i="1" s="1"/>
  <c r="AT717" i="1"/>
  <c r="AT714" i="1"/>
  <c r="AT711" i="1"/>
  <c r="AT777" i="1" s="1"/>
  <c r="X840" i="1"/>
  <c r="P664" i="1"/>
  <c r="P759" i="1" s="1"/>
  <c r="P670" i="1"/>
  <c r="P663" i="1"/>
  <c r="P758" i="1" s="1"/>
  <c r="P669" i="1"/>
  <c r="P662" i="1"/>
  <c r="P667" i="1"/>
  <c r="P762" i="1" s="1"/>
  <c r="P661" i="1"/>
  <c r="P665" i="1"/>
  <c r="P760" i="1" s="1"/>
  <c r="P666" i="1"/>
  <c r="P761" i="1" s="1"/>
  <c r="P668" i="1"/>
  <c r="L665" i="1"/>
  <c r="L760" i="1" s="1"/>
  <c r="L670" i="1"/>
  <c r="L666" i="1"/>
  <c r="L761" i="1" s="1"/>
  <c r="L667" i="1"/>
  <c r="L762" i="1" s="1"/>
  <c r="L669" i="1"/>
  <c r="L662" i="1"/>
  <c r="L668" i="1"/>
  <c r="L661" i="1"/>
  <c r="L664" i="1"/>
  <c r="L759" i="1" s="1"/>
  <c r="L663" i="1"/>
  <c r="L758" i="1" s="1"/>
  <c r="S95" i="1"/>
  <c r="S873" i="1"/>
  <c r="AE691" i="1"/>
  <c r="AE692" i="1"/>
  <c r="AE768" i="1" s="1"/>
  <c r="AE694" i="1"/>
  <c r="AE770" i="1" s="1"/>
  <c r="AE699" i="1"/>
  <c r="AE696" i="1"/>
  <c r="AE695" i="1"/>
  <c r="AE697" i="1"/>
  <c r="AE693" i="1"/>
  <c r="AE769" i="1" s="1"/>
  <c r="AE698" i="1"/>
  <c r="AE723" i="1"/>
  <c r="AF190" i="1"/>
  <c r="AE719" i="1"/>
  <c r="AF186" i="1"/>
  <c r="AH848" i="1"/>
  <c r="AG848" i="1"/>
  <c r="AS693" i="1"/>
  <c r="AS769" i="1" s="1"/>
  <c r="AS692" i="1"/>
  <c r="AS768" i="1" s="1"/>
  <c r="AS696" i="1"/>
  <c r="AS695" i="1"/>
  <c r="AS697" i="1"/>
  <c r="AS694" i="1"/>
  <c r="AS770" i="1" s="1"/>
  <c r="AS698" i="1"/>
  <c r="AS699" i="1"/>
  <c r="AS691" i="1"/>
  <c r="AS32" i="1"/>
  <c r="AL709" i="1"/>
  <c r="AL715" i="1"/>
  <c r="AL712" i="1"/>
  <c r="AL778" i="1" s="1"/>
  <c r="AL710" i="1"/>
  <c r="AL711" i="1"/>
  <c r="AL777" i="1" s="1"/>
  <c r="AL713" i="1"/>
  <c r="AL779" i="1" s="1"/>
  <c r="AL716" i="1"/>
  <c r="AL718" i="1"/>
  <c r="AL714" i="1"/>
  <c r="AL717" i="1"/>
  <c r="P689" i="1"/>
  <c r="P788" i="1" s="1"/>
  <c r="P682" i="1"/>
  <c r="P781" i="1" s="1"/>
  <c r="P688" i="1"/>
  <c r="P787" i="1" s="1"/>
  <c r="P690" i="1"/>
  <c r="P789" i="1" s="1"/>
  <c r="P686" i="1"/>
  <c r="P785" i="1" s="1"/>
  <c r="P681" i="1"/>
  <c r="P780" i="1" s="1"/>
  <c r="P684" i="1"/>
  <c r="P783" i="1" s="1"/>
  <c r="P687" i="1"/>
  <c r="P786" i="1" s="1"/>
  <c r="P683" i="1"/>
  <c r="P782" i="1" s="1"/>
  <c r="P685" i="1"/>
  <c r="P784" i="1" s="1"/>
  <c r="AO695" i="1"/>
  <c r="AO694" i="1"/>
  <c r="AO770" i="1" s="1"/>
  <c r="AO693" i="1"/>
  <c r="AO769" i="1" s="1"/>
  <c r="AO691" i="1"/>
  <c r="AO696" i="1"/>
  <c r="AO697" i="1"/>
  <c r="AO698" i="1"/>
  <c r="AO692" i="1"/>
  <c r="AO768" i="1" s="1"/>
  <c r="AO699" i="1"/>
  <c r="AO32" i="1"/>
  <c r="AO743" i="1"/>
  <c r="AO795" i="1" s="1"/>
  <c r="AO746" i="1"/>
  <c r="AO798" i="1" s="1"/>
  <c r="AO744" i="1"/>
  <c r="AO796" i="1" s="1"/>
  <c r="AO741" i="1"/>
  <c r="AO793" i="1" s="1"/>
  <c r="AO738" i="1"/>
  <c r="AO790" i="1" s="1"/>
  <c r="AO745" i="1"/>
  <c r="AO797" i="1" s="1"/>
  <c r="AO740" i="1"/>
  <c r="AO792" i="1" s="1"/>
  <c r="AO739" i="1"/>
  <c r="AO791" i="1" s="1"/>
  <c r="AO742" i="1"/>
  <c r="AO794" i="1" s="1"/>
  <c r="AH740" i="1"/>
  <c r="AH792" i="1" s="1"/>
  <c r="AH896" i="1" s="1"/>
  <c r="AH743" i="1"/>
  <c r="AH795" i="1" s="1"/>
  <c r="AH741" i="1"/>
  <c r="AH793" i="1" s="1"/>
  <c r="AH742" i="1"/>
  <c r="AH794" i="1" s="1"/>
  <c r="AH738" i="1"/>
  <c r="AH790" i="1" s="1"/>
  <c r="AH739" i="1"/>
  <c r="AH791" i="1" s="1"/>
  <c r="AH744" i="1"/>
  <c r="AH796" i="1" s="1"/>
  <c r="AH746" i="1"/>
  <c r="AH798" i="1" s="1"/>
  <c r="AH745" i="1"/>
  <c r="AH797" i="1" s="1"/>
  <c r="AV685" i="1"/>
  <c r="AV784" i="1" s="1"/>
  <c r="AV684" i="1"/>
  <c r="AV783" i="1" s="1"/>
  <c r="AV686" i="1"/>
  <c r="AV785" i="1" s="1"/>
  <c r="AV681" i="1"/>
  <c r="AV780" i="1" s="1"/>
  <c r="AV689" i="1"/>
  <c r="AV788" i="1" s="1"/>
  <c r="AV683" i="1"/>
  <c r="AV782" i="1" s="1"/>
  <c r="AV690" i="1"/>
  <c r="AV789" i="1" s="1"/>
  <c r="AV688" i="1"/>
  <c r="AV787" i="1" s="1"/>
  <c r="AV682" i="1"/>
  <c r="AV781" i="1" s="1"/>
  <c r="AV687" i="1"/>
  <c r="AV786" i="1" s="1"/>
  <c r="S60" i="1"/>
  <c r="S61" i="1"/>
  <c r="L705" i="1"/>
  <c r="L775" i="1" s="1"/>
  <c r="L707" i="1"/>
  <c r="L703" i="1"/>
  <c r="L773" i="1" s="1"/>
  <c r="L704" i="1"/>
  <c r="L774" i="1" s="1"/>
  <c r="L700" i="1"/>
  <c r="L708" i="1"/>
  <c r="L706" i="1"/>
  <c r="L776" i="1" s="1"/>
  <c r="L702" i="1"/>
  <c r="L772" i="1" s="1"/>
  <c r="L701" i="1"/>
  <c r="L771" i="1" s="1"/>
  <c r="AD718" i="1"/>
  <c r="AD711" i="1"/>
  <c r="AD777" i="1" s="1"/>
  <c r="AD717" i="1"/>
  <c r="AD716" i="1"/>
  <c r="AD715" i="1"/>
  <c r="AD713" i="1"/>
  <c r="AD779" i="1" s="1"/>
  <c r="AD709" i="1"/>
  <c r="AD710" i="1"/>
  <c r="AD712" i="1"/>
  <c r="AD778" i="1" s="1"/>
  <c r="AD714" i="1"/>
  <c r="AB22" i="1"/>
  <c r="R27" i="1"/>
  <c r="R29" i="1"/>
  <c r="R11" i="1"/>
  <c r="R25" i="1"/>
  <c r="R15" i="1"/>
  <c r="R14" i="1"/>
  <c r="R12" i="1"/>
  <c r="R35" i="1"/>
  <c r="R21" i="1"/>
  <c r="R13" i="1"/>
  <c r="R26" i="1"/>
  <c r="R20" i="1"/>
  <c r="R34" i="1"/>
  <c r="R10" i="1"/>
  <c r="R28" i="1"/>
  <c r="R24" i="1"/>
  <c r="F21" i="1"/>
  <c r="F10" i="1"/>
  <c r="I34" i="1"/>
  <c r="G14" i="1"/>
  <c r="F27" i="1"/>
  <c r="G25" i="1"/>
  <c r="F20" i="1"/>
  <c r="H27" i="1"/>
  <c r="F28" i="1"/>
  <c r="F11" i="1"/>
  <c r="G15" i="1"/>
  <c r="F34" i="1"/>
  <c r="F13" i="1"/>
  <c r="H34" i="1"/>
  <c r="G13" i="1"/>
  <c r="F12" i="1"/>
  <c r="H15" i="1"/>
  <c r="F26" i="1"/>
  <c r="G35" i="1"/>
  <c r="G12" i="1"/>
  <c r="I35" i="1"/>
  <c r="G27" i="1"/>
  <c r="G29" i="1"/>
  <c r="H10" i="1"/>
  <c r="G24" i="1"/>
  <c r="H11" i="1"/>
  <c r="H20" i="1"/>
  <c r="I14" i="1"/>
  <c r="I20" i="1"/>
  <c r="H26" i="1"/>
  <c r="H35" i="1"/>
  <c r="F14" i="1"/>
  <c r="F35" i="1"/>
  <c r="I11" i="1"/>
  <c r="F15" i="1"/>
  <c r="H14" i="1"/>
  <c r="F25" i="1"/>
  <c r="I26" i="1"/>
  <c r="F29" i="1"/>
  <c r="G28" i="1"/>
  <c r="G20" i="1"/>
  <c r="G26" i="1"/>
  <c r="H28" i="1"/>
  <c r="H29" i="1"/>
  <c r="J21" i="1"/>
  <c r="G10" i="1"/>
  <c r="H25" i="1"/>
  <c r="G11" i="1"/>
  <c r="G17" i="1" s="1"/>
  <c r="G21" i="1"/>
  <c r="I12" i="1"/>
  <c r="I27" i="1"/>
  <c r="K13" i="1"/>
  <c r="I29" i="1"/>
  <c r="I21" i="1"/>
  <c r="I15" i="1"/>
  <c r="H21" i="1"/>
  <c r="I10" i="1"/>
  <c r="J10" i="1"/>
  <c r="J13" i="1"/>
  <c r="H13" i="1"/>
  <c r="J24" i="1"/>
  <c r="K35" i="1"/>
  <c r="I28" i="1"/>
  <c r="F24" i="1"/>
  <c r="F76" i="1" s="1"/>
  <c r="H24" i="1"/>
  <c r="J26" i="1"/>
  <c r="K11" i="1"/>
  <c r="H12" i="1"/>
  <c r="J14" i="1"/>
  <c r="J12" i="1"/>
  <c r="I13" i="1"/>
  <c r="I25" i="1"/>
  <c r="K34" i="1"/>
  <c r="K20" i="1"/>
  <c r="K22" i="1" s="1"/>
  <c r="J29" i="1"/>
  <c r="K28" i="1"/>
  <c r="K24" i="1"/>
  <c r="K26" i="1"/>
  <c r="J20" i="1"/>
  <c r="J15" i="1"/>
  <c r="J34" i="1"/>
  <c r="G34" i="1"/>
  <c r="I24" i="1"/>
  <c r="J35" i="1"/>
  <c r="J11" i="1"/>
  <c r="J17" i="1" s="1"/>
  <c r="J28" i="1"/>
  <c r="K10" i="1"/>
  <c r="M27" i="1"/>
  <c r="M34" i="1"/>
  <c r="O35" i="1"/>
  <c r="N11" i="1"/>
  <c r="N17" i="1" s="1"/>
  <c r="L20" i="1"/>
  <c r="L22" i="1" s="1"/>
  <c r="P13" i="1"/>
  <c r="K12" i="1"/>
  <c r="K15" i="1"/>
  <c r="M25" i="1"/>
  <c r="L10" i="1"/>
  <c r="M13" i="1"/>
  <c r="J27" i="1"/>
  <c r="L24" i="1"/>
  <c r="N25" i="1"/>
  <c r="J25" i="1"/>
  <c r="O34" i="1"/>
  <c r="O20" i="1"/>
  <c r="O22" i="1" s="1"/>
  <c r="O10" i="1"/>
  <c r="L14" i="1"/>
  <c r="O13" i="1"/>
  <c r="N24" i="1"/>
  <c r="L34" i="1"/>
  <c r="P11" i="1"/>
  <c r="P17" i="1" s="1"/>
  <c r="M10" i="1"/>
  <c r="K14" i="1"/>
  <c r="P15" i="1"/>
  <c r="M20" i="1"/>
  <c r="M22" i="1" s="1"/>
  <c r="M21" i="1"/>
  <c r="P14" i="1"/>
  <c r="O27" i="1"/>
  <c r="N21" i="1"/>
  <c r="L13" i="1"/>
  <c r="P12" i="1"/>
  <c r="O25" i="1"/>
  <c r="L29" i="1"/>
  <c r="O24" i="1"/>
  <c r="P35" i="1"/>
  <c r="K21" i="1"/>
  <c r="P26" i="1"/>
  <c r="O28" i="1"/>
  <c r="N35" i="1"/>
  <c r="P20" i="1"/>
  <c r="P22" i="1" s="1"/>
  <c r="M35" i="1"/>
  <c r="K25" i="1"/>
  <c r="Z713" i="1"/>
  <c r="Z779" i="1" s="1"/>
  <c r="Z716" i="1"/>
  <c r="Z718" i="1"/>
  <c r="Z712" i="1"/>
  <c r="Z778" i="1" s="1"/>
  <c r="Z717" i="1"/>
  <c r="Z714" i="1"/>
  <c r="Z711" i="1"/>
  <c r="Z777" i="1" s="1"/>
  <c r="Z709" i="1"/>
  <c r="Z710" i="1"/>
  <c r="Z715" i="1"/>
  <c r="AF728" i="1"/>
  <c r="AF21" i="1"/>
  <c r="AF13" i="1"/>
  <c r="AF26" i="1"/>
  <c r="AF11" i="1"/>
  <c r="AF27" i="1"/>
  <c r="AF28" i="1"/>
  <c r="AF29" i="1"/>
  <c r="AF25" i="1"/>
  <c r="AF20" i="1"/>
  <c r="AF35" i="1"/>
  <c r="AF15" i="1"/>
  <c r="AF14" i="1"/>
  <c r="AF12" i="1"/>
  <c r="AF10" i="1"/>
  <c r="AF34" i="1"/>
  <c r="AF24" i="1"/>
  <c r="T10" i="1"/>
  <c r="U10" i="1"/>
  <c r="BA24" i="1"/>
  <c r="AH10" i="1"/>
  <c r="T14" i="1"/>
  <c r="T11" i="1"/>
  <c r="T27" i="1"/>
  <c r="U25" i="1"/>
  <c r="V10" i="1"/>
  <c r="W28" i="1"/>
  <c r="V12" i="1"/>
  <c r="V35" i="1"/>
  <c r="T35" i="1"/>
  <c r="AI10" i="1"/>
  <c r="AJ10" i="1"/>
  <c r="U13" i="1"/>
  <c r="U35" i="1"/>
  <c r="T26" i="1"/>
  <c r="U11" i="1"/>
  <c r="T28" i="1"/>
  <c r="V15" i="1"/>
  <c r="U15" i="1"/>
  <c r="U14" i="1"/>
  <c r="AY10" i="1"/>
  <c r="T20" i="1"/>
  <c r="U28" i="1"/>
  <c r="AX10" i="1"/>
  <c r="V14" i="1"/>
  <c r="AV10" i="1"/>
  <c r="T21" i="1"/>
  <c r="T13" i="1"/>
  <c r="AK10" i="1"/>
  <c r="T15" i="1"/>
  <c r="AW10" i="1"/>
  <c r="U20" i="1"/>
  <c r="U21" i="1"/>
  <c r="U29" i="1"/>
  <c r="T25" i="1"/>
  <c r="AM10" i="1"/>
  <c r="W15" i="1"/>
  <c r="U27" i="1"/>
  <c r="AL24" i="1"/>
  <c r="W10" i="1"/>
  <c r="X34" i="1"/>
  <c r="X10" i="1"/>
  <c r="AX24" i="1"/>
  <c r="AZ24" i="1"/>
  <c r="V25" i="1"/>
  <c r="W35" i="1"/>
  <c r="AW24" i="1"/>
  <c r="U26" i="1"/>
  <c r="W25" i="1"/>
  <c r="T29" i="1"/>
  <c r="Z20" i="1"/>
  <c r="Z22" i="1" s="1"/>
  <c r="AZ10" i="1"/>
  <c r="W14" i="1"/>
  <c r="W18" i="1" s="1"/>
  <c r="T12" i="1"/>
  <c r="Y24" i="1"/>
  <c r="V29" i="1"/>
  <c r="X25" i="1"/>
  <c r="Y34" i="1"/>
  <c r="Y14" i="1"/>
  <c r="Y18" i="1" s="1"/>
  <c r="Z13" i="1"/>
  <c r="BA10" i="1"/>
  <c r="U24" i="1"/>
  <c r="V13" i="1"/>
  <c r="Y15" i="1"/>
  <c r="Z35" i="1"/>
  <c r="V24" i="1"/>
  <c r="V27" i="1"/>
  <c r="X11" i="1"/>
  <c r="T34" i="1"/>
  <c r="AH24" i="1"/>
  <c r="AM24" i="1"/>
  <c r="AY24" i="1"/>
  <c r="Y25" i="1"/>
  <c r="X12" i="1"/>
  <c r="U34" i="1"/>
  <c r="W12" i="1"/>
  <c r="U12" i="1"/>
  <c r="AN10" i="1"/>
  <c r="X24" i="1"/>
  <c r="V28" i="1"/>
  <c r="AI24" i="1"/>
  <c r="T24" i="1"/>
  <c r="Y12" i="1"/>
  <c r="AJ24" i="1"/>
  <c r="AK24" i="1"/>
  <c r="BB24" i="1"/>
  <c r="AV24" i="1"/>
  <c r="AL10" i="1"/>
  <c r="V26" i="1"/>
  <c r="V20" i="1"/>
  <c r="V22" i="1" s="1"/>
  <c r="X15" i="1"/>
  <c r="V34" i="1"/>
  <c r="V11" i="1"/>
  <c r="W24" i="1"/>
  <c r="X35" i="1"/>
  <c r="V21" i="1"/>
  <c r="X14" i="1"/>
  <c r="X18" i="1" s="1"/>
  <c r="W34" i="1"/>
  <c r="W26" i="1"/>
  <c r="Z14" i="1"/>
  <c r="AD14" i="1"/>
  <c r="X29" i="1"/>
  <c r="W29" i="1"/>
  <c r="AO10" i="1"/>
  <c r="W20" i="1"/>
  <c r="W22" i="1" s="1"/>
  <c r="AS24" i="1"/>
  <c r="AP10" i="1"/>
  <c r="AC11" i="1"/>
  <c r="AC17" i="1" s="1"/>
  <c r="AA29" i="1"/>
  <c r="Z34" i="1"/>
  <c r="AD20" i="1"/>
  <c r="AD22" i="1" s="1"/>
  <c r="AA14" i="1"/>
  <c r="AD13" i="1"/>
  <c r="Y26" i="1"/>
  <c r="Z12" i="1"/>
  <c r="X20" i="1"/>
  <c r="X22" i="1" s="1"/>
  <c r="AD35" i="1"/>
  <c r="AC21" i="1"/>
  <c r="Z28" i="1"/>
  <c r="Z11" i="1"/>
  <c r="Z17" i="1" s="1"/>
  <c r="AP755" i="1"/>
  <c r="AR815" i="1"/>
  <c r="BE680" i="1"/>
  <c r="BE678" i="1"/>
  <c r="BE677" i="1"/>
  <c r="BE676" i="1"/>
  <c r="BE675" i="1"/>
  <c r="BE671" i="1"/>
  <c r="BE672" i="1"/>
  <c r="BE679" i="1"/>
  <c r="BE674" i="1"/>
  <c r="BE673" i="1"/>
  <c r="M678" i="1"/>
  <c r="M671" i="1"/>
  <c r="M679" i="1"/>
  <c r="M677" i="1"/>
  <c r="M767" i="1" s="1"/>
  <c r="M674" i="1"/>
  <c r="M764" i="1" s="1"/>
  <c r="M675" i="1"/>
  <c r="M765" i="1" s="1"/>
  <c r="M673" i="1"/>
  <c r="M763" i="1" s="1"/>
  <c r="M672" i="1"/>
  <c r="M676" i="1"/>
  <c r="M766" i="1" s="1"/>
  <c r="M680" i="1"/>
  <c r="AP694" i="1"/>
  <c r="AP770" i="1" s="1"/>
  <c r="AP693" i="1"/>
  <c r="AP769" i="1" s="1"/>
  <c r="AP699" i="1"/>
  <c r="AP698" i="1"/>
  <c r="AP697" i="1"/>
  <c r="AP696" i="1"/>
  <c r="AP695" i="1"/>
  <c r="AP691" i="1"/>
  <c r="AP692" i="1"/>
  <c r="AP768" i="1" s="1"/>
  <c r="AP32" i="1"/>
  <c r="BA690" i="1"/>
  <c r="BA789" i="1" s="1"/>
  <c r="BA683" i="1"/>
  <c r="BA782" i="1" s="1"/>
  <c r="BA689" i="1"/>
  <c r="BA788" i="1" s="1"/>
  <c r="BA688" i="1"/>
  <c r="BA787" i="1" s="1"/>
  <c r="BA685" i="1"/>
  <c r="BA784" i="1" s="1"/>
  <c r="BA682" i="1"/>
  <c r="BA781" i="1" s="1"/>
  <c r="BA687" i="1"/>
  <c r="BA786" i="1" s="1"/>
  <c r="BA684" i="1"/>
  <c r="BA783" i="1" s="1"/>
  <c r="BA681" i="1"/>
  <c r="BA780" i="1" s="1"/>
  <c r="BA686" i="1"/>
  <c r="BA785" i="1" s="1"/>
  <c r="AN699" i="1"/>
  <c r="AN698" i="1"/>
  <c r="AN697" i="1"/>
  <c r="AN696" i="1"/>
  <c r="AN694" i="1"/>
  <c r="AN770" i="1" s="1"/>
  <c r="AN691" i="1"/>
  <c r="AN695" i="1"/>
  <c r="AN693" i="1"/>
  <c r="AN769" i="1" s="1"/>
  <c r="AN692" i="1"/>
  <c r="AN768" i="1" s="1"/>
  <c r="AN32" i="1"/>
  <c r="AI710" i="1"/>
  <c r="AI716" i="1"/>
  <c r="AI713" i="1"/>
  <c r="AI779" i="1" s="1"/>
  <c r="AI711" i="1"/>
  <c r="AI777" i="1" s="1"/>
  <c r="AI714" i="1"/>
  <c r="AI715" i="1"/>
  <c r="AI717" i="1"/>
  <c r="AI718" i="1"/>
  <c r="AI712" i="1"/>
  <c r="AI778" i="1" s="1"/>
  <c r="AI709" i="1"/>
  <c r="AV666" i="1"/>
  <c r="AV761" i="1" s="1"/>
  <c r="AV665" i="1"/>
  <c r="AV760" i="1" s="1"/>
  <c r="AV663" i="1"/>
  <c r="AV758" i="1" s="1"/>
  <c r="AV669" i="1"/>
  <c r="AV670" i="1"/>
  <c r="AV664" i="1"/>
  <c r="AV759" i="1" s="1"/>
  <c r="AV661" i="1"/>
  <c r="AV662" i="1"/>
  <c r="AV667" i="1"/>
  <c r="AV762" i="1" s="1"/>
  <c r="AV668" i="1"/>
  <c r="AV31" i="1"/>
  <c r="AV33" i="1" s="1"/>
  <c r="AH846" i="1"/>
  <c r="AG846" i="1"/>
  <c r="M17" i="1"/>
  <c r="Q716" i="1"/>
  <c r="Q709" i="1"/>
  <c r="Q710" i="1"/>
  <c r="Q713" i="1"/>
  <c r="Q779" i="1" s="1"/>
  <c r="Q711" i="1"/>
  <c r="Q777" i="1" s="1"/>
  <c r="Q714" i="1"/>
  <c r="Q717" i="1"/>
  <c r="Q718" i="1"/>
  <c r="Q712" i="1"/>
  <c r="Q778" i="1" s="1"/>
  <c r="Q715" i="1"/>
  <c r="S820" i="1"/>
  <c r="AJ816" i="1"/>
  <c r="Y746" i="1"/>
  <c r="Y798" i="1" s="1"/>
  <c r="Y124" i="1" s="1"/>
  <c r="Y742" i="1"/>
  <c r="Y794" i="1" s="1"/>
  <c r="Y745" i="1"/>
  <c r="Y797" i="1" s="1"/>
  <c r="Y744" i="1"/>
  <c r="Y796" i="1" s="1"/>
  <c r="Y739" i="1"/>
  <c r="Y791" i="1" s="1"/>
  <c r="Y738" i="1"/>
  <c r="Y790" i="1" s="1"/>
  <c r="Y740" i="1"/>
  <c r="Y792" i="1" s="1"/>
  <c r="Y741" i="1"/>
  <c r="Y793" i="1" s="1"/>
  <c r="Y743" i="1"/>
  <c r="Y795" i="1" s="1"/>
  <c r="AF731" i="1"/>
  <c r="AH198" i="1"/>
  <c r="AG198" i="1"/>
  <c r="AG731" i="1" s="1"/>
  <c r="AG772" i="1" s="1"/>
  <c r="AX746" i="1"/>
  <c r="AX798" i="1" s="1"/>
  <c r="AX742" i="1"/>
  <c r="AX794" i="1" s="1"/>
  <c r="AX745" i="1"/>
  <c r="AX797" i="1" s="1"/>
  <c r="AX744" i="1"/>
  <c r="AX796" i="1" s="1"/>
  <c r="AX743" i="1"/>
  <c r="AX795" i="1" s="1"/>
  <c r="AX741" i="1"/>
  <c r="AX793" i="1" s="1"/>
  <c r="AX739" i="1"/>
  <c r="AX791" i="1" s="1"/>
  <c r="AX738" i="1"/>
  <c r="AX790" i="1" s="1"/>
  <c r="AX740" i="1"/>
  <c r="AX792" i="1" s="1"/>
  <c r="AY718" i="1"/>
  <c r="AY711" i="1"/>
  <c r="AY777" i="1" s="1"/>
  <c r="AY710" i="1"/>
  <c r="AY712" i="1"/>
  <c r="AY778" i="1" s="1"/>
  <c r="AY715" i="1"/>
  <c r="AY713" i="1"/>
  <c r="AY779" i="1" s="1"/>
  <c r="AY709" i="1"/>
  <c r="AY716" i="1"/>
  <c r="AY717" i="1"/>
  <c r="AY714" i="1"/>
  <c r="AL682" i="1"/>
  <c r="AL781" i="1" s="1"/>
  <c r="AL688" i="1"/>
  <c r="AL787" i="1" s="1"/>
  <c r="AL681" i="1"/>
  <c r="AL780" i="1" s="1"/>
  <c r="AL686" i="1"/>
  <c r="AL785" i="1" s="1"/>
  <c r="AL687" i="1"/>
  <c r="AL786" i="1" s="1"/>
  <c r="AL690" i="1"/>
  <c r="AL789" i="1" s="1"/>
  <c r="AL683" i="1"/>
  <c r="AL782" i="1" s="1"/>
  <c r="AL689" i="1"/>
  <c r="AL788" i="1" s="1"/>
  <c r="AL685" i="1"/>
  <c r="AL784" i="1" s="1"/>
  <c r="AL684" i="1"/>
  <c r="AL783" i="1" s="1"/>
  <c r="AI705" i="1"/>
  <c r="AI707" i="1"/>
  <c r="AI700" i="1"/>
  <c r="AI706" i="1"/>
  <c r="AI703" i="1"/>
  <c r="AI702" i="1"/>
  <c r="AI708" i="1"/>
  <c r="AI701" i="1"/>
  <c r="AI704" i="1"/>
  <c r="AT706" i="1"/>
  <c r="AT707" i="1"/>
  <c r="AT700" i="1"/>
  <c r="AT702" i="1"/>
  <c r="AT703" i="1"/>
  <c r="AT705" i="1"/>
  <c r="AT704" i="1"/>
  <c r="AT708" i="1"/>
  <c r="AT701" i="1"/>
  <c r="Q696" i="1"/>
  <c r="Q699" i="1"/>
  <c r="Q698" i="1"/>
  <c r="Q697" i="1"/>
  <c r="Q695" i="1"/>
  <c r="Q693" i="1"/>
  <c r="Q769" i="1" s="1"/>
  <c r="Q692" i="1"/>
  <c r="Q768" i="1" s="1"/>
  <c r="Q694" i="1"/>
  <c r="Q770" i="1" s="1"/>
  <c r="Q691" i="1"/>
  <c r="U821" i="1"/>
  <c r="T822" i="1"/>
  <c r="T820" i="1"/>
  <c r="Y713" i="1"/>
  <c r="Y779" i="1" s="1"/>
  <c r="Y712" i="1"/>
  <c r="Y778" i="1" s="1"/>
  <c r="Y715" i="1"/>
  <c r="Y714" i="1"/>
  <c r="Y718" i="1"/>
  <c r="Y717" i="1"/>
  <c r="Y716" i="1"/>
  <c r="Y709" i="1"/>
  <c r="Y711" i="1"/>
  <c r="Y777" i="1" s="1"/>
  <c r="Y710" i="1"/>
  <c r="AC705" i="1"/>
  <c r="AC775" i="1" s="1"/>
  <c r="AC708" i="1"/>
  <c r="AC704" i="1"/>
  <c r="AC774" i="1" s="1"/>
  <c r="AC701" i="1"/>
  <c r="AC771" i="1" s="1"/>
  <c r="AC706" i="1"/>
  <c r="AC776" i="1" s="1"/>
  <c r="AC703" i="1"/>
  <c r="AC773" i="1" s="1"/>
  <c r="AC707" i="1"/>
  <c r="AC702" i="1"/>
  <c r="AC772" i="1" s="1"/>
  <c r="AC700" i="1"/>
  <c r="AE680" i="1"/>
  <c r="AE672" i="1"/>
  <c r="AE678" i="1"/>
  <c r="AE677" i="1"/>
  <c r="AE673" i="1"/>
  <c r="AE763" i="1" s="1"/>
  <c r="AE671" i="1"/>
  <c r="AE675" i="1"/>
  <c r="AE765" i="1" s="1"/>
  <c r="AE674" i="1"/>
  <c r="AE764" i="1" s="1"/>
  <c r="AE679" i="1"/>
  <c r="AE676" i="1"/>
  <c r="AE766" i="1" s="1"/>
  <c r="AJ807" i="1"/>
  <c r="AP865" i="1"/>
  <c r="AP87" i="1"/>
  <c r="AF732" i="1"/>
  <c r="AH199" i="1"/>
  <c r="AG199" i="1"/>
  <c r="AG732" i="1" s="1"/>
  <c r="AG773" i="1" s="1"/>
  <c r="AR713" i="1"/>
  <c r="AR779" i="1" s="1"/>
  <c r="AR710" i="1"/>
  <c r="AR709" i="1"/>
  <c r="AR716" i="1"/>
  <c r="AR711" i="1"/>
  <c r="AR777" i="1" s="1"/>
  <c r="AR715" i="1"/>
  <c r="AR712" i="1"/>
  <c r="AR778" i="1" s="1"/>
  <c r="AR718" i="1"/>
  <c r="AR714" i="1"/>
  <c r="AR717" i="1"/>
  <c r="V842" i="1"/>
  <c r="AS706" i="1"/>
  <c r="AS705" i="1"/>
  <c r="AS702" i="1"/>
  <c r="AS703" i="1"/>
  <c r="AS707" i="1"/>
  <c r="AS755" i="1" s="1"/>
  <c r="AS701" i="1"/>
  <c r="AS704" i="1"/>
  <c r="AS708" i="1"/>
  <c r="AS700" i="1"/>
  <c r="AS33" i="1"/>
  <c r="V843" i="1"/>
  <c r="BF700" i="1"/>
  <c r="BF703" i="1"/>
  <c r="BF701" i="1"/>
  <c r="BF705" i="1"/>
  <c r="BF707" i="1"/>
  <c r="BF702" i="1"/>
  <c r="BF708" i="1"/>
  <c r="BF704" i="1"/>
  <c r="BF706" i="1"/>
  <c r="AZ711" i="1"/>
  <c r="AZ777" i="1" s="1"/>
  <c r="AZ717" i="1"/>
  <c r="AZ714" i="1"/>
  <c r="AZ712" i="1"/>
  <c r="AZ778" i="1" s="1"/>
  <c r="AZ715" i="1"/>
  <c r="AZ710" i="1"/>
  <c r="AZ718" i="1"/>
  <c r="AZ709" i="1"/>
  <c r="AZ716" i="1"/>
  <c r="AZ713" i="1"/>
  <c r="AZ779" i="1" s="1"/>
  <c r="AJ716" i="1"/>
  <c r="AJ709" i="1"/>
  <c r="AJ715" i="1"/>
  <c r="AJ718" i="1"/>
  <c r="AJ717" i="1"/>
  <c r="AJ711" i="1"/>
  <c r="AJ777" i="1" s="1"/>
  <c r="AJ714" i="1"/>
  <c r="AJ710" i="1"/>
  <c r="AJ713" i="1"/>
  <c r="AJ779" i="1" s="1"/>
  <c r="AJ712" i="1"/>
  <c r="AJ778" i="1" s="1"/>
  <c r="AJ664" i="1"/>
  <c r="AJ759" i="1" s="1"/>
  <c r="AJ670" i="1"/>
  <c r="AJ663" i="1"/>
  <c r="AJ758" i="1" s="1"/>
  <c r="AJ669" i="1"/>
  <c r="AJ662" i="1"/>
  <c r="AJ667" i="1"/>
  <c r="AJ762" i="1" s="1"/>
  <c r="AJ668" i="1"/>
  <c r="AJ666" i="1"/>
  <c r="AJ761" i="1" s="1"/>
  <c r="AJ665" i="1"/>
  <c r="AJ760" i="1" s="1"/>
  <c r="AJ661" i="1"/>
  <c r="AJ31" i="1"/>
  <c r="AV804" i="1"/>
  <c r="AU804" i="1"/>
  <c r="BE31" i="1"/>
  <c r="BE33" i="1" s="1"/>
  <c r="L26" i="1"/>
  <c r="L31" i="1" s="1"/>
  <c r="L33" i="1" s="1"/>
  <c r="Q25" i="1"/>
  <c r="S822" i="1"/>
  <c r="AE736" i="1"/>
  <c r="AF203" i="1"/>
  <c r="W11" i="1"/>
  <c r="W17" i="1" s="1"/>
  <c r="Z26" i="1"/>
  <c r="AB25" i="1"/>
  <c r="AE28" i="1"/>
  <c r="BH24" i="1"/>
  <c r="BC708" i="1"/>
  <c r="BC702" i="1"/>
  <c r="BC706" i="1"/>
  <c r="BC704" i="1"/>
  <c r="BC700" i="1"/>
  <c r="BC701" i="1"/>
  <c r="BC703" i="1"/>
  <c r="BC705" i="1"/>
  <c r="BC707" i="1"/>
  <c r="BC33" i="1"/>
  <c r="AH837" i="1"/>
  <c r="AG837" i="1"/>
  <c r="AO891" i="1"/>
  <c r="AO113" i="1"/>
  <c r="AL670" i="1"/>
  <c r="AL755" i="1" s="1"/>
  <c r="AL663" i="1"/>
  <c r="AL758" i="1" s="1"/>
  <c r="AL669" i="1"/>
  <c r="AL668" i="1"/>
  <c r="AL664" i="1"/>
  <c r="AL759" i="1" s="1"/>
  <c r="AL666" i="1"/>
  <c r="AL761" i="1" s="1"/>
  <c r="AL665" i="1"/>
  <c r="AL760" i="1" s="1"/>
  <c r="AL661" i="1"/>
  <c r="AL662" i="1"/>
  <c r="AL667" i="1"/>
  <c r="AL762" i="1" s="1"/>
  <c r="AL31" i="1"/>
  <c r="AH830" i="1"/>
  <c r="AG830" i="1"/>
  <c r="AM688" i="1"/>
  <c r="AM787" i="1" s="1"/>
  <c r="AM681" i="1"/>
  <c r="AM780" i="1" s="1"/>
  <c r="AM687" i="1"/>
  <c r="AM786" i="1" s="1"/>
  <c r="AM689" i="1"/>
  <c r="AM788" i="1" s="1"/>
  <c r="AM682" i="1"/>
  <c r="AM781" i="1" s="1"/>
  <c r="AM686" i="1"/>
  <c r="AM785" i="1" s="1"/>
  <c r="AM684" i="1"/>
  <c r="AM783" i="1" s="1"/>
  <c r="AM690" i="1"/>
  <c r="AM789" i="1" s="1"/>
  <c r="AM683" i="1"/>
  <c r="AM782" i="1" s="1"/>
  <c r="AM685" i="1"/>
  <c r="AM784" i="1" s="1"/>
  <c r="AO680" i="1"/>
  <c r="AO679" i="1"/>
  <c r="AO675" i="1"/>
  <c r="AO674" i="1"/>
  <c r="AO672" i="1"/>
  <c r="AO677" i="1"/>
  <c r="AO678" i="1"/>
  <c r="AO673" i="1"/>
  <c r="AO671" i="1"/>
  <c r="AO676" i="1"/>
  <c r="AZ684" i="1"/>
  <c r="AZ783" i="1" s="1"/>
  <c r="AZ690" i="1"/>
  <c r="AZ789" i="1" s="1"/>
  <c r="AZ683" i="1"/>
  <c r="AZ782" i="1" s="1"/>
  <c r="AZ689" i="1"/>
  <c r="AZ788" i="1" s="1"/>
  <c r="AZ688" i="1"/>
  <c r="AZ787" i="1" s="1"/>
  <c r="AZ685" i="1"/>
  <c r="AZ784" i="1" s="1"/>
  <c r="AZ682" i="1"/>
  <c r="AZ781" i="1" s="1"/>
  <c r="AZ681" i="1"/>
  <c r="AZ780" i="1" s="1"/>
  <c r="AZ686" i="1"/>
  <c r="AZ785" i="1" s="1"/>
  <c r="AZ687" i="1"/>
  <c r="AZ786" i="1" s="1"/>
  <c r="AY684" i="1"/>
  <c r="AY783" i="1" s="1"/>
  <c r="AY690" i="1"/>
  <c r="AY789" i="1" s="1"/>
  <c r="AY683" i="1"/>
  <c r="AY782" i="1" s="1"/>
  <c r="AY689" i="1"/>
  <c r="AY788" i="1" s="1"/>
  <c r="AY688" i="1"/>
  <c r="AY787" i="1" s="1"/>
  <c r="AY687" i="1"/>
  <c r="AY786" i="1" s="1"/>
  <c r="AY686" i="1"/>
  <c r="AY785" i="1" s="1"/>
  <c r="AY681" i="1"/>
  <c r="AY780" i="1" s="1"/>
  <c r="AY685" i="1"/>
  <c r="AY784" i="1" s="1"/>
  <c r="AY682" i="1"/>
  <c r="AY781" i="1" s="1"/>
  <c r="AX684" i="1"/>
  <c r="AX783" i="1" s="1"/>
  <c r="AX690" i="1"/>
  <c r="AX789" i="1" s="1"/>
  <c r="AX689" i="1"/>
  <c r="AX788" i="1" s="1"/>
  <c r="AX683" i="1"/>
  <c r="AX782" i="1" s="1"/>
  <c r="AX682" i="1"/>
  <c r="AX781" i="1" s="1"/>
  <c r="AX688" i="1"/>
  <c r="AX787" i="1" s="1"/>
  <c r="AX685" i="1"/>
  <c r="AX784" i="1" s="1"/>
  <c r="AX687" i="1"/>
  <c r="AX786" i="1" s="1"/>
  <c r="AX686" i="1"/>
  <c r="AX785" i="1" s="1"/>
  <c r="AX681" i="1"/>
  <c r="AX780" i="1" s="1"/>
  <c r="AT692" i="1"/>
  <c r="AT768" i="1" s="1"/>
  <c r="AT696" i="1"/>
  <c r="AT695" i="1"/>
  <c r="AT697" i="1"/>
  <c r="AT694" i="1"/>
  <c r="AT770" i="1" s="1"/>
  <c r="AT698" i="1"/>
  <c r="AT699" i="1"/>
  <c r="AT693" i="1"/>
  <c r="AT769" i="1" s="1"/>
  <c r="AT691" i="1"/>
  <c r="AT32" i="1"/>
  <c r="AK864" i="1"/>
  <c r="AK86" i="1"/>
  <c r="AB705" i="1"/>
  <c r="AB775" i="1" s="1"/>
  <c r="AB704" i="1"/>
  <c r="AB774" i="1" s="1"/>
  <c r="AB706" i="1"/>
  <c r="AB776" i="1" s="1"/>
  <c r="AB708" i="1"/>
  <c r="AB701" i="1"/>
  <c r="AB771" i="1" s="1"/>
  <c r="AB707" i="1"/>
  <c r="AB700" i="1"/>
  <c r="AB702" i="1"/>
  <c r="AB772" i="1" s="1"/>
  <c r="AB703" i="1"/>
  <c r="AB773" i="1" s="1"/>
  <c r="AE734" i="1"/>
  <c r="AF201" i="1"/>
  <c r="AC685" i="1"/>
  <c r="AC784" i="1" s="1"/>
  <c r="AC888" i="1" s="1"/>
  <c r="AC684" i="1"/>
  <c r="AC783" i="1" s="1"/>
  <c r="AC688" i="1"/>
  <c r="AC787" i="1" s="1"/>
  <c r="AC681" i="1"/>
  <c r="AC780" i="1" s="1"/>
  <c r="AC690" i="1"/>
  <c r="AC789" i="1" s="1"/>
  <c r="AC686" i="1"/>
  <c r="AC785" i="1" s="1"/>
  <c r="AC683" i="1"/>
  <c r="AC782" i="1" s="1"/>
  <c r="AC689" i="1"/>
  <c r="AC788" i="1" s="1"/>
  <c r="AC682" i="1"/>
  <c r="AC781" i="1" s="1"/>
  <c r="AC687" i="1"/>
  <c r="AC786" i="1" s="1"/>
  <c r="BH688" i="1"/>
  <c r="BH787" i="1" s="1"/>
  <c r="BH681" i="1"/>
  <c r="BH780" i="1" s="1"/>
  <c r="BH687" i="1"/>
  <c r="BH786" i="1" s="1"/>
  <c r="BH685" i="1"/>
  <c r="BH784" i="1" s="1"/>
  <c r="BH682" i="1"/>
  <c r="BH781" i="1" s="1"/>
  <c r="BH689" i="1"/>
  <c r="BH788" i="1" s="1"/>
  <c r="BH683" i="1"/>
  <c r="BH782" i="1" s="1"/>
  <c r="BH686" i="1"/>
  <c r="BH785" i="1" s="1"/>
  <c r="BH690" i="1"/>
  <c r="BH789" i="1" s="1"/>
  <c r="BH684" i="1"/>
  <c r="BH783" i="1" s="1"/>
  <c r="AQ668" i="1"/>
  <c r="AQ661" i="1"/>
  <c r="AQ669" i="1"/>
  <c r="AQ667" i="1"/>
  <c r="AQ762" i="1" s="1"/>
  <c r="AQ666" i="1"/>
  <c r="AQ761" i="1" s="1"/>
  <c r="AQ665" i="1"/>
  <c r="AQ760" i="1" s="1"/>
  <c r="AQ670" i="1"/>
  <c r="AQ755" i="1" s="1"/>
  <c r="AQ662" i="1"/>
  <c r="AQ663" i="1"/>
  <c r="AQ758" i="1" s="1"/>
  <c r="AQ664" i="1"/>
  <c r="AQ759" i="1" s="1"/>
  <c r="AQ31" i="1"/>
  <c r="AQ33" i="1" s="1"/>
  <c r="AW678" i="1"/>
  <c r="AW673" i="1"/>
  <c r="AW672" i="1"/>
  <c r="AW671" i="1"/>
  <c r="AW676" i="1"/>
  <c r="AW680" i="1"/>
  <c r="AW675" i="1"/>
  <c r="AW674" i="1"/>
  <c r="AW677" i="1"/>
  <c r="AW679" i="1"/>
  <c r="AI805" i="1"/>
  <c r="AB685" i="1"/>
  <c r="AB784" i="1" s="1"/>
  <c r="AB684" i="1"/>
  <c r="AB783" i="1" s="1"/>
  <c r="AB683" i="1"/>
  <c r="AB782" i="1" s="1"/>
  <c r="AB688" i="1"/>
  <c r="AB787" i="1" s="1"/>
  <c r="AB689" i="1"/>
  <c r="AB788" i="1" s="1"/>
  <c r="AB681" i="1"/>
  <c r="AB780" i="1" s="1"/>
  <c r="AB690" i="1"/>
  <c r="AB789" i="1" s="1"/>
  <c r="AB686" i="1"/>
  <c r="AB785" i="1" s="1"/>
  <c r="AB682" i="1"/>
  <c r="AB781" i="1" s="1"/>
  <c r="AB687" i="1"/>
  <c r="AB786" i="1" s="1"/>
  <c r="AE718" i="1"/>
  <c r="AE711" i="1"/>
  <c r="AE777" i="1" s="1"/>
  <c r="AE881" i="1" s="1"/>
  <c r="AE710" i="1"/>
  <c r="AE712" i="1"/>
  <c r="AE778" i="1" s="1"/>
  <c r="AE715" i="1"/>
  <c r="AE709" i="1"/>
  <c r="AE717" i="1"/>
  <c r="AE716" i="1"/>
  <c r="AE713" i="1"/>
  <c r="AE779" i="1" s="1"/>
  <c r="AE883" i="1" s="1"/>
  <c r="AE714" i="1"/>
  <c r="AD836" i="1"/>
  <c r="AC110" i="1"/>
  <c r="AP864" i="1"/>
  <c r="AP86" i="1"/>
  <c r="Q739" i="1"/>
  <c r="Q791" i="1" s="1"/>
  <c r="Q738" i="1"/>
  <c r="Q790" i="1" s="1"/>
  <c r="Q740" i="1"/>
  <c r="Q792" i="1" s="1"/>
  <c r="Q744" i="1"/>
  <c r="Q796" i="1" s="1"/>
  <c r="Q742" i="1"/>
  <c r="Q794" i="1" s="1"/>
  <c r="Q743" i="1"/>
  <c r="Q795" i="1" s="1"/>
  <c r="Q746" i="1"/>
  <c r="Q798" i="1" s="1"/>
  <c r="Q124" i="1" s="1"/>
  <c r="Q741" i="1"/>
  <c r="Q793" i="1" s="1"/>
  <c r="Q745" i="1"/>
  <c r="Q797" i="1" s="1"/>
  <c r="AG88" i="1"/>
  <c r="AG866" i="1"/>
  <c r="AC808" i="1"/>
  <c r="AG83" i="1"/>
  <c r="AF829" i="1"/>
  <c r="AR686" i="1"/>
  <c r="AR785" i="1" s="1"/>
  <c r="AR684" i="1"/>
  <c r="AR783" i="1" s="1"/>
  <c r="AR690" i="1"/>
  <c r="AR789" i="1" s="1"/>
  <c r="AR681" i="1"/>
  <c r="AR780" i="1" s="1"/>
  <c r="AR685" i="1"/>
  <c r="AR784" i="1" s="1"/>
  <c r="AR683" i="1"/>
  <c r="AR782" i="1" s="1"/>
  <c r="AR689" i="1"/>
  <c r="AR788" i="1" s="1"/>
  <c r="AR682" i="1"/>
  <c r="AR781" i="1" s="1"/>
  <c r="AR687" i="1"/>
  <c r="AR786" i="1" s="1"/>
  <c r="AR688" i="1"/>
  <c r="AR787" i="1" s="1"/>
  <c r="BF696" i="1"/>
  <c r="BF695" i="1"/>
  <c r="BF699" i="1"/>
  <c r="BF698" i="1"/>
  <c r="BF697" i="1"/>
  <c r="BF694" i="1"/>
  <c r="BF770" i="1" s="1"/>
  <c r="BF692" i="1"/>
  <c r="BF768" i="1" s="1"/>
  <c r="BF693" i="1"/>
  <c r="BF769" i="1" s="1"/>
  <c r="BF691" i="1"/>
  <c r="BF32" i="1"/>
  <c r="AJ740" i="1"/>
  <c r="AJ792" i="1" s="1"/>
  <c r="AJ746" i="1"/>
  <c r="AJ798" i="1" s="1"/>
  <c r="AJ745" i="1"/>
  <c r="AJ797" i="1" s="1"/>
  <c r="AJ743" i="1"/>
  <c r="AJ795" i="1" s="1"/>
  <c r="AJ742" i="1"/>
  <c r="AJ794" i="1" s="1"/>
  <c r="AJ739" i="1"/>
  <c r="AJ791" i="1" s="1"/>
  <c r="AJ741" i="1"/>
  <c r="AJ793" i="1" s="1"/>
  <c r="AJ738" i="1"/>
  <c r="AJ790" i="1" s="1"/>
  <c r="AJ744" i="1"/>
  <c r="AJ796" i="1" s="1"/>
  <c r="AX706" i="1"/>
  <c r="AX704" i="1"/>
  <c r="AX705" i="1"/>
  <c r="AX701" i="1"/>
  <c r="AX708" i="1"/>
  <c r="AX703" i="1"/>
  <c r="AX700" i="1"/>
  <c r="AX707" i="1"/>
  <c r="AX702" i="1"/>
  <c r="AX33" i="1"/>
  <c r="AT679" i="1"/>
  <c r="AT674" i="1"/>
  <c r="AT673" i="1"/>
  <c r="AT672" i="1"/>
  <c r="AT680" i="1"/>
  <c r="AT677" i="1"/>
  <c r="AT678" i="1"/>
  <c r="AT671" i="1"/>
  <c r="AT675" i="1"/>
  <c r="AT676" i="1"/>
  <c r="AQ32" i="1"/>
  <c r="AK865" i="1"/>
  <c r="AK87" i="1"/>
  <c r="AC666" i="1"/>
  <c r="AC761" i="1" s="1"/>
  <c r="AC667" i="1"/>
  <c r="AC762" i="1" s="1"/>
  <c r="AC662" i="1"/>
  <c r="AC661" i="1"/>
  <c r="AC664" i="1"/>
  <c r="AC759" i="1" s="1"/>
  <c r="AC663" i="1"/>
  <c r="AC758" i="1" s="1"/>
  <c r="AC668" i="1"/>
  <c r="AC669" i="1"/>
  <c r="AC670" i="1"/>
  <c r="AC665" i="1"/>
  <c r="AC760" i="1" s="1"/>
  <c r="AC31" i="1"/>
  <c r="AC33" i="1" s="1"/>
  <c r="L698" i="1"/>
  <c r="L697" i="1"/>
  <c r="L696" i="1"/>
  <c r="L695" i="1"/>
  <c r="L694" i="1"/>
  <c r="L770" i="1" s="1"/>
  <c r="L691" i="1"/>
  <c r="L699" i="1"/>
  <c r="L693" i="1"/>
  <c r="L769" i="1" s="1"/>
  <c r="L692" i="1"/>
  <c r="L768" i="1" s="1"/>
  <c r="L32" i="1"/>
  <c r="N22" i="1"/>
  <c r="W803" i="1"/>
  <c r="AD17" i="1"/>
  <c r="BH10" i="1"/>
  <c r="S97" i="1"/>
  <c r="S875" i="1"/>
  <c r="BC755" i="1"/>
  <c r="BG755" i="1"/>
  <c r="BC697" i="1"/>
  <c r="BC699" i="1"/>
  <c r="BC692" i="1"/>
  <c r="BC768" i="1" s="1"/>
  <c r="BC698" i="1"/>
  <c r="BC693" i="1"/>
  <c r="BC769" i="1" s="1"/>
  <c r="BC696" i="1"/>
  <c r="BC695" i="1"/>
  <c r="BC694" i="1"/>
  <c r="BC770" i="1" s="1"/>
  <c r="BC691" i="1"/>
  <c r="BC32" i="1"/>
  <c r="AZ672" i="1"/>
  <c r="AZ671" i="1"/>
  <c r="AZ680" i="1"/>
  <c r="AZ678" i="1"/>
  <c r="AZ677" i="1"/>
  <c r="AZ675" i="1"/>
  <c r="AZ674" i="1"/>
  <c r="AZ673" i="1"/>
  <c r="AZ676" i="1"/>
  <c r="AZ679" i="1"/>
  <c r="AI683" i="1"/>
  <c r="AI782" i="1" s="1"/>
  <c r="AI689" i="1"/>
  <c r="AI788" i="1" s="1"/>
  <c r="AI682" i="1"/>
  <c r="AI781" i="1" s="1"/>
  <c r="AI685" i="1"/>
  <c r="AI784" i="1" s="1"/>
  <c r="AI687" i="1"/>
  <c r="AI786" i="1" s="1"/>
  <c r="AI690" i="1"/>
  <c r="AI789" i="1" s="1"/>
  <c r="AI684" i="1"/>
  <c r="AI783" i="1" s="1"/>
  <c r="AI681" i="1"/>
  <c r="AI780" i="1" s="1"/>
  <c r="AI686" i="1"/>
  <c r="AI785" i="1" s="1"/>
  <c r="AI688" i="1"/>
  <c r="AI787" i="1" s="1"/>
  <c r="AJ696" i="1"/>
  <c r="AJ695" i="1"/>
  <c r="AJ699" i="1"/>
  <c r="AJ698" i="1"/>
  <c r="AJ697" i="1"/>
  <c r="AJ694" i="1"/>
  <c r="AJ770" i="1" s="1"/>
  <c r="AJ691" i="1"/>
  <c r="AJ693" i="1"/>
  <c r="AJ769" i="1" s="1"/>
  <c r="AJ692" i="1"/>
  <c r="AJ768" i="1" s="1"/>
  <c r="AJ32" i="1"/>
  <c r="AK689" i="1"/>
  <c r="AK788" i="1" s="1"/>
  <c r="AK682" i="1"/>
  <c r="AK781" i="1" s="1"/>
  <c r="AK688" i="1"/>
  <c r="AK787" i="1" s="1"/>
  <c r="AK681" i="1"/>
  <c r="AK780" i="1" s="1"/>
  <c r="AK685" i="1"/>
  <c r="AK784" i="1" s="1"/>
  <c r="AK690" i="1"/>
  <c r="AK789" i="1" s="1"/>
  <c r="AK683" i="1"/>
  <c r="AK782" i="1" s="1"/>
  <c r="AK687" i="1"/>
  <c r="AK786" i="1" s="1"/>
  <c r="AK686" i="1"/>
  <c r="AK785" i="1" s="1"/>
  <c r="AK684" i="1"/>
  <c r="AK783" i="1" s="1"/>
  <c r="AT667" i="1"/>
  <c r="AT762" i="1" s="1"/>
  <c r="AT668" i="1"/>
  <c r="AT669" i="1"/>
  <c r="AT670" i="1"/>
  <c r="AT661" i="1"/>
  <c r="AT662" i="1"/>
  <c r="AT666" i="1"/>
  <c r="AT761" i="1" s="1"/>
  <c r="AT865" i="1" s="1"/>
  <c r="AT663" i="1"/>
  <c r="AT758" i="1" s="1"/>
  <c r="AT665" i="1"/>
  <c r="AT760" i="1" s="1"/>
  <c r="AT864" i="1" s="1"/>
  <c r="AT664" i="1"/>
  <c r="AT759" i="1" s="1"/>
  <c r="AT31" i="1"/>
  <c r="AT33" i="1" s="1"/>
  <c r="AK863" i="1"/>
  <c r="AK85" i="1"/>
  <c r="AF720" i="1"/>
  <c r="AH187" i="1"/>
  <c r="AG187" i="1"/>
  <c r="AG720" i="1" s="1"/>
  <c r="AG751" i="1" s="1"/>
  <c r="O14" i="1"/>
  <c r="Q24" i="1"/>
  <c r="AD680" i="1"/>
  <c r="AD672" i="1"/>
  <c r="AD678" i="1"/>
  <c r="AD671" i="1"/>
  <c r="AD679" i="1"/>
  <c r="AD676" i="1"/>
  <c r="AD766" i="1" s="1"/>
  <c r="AD677" i="1"/>
  <c r="AD767" i="1" s="1"/>
  <c r="AD675" i="1"/>
  <c r="AD765" i="1" s="1"/>
  <c r="AD674" i="1"/>
  <c r="AD764" i="1" s="1"/>
  <c r="AD673" i="1"/>
  <c r="AD763" i="1" s="1"/>
  <c r="Y11" i="1"/>
  <c r="Z25" i="1"/>
  <c r="BB10" i="1"/>
  <c r="AA26" i="1"/>
  <c r="AA31" i="1" s="1"/>
  <c r="S46" i="1"/>
  <c r="AA667" i="1"/>
  <c r="AA762" i="1" s="1"/>
  <c r="AA666" i="1"/>
  <c r="AA761" i="1" s="1"/>
  <c r="AA665" i="1"/>
  <c r="AA760" i="1" s="1"/>
  <c r="AA670" i="1"/>
  <c r="AA661" i="1"/>
  <c r="AA662" i="1"/>
  <c r="AA663" i="1"/>
  <c r="AA758" i="1" s="1"/>
  <c r="AA664" i="1"/>
  <c r="AA759" i="1" s="1"/>
  <c r="AA668" i="1"/>
  <c r="AA669" i="1"/>
  <c r="AH717" i="1"/>
  <c r="AH710" i="1"/>
  <c r="AH709" i="1"/>
  <c r="AH711" i="1"/>
  <c r="AH777" i="1" s="1"/>
  <c r="AH714" i="1"/>
  <c r="AH716" i="1"/>
  <c r="AH713" i="1"/>
  <c r="AH779" i="1" s="1"/>
  <c r="AH715" i="1"/>
  <c r="AH718" i="1"/>
  <c r="AH712" i="1"/>
  <c r="AH778" i="1" s="1"/>
  <c r="AH882" i="1" s="1"/>
  <c r="AI814" i="1"/>
  <c r="AI809" i="1"/>
  <c r="K691" i="1"/>
  <c r="K697" i="1"/>
  <c r="K696" i="1"/>
  <c r="K695" i="1"/>
  <c r="K698" i="1"/>
  <c r="K694" i="1"/>
  <c r="K770" i="1" s="1"/>
  <c r="K699" i="1"/>
  <c r="K693" i="1"/>
  <c r="K769" i="1" s="1"/>
  <c r="K692" i="1"/>
  <c r="K768" i="1" s="1"/>
  <c r="BD740" i="1"/>
  <c r="BD792" i="1" s="1"/>
  <c r="BD743" i="1"/>
  <c r="BD795" i="1" s="1"/>
  <c r="BD744" i="1"/>
  <c r="BD796" i="1" s="1"/>
  <c r="BD738" i="1"/>
  <c r="BD790" i="1" s="1"/>
  <c r="BD739" i="1"/>
  <c r="BD791" i="1" s="1"/>
  <c r="BD745" i="1"/>
  <c r="BD797" i="1" s="1"/>
  <c r="BD742" i="1"/>
  <c r="BD794" i="1" s="1"/>
  <c r="BD741" i="1"/>
  <c r="BD793" i="1" s="1"/>
  <c r="BD746" i="1"/>
  <c r="BD798" i="1" s="1"/>
  <c r="BA717" i="1"/>
  <c r="BA710" i="1"/>
  <c r="BA716" i="1"/>
  <c r="BA718" i="1"/>
  <c r="BA712" i="1"/>
  <c r="BA778" i="1" s="1"/>
  <c r="BA709" i="1"/>
  <c r="BA711" i="1"/>
  <c r="BA777" i="1" s="1"/>
  <c r="BA715" i="1"/>
  <c r="BA714" i="1"/>
  <c r="BA713" i="1"/>
  <c r="BA779" i="1" s="1"/>
  <c r="AR707" i="1"/>
  <c r="AR706" i="1"/>
  <c r="AR702" i="1"/>
  <c r="AR708" i="1"/>
  <c r="AR703" i="1"/>
  <c r="AR704" i="1"/>
  <c r="AR701" i="1"/>
  <c r="AR705" i="1"/>
  <c r="AR700" i="1"/>
  <c r="BF744" i="1"/>
  <c r="BF796" i="1" s="1"/>
  <c r="BF738" i="1"/>
  <c r="BF790" i="1" s="1"/>
  <c r="BF743" i="1"/>
  <c r="BF795" i="1" s="1"/>
  <c r="BF740" i="1"/>
  <c r="BF792" i="1" s="1"/>
  <c r="BF739" i="1"/>
  <c r="BF791" i="1" s="1"/>
  <c r="BF741" i="1"/>
  <c r="BF793" i="1" s="1"/>
  <c r="BF742" i="1"/>
  <c r="BF794" i="1" s="1"/>
  <c r="BF745" i="1"/>
  <c r="BF797" i="1" s="1"/>
  <c r="BF746" i="1"/>
  <c r="BF798" i="1" s="1"/>
  <c r="AV705" i="1"/>
  <c r="AV704" i="1"/>
  <c r="AV706" i="1"/>
  <c r="AV703" i="1"/>
  <c r="AV700" i="1"/>
  <c r="AV702" i="1"/>
  <c r="AV708" i="1"/>
  <c r="AV707" i="1"/>
  <c r="AV701" i="1"/>
  <c r="AI697" i="1"/>
  <c r="AI696" i="1"/>
  <c r="AI695" i="1"/>
  <c r="AI694" i="1"/>
  <c r="AI770" i="1" s="1"/>
  <c r="AI699" i="1"/>
  <c r="AI693" i="1"/>
  <c r="AI769" i="1" s="1"/>
  <c r="AI698" i="1"/>
  <c r="AI691" i="1"/>
  <c r="AI692" i="1"/>
  <c r="AI768" i="1" s="1"/>
  <c r="AI32" i="1"/>
  <c r="AI664" i="1"/>
  <c r="AI759" i="1" s="1"/>
  <c r="AI670" i="1"/>
  <c r="AI669" i="1"/>
  <c r="AI665" i="1"/>
  <c r="AI760" i="1" s="1"/>
  <c r="AI663" i="1"/>
  <c r="AI758" i="1" s="1"/>
  <c r="AI862" i="1" s="1"/>
  <c r="AI668" i="1"/>
  <c r="AI667" i="1"/>
  <c r="AI762" i="1" s="1"/>
  <c r="AI866" i="1" s="1"/>
  <c r="AI666" i="1"/>
  <c r="AI761" i="1" s="1"/>
  <c r="AI661" i="1"/>
  <c r="AI662" i="1"/>
  <c r="AI31" i="1"/>
  <c r="AI33" i="1" s="1"/>
  <c r="AL696" i="1"/>
  <c r="AL695" i="1"/>
  <c r="AL699" i="1"/>
  <c r="AL698" i="1"/>
  <c r="AL697" i="1"/>
  <c r="AL694" i="1"/>
  <c r="AL770" i="1" s="1"/>
  <c r="AL691" i="1"/>
  <c r="AL693" i="1"/>
  <c r="AL769" i="1" s="1"/>
  <c r="AL692" i="1"/>
  <c r="AL768" i="1" s="1"/>
  <c r="AL32" i="1"/>
  <c r="AI671" i="1"/>
  <c r="AI677" i="1"/>
  <c r="AI676" i="1"/>
  <c r="AI679" i="1"/>
  <c r="AI674" i="1"/>
  <c r="AI675" i="1"/>
  <c r="AI673" i="1"/>
  <c r="AI672" i="1"/>
  <c r="AI678" i="1"/>
  <c r="AI680" i="1"/>
  <c r="Z692" i="1"/>
  <c r="Z768" i="1" s="1"/>
  <c r="Z699" i="1"/>
  <c r="Z698" i="1"/>
  <c r="Z756" i="1" s="1"/>
  <c r="Z697" i="1"/>
  <c r="Z693" i="1"/>
  <c r="Z769" i="1" s="1"/>
  <c r="Z694" i="1"/>
  <c r="Z770" i="1" s="1"/>
  <c r="Z691" i="1"/>
  <c r="Z696" i="1"/>
  <c r="Z695" i="1"/>
  <c r="Z32" i="1"/>
  <c r="O15" i="1"/>
  <c r="Q28" i="1"/>
  <c r="Q32" i="1" s="1"/>
  <c r="AF721" i="1"/>
  <c r="AH188" i="1"/>
  <c r="AG188" i="1"/>
  <c r="AG721" i="1" s="1"/>
  <c r="AG763" i="1" s="1"/>
  <c r="AA34" i="1"/>
  <c r="BF24" i="1"/>
  <c r="Y28" i="1"/>
  <c r="AA21" i="1"/>
  <c r="AA22" i="1" s="1"/>
  <c r="AH847" i="1"/>
  <c r="AG847" i="1"/>
  <c r="AZ755" i="1"/>
  <c r="AH844" i="1"/>
  <c r="AG844" i="1"/>
  <c r="AY672" i="1"/>
  <c r="AY680" i="1"/>
  <c r="AY678" i="1"/>
  <c r="AY677" i="1"/>
  <c r="AY673" i="1"/>
  <c r="AY671" i="1"/>
  <c r="AY675" i="1"/>
  <c r="AY674" i="1"/>
  <c r="AY676" i="1"/>
  <c r="AY679" i="1"/>
  <c r="AH664" i="1"/>
  <c r="AH759" i="1" s="1"/>
  <c r="AH663" i="1"/>
  <c r="AH758" i="1" s="1"/>
  <c r="AH862" i="1" s="1"/>
  <c r="AH661" i="1"/>
  <c r="AH662" i="1"/>
  <c r="AH668" i="1"/>
  <c r="AH667" i="1"/>
  <c r="AH762" i="1" s="1"/>
  <c r="AH866" i="1" s="1"/>
  <c r="AH669" i="1"/>
  <c r="AH666" i="1"/>
  <c r="AH761" i="1" s="1"/>
  <c r="AH665" i="1"/>
  <c r="AH760" i="1" s="1"/>
  <c r="AH670" i="1"/>
  <c r="AH31" i="1"/>
  <c r="N18" i="1"/>
  <c r="AL705" i="1"/>
  <c r="AL707" i="1"/>
  <c r="AL700" i="1"/>
  <c r="AL701" i="1"/>
  <c r="AL702" i="1"/>
  <c r="AL708" i="1"/>
  <c r="AL706" i="1"/>
  <c r="AL703" i="1"/>
  <c r="AL704" i="1"/>
  <c r="AL33" i="1"/>
  <c r="AI745" i="1"/>
  <c r="AI797" i="1" s="1"/>
  <c r="AI739" i="1"/>
  <c r="AI791" i="1" s="1"/>
  <c r="AI742" i="1"/>
  <c r="AI794" i="1" s="1"/>
  <c r="AI743" i="1"/>
  <c r="AI795" i="1" s="1"/>
  <c r="AI740" i="1"/>
  <c r="AI792" i="1" s="1"/>
  <c r="AI738" i="1"/>
  <c r="AI790" i="1" s="1"/>
  <c r="AI741" i="1"/>
  <c r="AI793" i="1" s="1"/>
  <c r="AI744" i="1"/>
  <c r="AI796" i="1" s="1"/>
  <c r="AI746" i="1"/>
  <c r="AI798" i="1" s="1"/>
  <c r="AJ705" i="1"/>
  <c r="AJ707" i="1"/>
  <c r="AJ700" i="1"/>
  <c r="AJ703" i="1"/>
  <c r="AJ702" i="1"/>
  <c r="AJ708" i="1"/>
  <c r="AJ704" i="1"/>
  <c r="AJ701" i="1"/>
  <c r="AJ706" i="1"/>
  <c r="AJ33" i="1"/>
  <c r="AH678" i="1"/>
  <c r="AH671" i="1"/>
  <c r="AH677" i="1"/>
  <c r="AH676" i="1"/>
  <c r="AH680" i="1"/>
  <c r="AH672" i="1"/>
  <c r="AH674" i="1"/>
  <c r="AH675" i="1"/>
  <c r="AH673" i="1"/>
  <c r="AH679" i="1"/>
  <c r="P696" i="1"/>
  <c r="P699" i="1"/>
  <c r="P698" i="1"/>
  <c r="P697" i="1"/>
  <c r="P695" i="1"/>
  <c r="P691" i="1"/>
  <c r="P693" i="1"/>
  <c r="P769" i="1" s="1"/>
  <c r="P694" i="1"/>
  <c r="P770" i="1" s="1"/>
  <c r="P692" i="1"/>
  <c r="P768" i="1" s="1"/>
  <c r="P32" i="1"/>
  <c r="K29" i="1"/>
  <c r="K32" i="1" s="1"/>
  <c r="Q10" i="1"/>
  <c r="AA11" i="1"/>
  <c r="AA17" i="1" s="1"/>
  <c r="X28" i="1"/>
  <c r="X32" i="1" s="1"/>
  <c r="AC35" i="1"/>
  <c r="AE24" i="1"/>
  <c r="BH708" i="1"/>
  <c r="BH707" i="1"/>
  <c r="BH700" i="1"/>
  <c r="BH702" i="1"/>
  <c r="BH705" i="1"/>
  <c r="BH701" i="1"/>
  <c r="BH706" i="1"/>
  <c r="BH703" i="1"/>
  <c r="BH704" i="1"/>
  <c r="BH33" i="1"/>
  <c r="AD684" i="1"/>
  <c r="AD783" i="1" s="1"/>
  <c r="AD690" i="1"/>
  <c r="AD789" i="1" s="1"/>
  <c r="AD688" i="1"/>
  <c r="AD787" i="1" s="1"/>
  <c r="AD685" i="1"/>
  <c r="AD784" i="1" s="1"/>
  <c r="AD888" i="1" s="1"/>
  <c r="AD687" i="1"/>
  <c r="AD786" i="1" s="1"/>
  <c r="AD682" i="1"/>
  <c r="AD781" i="1" s="1"/>
  <c r="AD683" i="1"/>
  <c r="AD782" i="1" s="1"/>
  <c r="AD681" i="1"/>
  <c r="AD780" i="1" s="1"/>
  <c r="AD686" i="1"/>
  <c r="AD785" i="1" s="1"/>
  <c r="AD689" i="1"/>
  <c r="AD788" i="1" s="1"/>
  <c r="N678" i="1"/>
  <c r="N671" i="1"/>
  <c r="N679" i="1"/>
  <c r="N677" i="1"/>
  <c r="N767" i="1" s="1"/>
  <c r="N676" i="1"/>
  <c r="N766" i="1" s="1"/>
  <c r="N672" i="1"/>
  <c r="N674" i="1"/>
  <c r="N764" i="1" s="1"/>
  <c r="N675" i="1"/>
  <c r="N765" i="1" s="1"/>
  <c r="N673" i="1"/>
  <c r="N763" i="1" s="1"/>
  <c r="N680" i="1"/>
  <c r="AF831" i="1"/>
  <c r="AE105" i="1"/>
  <c r="AM85" i="1"/>
  <c r="AB692" i="1"/>
  <c r="AB768" i="1" s="1"/>
  <c r="AB691" i="1"/>
  <c r="AB698" i="1"/>
  <c r="AB699" i="1"/>
  <c r="AB696" i="1"/>
  <c r="AB695" i="1"/>
  <c r="AB697" i="1"/>
  <c r="AB694" i="1"/>
  <c r="AB770" i="1" s="1"/>
  <c r="AB693" i="1"/>
  <c r="AB769" i="1" s="1"/>
  <c r="AB32" i="1"/>
  <c r="AH850" i="1"/>
  <c r="AG850" i="1"/>
  <c r="AG124" i="1" s="1"/>
  <c r="AR693" i="1"/>
  <c r="AR769" i="1" s="1"/>
  <c r="AR692" i="1"/>
  <c r="AR768" i="1" s="1"/>
  <c r="AR694" i="1"/>
  <c r="AR770" i="1" s="1"/>
  <c r="AR696" i="1"/>
  <c r="AR695" i="1"/>
  <c r="AR697" i="1"/>
  <c r="AR698" i="1"/>
  <c r="AR691" i="1"/>
  <c r="AR699" i="1"/>
  <c r="AR32" i="1"/>
  <c r="AV742" i="1"/>
  <c r="AV794" i="1" s="1"/>
  <c r="AV745" i="1"/>
  <c r="AV797" i="1" s="1"/>
  <c r="AV746" i="1"/>
  <c r="AV798" i="1" s="1"/>
  <c r="AV744" i="1"/>
  <c r="AV796" i="1" s="1"/>
  <c r="AV741" i="1"/>
  <c r="AV793" i="1" s="1"/>
  <c r="AV743" i="1"/>
  <c r="AV795" i="1" s="1"/>
  <c r="AV739" i="1"/>
  <c r="AV791" i="1" s="1"/>
  <c r="AV738" i="1"/>
  <c r="AV790" i="1" s="1"/>
  <c r="AV740" i="1"/>
  <c r="AV792" i="1" s="1"/>
  <c r="AJ689" i="1"/>
  <c r="AJ788" i="1" s="1"/>
  <c r="AJ682" i="1"/>
  <c r="AJ781" i="1" s="1"/>
  <c r="AJ688" i="1"/>
  <c r="AJ787" i="1" s="1"/>
  <c r="AJ690" i="1"/>
  <c r="AJ789" i="1" s="1"/>
  <c r="AJ687" i="1"/>
  <c r="AJ786" i="1" s="1"/>
  <c r="AJ686" i="1"/>
  <c r="AJ785" i="1" s="1"/>
  <c r="AJ685" i="1"/>
  <c r="AJ784" i="1" s="1"/>
  <c r="AJ684" i="1"/>
  <c r="AJ783" i="1" s="1"/>
  <c r="AJ681" i="1"/>
  <c r="AJ780" i="1" s="1"/>
  <c r="AJ683" i="1"/>
  <c r="AJ782" i="1" s="1"/>
  <c r="Y841" i="1"/>
  <c r="AE727" i="1"/>
  <c r="AF194" i="1"/>
  <c r="AE725" i="1"/>
  <c r="AF192" i="1"/>
  <c r="M28" i="1"/>
  <c r="Q34" i="1"/>
  <c r="AJ819" i="1"/>
  <c r="AQ24" i="1"/>
  <c r="AA15" i="1"/>
  <c r="BE24" i="1"/>
  <c r="AE34" i="1"/>
  <c r="W693" i="1"/>
  <c r="W769" i="1" s="1"/>
  <c r="W699" i="1"/>
  <c r="W692" i="1"/>
  <c r="W768" i="1" s="1"/>
  <c r="W698" i="1"/>
  <c r="W691" i="1"/>
  <c r="W697" i="1"/>
  <c r="W694" i="1"/>
  <c r="W770" i="1" s="1"/>
  <c r="W696" i="1"/>
  <c r="W695" i="1"/>
  <c r="W32" i="1"/>
  <c r="AP687" i="1"/>
  <c r="AP786" i="1" s="1"/>
  <c r="AP686" i="1"/>
  <c r="AP785" i="1" s="1"/>
  <c r="AP688" i="1"/>
  <c r="AP787" i="1" s="1"/>
  <c r="AP684" i="1"/>
  <c r="AP783" i="1" s="1"/>
  <c r="AP690" i="1"/>
  <c r="AP789" i="1" s="1"/>
  <c r="AP683" i="1"/>
  <c r="AP782" i="1" s="1"/>
  <c r="AP689" i="1"/>
  <c r="AP788" i="1" s="1"/>
  <c r="AP685" i="1"/>
  <c r="AP784" i="1" s="1"/>
  <c r="AP682" i="1"/>
  <c r="AP781" i="1" s="1"/>
  <c r="AP681" i="1"/>
  <c r="AP780" i="1" s="1"/>
  <c r="BF709" i="1"/>
  <c r="BF715" i="1"/>
  <c r="BF712" i="1"/>
  <c r="BF778" i="1" s="1"/>
  <c r="BF718" i="1"/>
  <c r="BF717" i="1"/>
  <c r="BF716" i="1"/>
  <c r="BF711" i="1"/>
  <c r="BF777" i="1" s="1"/>
  <c r="BF714" i="1"/>
  <c r="BF710" i="1"/>
  <c r="BF713" i="1"/>
  <c r="BF779" i="1" s="1"/>
  <c r="AX718" i="1"/>
  <c r="AX711" i="1"/>
  <c r="AX777" i="1" s="1"/>
  <c r="AX717" i="1"/>
  <c r="AX714" i="1"/>
  <c r="AX710" i="1"/>
  <c r="AX713" i="1"/>
  <c r="AX779" i="1" s="1"/>
  <c r="AX709" i="1"/>
  <c r="AX715" i="1"/>
  <c r="AX712" i="1"/>
  <c r="AX778" i="1" s="1"/>
  <c r="AX716" i="1"/>
  <c r="AH702" i="1"/>
  <c r="AH704" i="1"/>
  <c r="AH705" i="1"/>
  <c r="AH706" i="1"/>
  <c r="AH707" i="1"/>
  <c r="AH701" i="1"/>
  <c r="AH700" i="1"/>
  <c r="AH708" i="1"/>
  <c r="AH703" i="1"/>
  <c r="AH33" i="1"/>
  <c r="AT742" i="1"/>
  <c r="AT794" i="1" s="1"/>
  <c r="AT739" i="1"/>
  <c r="AT791" i="1" s="1"/>
  <c r="AT740" i="1"/>
  <c r="AT792" i="1" s="1"/>
  <c r="AT746" i="1"/>
  <c r="AT798" i="1" s="1"/>
  <c r="AT744" i="1"/>
  <c r="AT796" i="1" s="1"/>
  <c r="AT745" i="1"/>
  <c r="AT797" i="1" s="1"/>
  <c r="AT743" i="1"/>
  <c r="AT795" i="1" s="1"/>
  <c r="AT738" i="1"/>
  <c r="AT790" i="1" s="1"/>
  <c r="AT741" i="1"/>
  <c r="AT793" i="1" s="1"/>
  <c r="BG828" i="1"/>
  <c r="AO811" i="1"/>
  <c r="AN85" i="1"/>
  <c r="BB671" i="1"/>
  <c r="BB680" i="1"/>
  <c r="BB755" i="1" s="1"/>
  <c r="BB678" i="1"/>
  <c r="BB677" i="1"/>
  <c r="BB676" i="1"/>
  <c r="BB672" i="1"/>
  <c r="BB674" i="1"/>
  <c r="BB675" i="1"/>
  <c r="BB673" i="1"/>
  <c r="BB679" i="1"/>
  <c r="AE730" i="1"/>
  <c r="AF197" i="1"/>
  <c r="AI827" i="1"/>
  <c r="BF670" i="1"/>
  <c r="BF663" i="1"/>
  <c r="BF758" i="1" s="1"/>
  <c r="BF669" i="1"/>
  <c r="BF668" i="1"/>
  <c r="BF664" i="1"/>
  <c r="BF759" i="1" s="1"/>
  <c r="BF661" i="1"/>
  <c r="BF662" i="1"/>
  <c r="BF667" i="1"/>
  <c r="BF762" i="1" s="1"/>
  <c r="BF666" i="1"/>
  <c r="BF761" i="1" s="1"/>
  <c r="BF665" i="1"/>
  <c r="BF760" i="1" s="1"/>
  <c r="BF31" i="1"/>
  <c r="BF33" i="1" s="1"/>
  <c r="AK677" i="1"/>
  <c r="AK676" i="1"/>
  <c r="AK679" i="1"/>
  <c r="AK675" i="1"/>
  <c r="AK671" i="1"/>
  <c r="AK680" i="1"/>
  <c r="AK678" i="1"/>
  <c r="AK674" i="1"/>
  <c r="AK673" i="1"/>
  <c r="AK672" i="1"/>
  <c r="AZ746" i="1"/>
  <c r="AZ798" i="1" s="1"/>
  <c r="AZ740" i="1"/>
  <c r="AZ792" i="1" s="1"/>
  <c r="AZ745" i="1"/>
  <c r="AZ797" i="1" s="1"/>
  <c r="AZ744" i="1"/>
  <c r="AZ796" i="1" s="1"/>
  <c r="AZ738" i="1"/>
  <c r="AZ790" i="1" s="1"/>
  <c r="AZ743" i="1"/>
  <c r="AZ795" i="1" s="1"/>
  <c r="AZ742" i="1"/>
  <c r="AZ794" i="1" s="1"/>
  <c r="AZ741" i="1"/>
  <c r="AZ793" i="1" s="1"/>
  <c r="AZ739" i="1"/>
  <c r="AZ791" i="1" s="1"/>
  <c r="AV712" i="1"/>
  <c r="AV778" i="1" s="1"/>
  <c r="AV711" i="1"/>
  <c r="AV777" i="1" s="1"/>
  <c r="AV713" i="1"/>
  <c r="AV779" i="1" s="1"/>
  <c r="AV709" i="1"/>
  <c r="AV710" i="1"/>
  <c r="AV715" i="1"/>
  <c r="AV718" i="1"/>
  <c r="AV716" i="1"/>
  <c r="AV717" i="1"/>
  <c r="AV714" i="1"/>
  <c r="AU817" i="1"/>
  <c r="M14" i="1"/>
  <c r="Q13" i="1"/>
  <c r="Q18" i="1" s="1"/>
  <c r="Z24" i="1"/>
  <c r="AC15" i="1"/>
  <c r="AC18" i="1" s="1"/>
  <c r="AA35" i="1"/>
  <c r="AE12" i="1"/>
  <c r="AE17" i="1" s="1"/>
  <c r="AO826" i="1"/>
  <c r="BH695" i="1"/>
  <c r="BH699" i="1"/>
  <c r="BH698" i="1"/>
  <c r="BH697" i="1"/>
  <c r="BH696" i="1"/>
  <c r="BH694" i="1"/>
  <c r="BH770" i="1" s="1"/>
  <c r="BH692" i="1"/>
  <c r="BH768" i="1" s="1"/>
  <c r="BH693" i="1"/>
  <c r="BH769" i="1" s="1"/>
  <c r="BH691" i="1"/>
  <c r="BH32" i="1"/>
  <c r="AV839" i="1"/>
  <c r="AU839" i="1"/>
  <c r="AE735" i="1"/>
  <c r="AF202" i="1"/>
  <c r="P700" i="1"/>
  <c r="P701" i="1"/>
  <c r="P771" i="1" s="1"/>
  <c r="P707" i="1"/>
  <c r="P704" i="1"/>
  <c r="P774" i="1" s="1"/>
  <c r="P706" i="1"/>
  <c r="P776" i="1" s="1"/>
  <c r="P703" i="1"/>
  <c r="P773" i="1" s="1"/>
  <c r="P708" i="1"/>
  <c r="P702" i="1"/>
  <c r="P772" i="1" s="1"/>
  <c r="P705" i="1"/>
  <c r="P775" i="1" s="1"/>
  <c r="AP33" i="1"/>
  <c r="AA692" i="1"/>
  <c r="AA768" i="1" s="1"/>
  <c r="AA691" i="1"/>
  <c r="AA699" i="1"/>
  <c r="AA698" i="1"/>
  <c r="AA697" i="1"/>
  <c r="AA696" i="1"/>
  <c r="AA695" i="1"/>
  <c r="AA693" i="1"/>
  <c r="AA769" i="1" s="1"/>
  <c r="AA694" i="1"/>
  <c r="AA770" i="1" s="1"/>
  <c r="BB717" i="1"/>
  <c r="BB710" i="1"/>
  <c r="BB709" i="1"/>
  <c r="BB711" i="1"/>
  <c r="BB777" i="1" s="1"/>
  <c r="BB712" i="1"/>
  <c r="BB778" i="1" s="1"/>
  <c r="BB718" i="1"/>
  <c r="BB716" i="1"/>
  <c r="BB714" i="1"/>
  <c r="BB713" i="1"/>
  <c r="BB779" i="1" s="1"/>
  <c r="BB715" i="1"/>
  <c r="AR668" i="1"/>
  <c r="AR661" i="1"/>
  <c r="AR667" i="1"/>
  <c r="AR762" i="1" s="1"/>
  <c r="AR666" i="1"/>
  <c r="AR761" i="1" s="1"/>
  <c r="AR662" i="1"/>
  <c r="AR665" i="1"/>
  <c r="AR760" i="1" s="1"/>
  <c r="AR669" i="1"/>
  <c r="AR670" i="1"/>
  <c r="AR663" i="1"/>
  <c r="AR758" i="1" s="1"/>
  <c r="AR664" i="1"/>
  <c r="AR759" i="1" s="1"/>
  <c r="AR31" i="1"/>
  <c r="AR33" i="1" s="1"/>
  <c r="BE739" i="1"/>
  <c r="BE791" i="1" s="1"/>
  <c r="BE745" i="1"/>
  <c r="BE797" i="1" s="1"/>
  <c r="BE738" i="1"/>
  <c r="BE790" i="1" s="1"/>
  <c r="BE740" i="1"/>
  <c r="BE792" i="1" s="1"/>
  <c r="BE746" i="1"/>
  <c r="BE798" i="1" s="1"/>
  <c r="BE744" i="1"/>
  <c r="BE796" i="1" s="1"/>
  <c r="BE742" i="1"/>
  <c r="BE794" i="1" s="1"/>
  <c r="BE741" i="1"/>
  <c r="BE793" i="1" s="1"/>
  <c r="BE743" i="1"/>
  <c r="BE795" i="1" s="1"/>
  <c r="AQ744" i="1"/>
  <c r="AQ796" i="1" s="1"/>
  <c r="AQ741" i="1"/>
  <c r="AQ793" i="1" s="1"/>
  <c r="AQ738" i="1"/>
  <c r="AQ790" i="1" s="1"/>
  <c r="AQ742" i="1"/>
  <c r="AQ794" i="1" s="1"/>
  <c r="AQ746" i="1"/>
  <c r="AQ798" i="1" s="1"/>
  <c r="AQ739" i="1"/>
  <c r="AQ791" i="1" s="1"/>
  <c r="AQ743" i="1"/>
  <c r="AQ795" i="1" s="1"/>
  <c r="AQ740" i="1"/>
  <c r="AQ792" i="1" s="1"/>
  <c r="AQ745" i="1"/>
  <c r="AQ797" i="1" s="1"/>
  <c r="AW712" i="1"/>
  <c r="AW778" i="1" s="1"/>
  <c r="AW718" i="1"/>
  <c r="AW715" i="1"/>
  <c r="AW714" i="1"/>
  <c r="AW710" i="1"/>
  <c r="AW716" i="1"/>
  <c r="AW709" i="1"/>
  <c r="AW713" i="1"/>
  <c r="AW779" i="1" s="1"/>
  <c r="AW717" i="1"/>
  <c r="AW711" i="1"/>
  <c r="AW777" i="1" s="1"/>
  <c r="AC673" i="1"/>
  <c r="AC763" i="1" s="1"/>
  <c r="AC680" i="1"/>
  <c r="AC672" i="1"/>
  <c r="AC678" i="1"/>
  <c r="AC671" i="1"/>
  <c r="AC676" i="1"/>
  <c r="AC766" i="1" s="1"/>
  <c r="AC679" i="1"/>
  <c r="AC677" i="1"/>
  <c r="AC767" i="1" s="1"/>
  <c r="AC674" i="1"/>
  <c r="AC764" i="1" s="1"/>
  <c r="AC675" i="1"/>
  <c r="AC765" i="1" s="1"/>
  <c r="N29" i="1"/>
  <c r="N34" i="1"/>
  <c r="Q26" i="1"/>
  <c r="AH834" i="1"/>
  <c r="AG834" i="1"/>
  <c r="Y27" i="1"/>
  <c r="AO24" i="1"/>
  <c r="AP24" i="1"/>
  <c r="AE35" i="1"/>
  <c r="AE729" i="1"/>
  <c r="AF196" i="1"/>
  <c r="AS87" i="1"/>
  <c r="BH715" i="1"/>
  <c r="BH718" i="1"/>
  <c r="BH709" i="1"/>
  <c r="BH717" i="1"/>
  <c r="BH716" i="1"/>
  <c r="BH711" i="1"/>
  <c r="BH777" i="1" s="1"/>
  <c r="BH714" i="1"/>
  <c r="BH712" i="1"/>
  <c r="BH778" i="1" s="1"/>
  <c r="BH713" i="1"/>
  <c r="BH779" i="1" s="1"/>
  <c r="BH710" i="1"/>
  <c r="AD28" i="1"/>
  <c r="AD32" i="1" s="1"/>
  <c r="AK708" i="1"/>
  <c r="AK701" i="1"/>
  <c r="AK703" i="1"/>
  <c r="AK705" i="1"/>
  <c r="AK707" i="1"/>
  <c r="AK755" i="1" s="1"/>
  <c r="AK700" i="1"/>
  <c r="AK702" i="1"/>
  <c r="AK706" i="1"/>
  <c r="AK704" i="1"/>
  <c r="AK33" i="1"/>
  <c r="AY33" i="1"/>
  <c r="AF724" i="1"/>
  <c r="AH191" i="1"/>
  <c r="AG191" i="1"/>
  <c r="AG724" i="1" s="1"/>
  <c r="AG766" i="1" s="1"/>
  <c r="AC712" i="1"/>
  <c r="AC778" i="1" s="1"/>
  <c r="AC718" i="1"/>
  <c r="AC715" i="1"/>
  <c r="AC716" i="1"/>
  <c r="AC711" i="1"/>
  <c r="AC777" i="1" s="1"/>
  <c r="AC713" i="1"/>
  <c r="AC779" i="1" s="1"/>
  <c r="AC714" i="1"/>
  <c r="AC717" i="1"/>
  <c r="AC710" i="1"/>
  <c r="AC709" i="1"/>
  <c r="BA671" i="1"/>
  <c r="BA680" i="1"/>
  <c r="BA755" i="1" s="1"/>
  <c r="BA678" i="1"/>
  <c r="BA677" i="1"/>
  <c r="BA674" i="1"/>
  <c r="BA675" i="1"/>
  <c r="BA673" i="1"/>
  <c r="BA672" i="1"/>
  <c r="BA676" i="1"/>
  <c r="BA679" i="1"/>
  <c r="BA704" i="1"/>
  <c r="BA708" i="1"/>
  <c r="BA702" i="1"/>
  <c r="BA706" i="1"/>
  <c r="BA700" i="1"/>
  <c r="BA705" i="1"/>
  <c r="BA703" i="1"/>
  <c r="BA707" i="1"/>
  <c r="BA701" i="1"/>
  <c r="BA33" i="1"/>
  <c r="AY691" i="1"/>
  <c r="AY698" i="1"/>
  <c r="AY693" i="1"/>
  <c r="AY769" i="1" s="1"/>
  <c r="AY699" i="1"/>
  <c r="AY694" i="1"/>
  <c r="AY770" i="1" s="1"/>
  <c r="AY696" i="1"/>
  <c r="AY695" i="1"/>
  <c r="AY697" i="1"/>
  <c r="AY692" i="1"/>
  <c r="AY768" i="1" s="1"/>
  <c r="AY32" i="1"/>
  <c r="AW685" i="1"/>
  <c r="AW784" i="1" s="1"/>
  <c r="AW684" i="1"/>
  <c r="AW783" i="1" s="1"/>
  <c r="AW686" i="1"/>
  <c r="AW785" i="1" s="1"/>
  <c r="AW681" i="1"/>
  <c r="AW780" i="1" s="1"/>
  <c r="AW689" i="1"/>
  <c r="AW788" i="1" s="1"/>
  <c r="AW683" i="1"/>
  <c r="AW782" i="1" s="1"/>
  <c r="AW690" i="1"/>
  <c r="AW789" i="1" s="1"/>
  <c r="AW688" i="1"/>
  <c r="AW787" i="1" s="1"/>
  <c r="AW682" i="1"/>
  <c r="AW781" i="1" s="1"/>
  <c r="AW687" i="1"/>
  <c r="AW786" i="1" s="1"/>
  <c r="AW699" i="1"/>
  <c r="AW691" i="1"/>
  <c r="AW697" i="1"/>
  <c r="AW698" i="1"/>
  <c r="AW693" i="1"/>
  <c r="AW769" i="1" s="1"/>
  <c r="AW696" i="1"/>
  <c r="AW695" i="1"/>
  <c r="AW694" i="1"/>
  <c r="AW770" i="1" s="1"/>
  <c r="AW692" i="1"/>
  <c r="AW768" i="1" s="1"/>
  <c r="AW32" i="1"/>
  <c r="AT686" i="1"/>
  <c r="AT785" i="1" s="1"/>
  <c r="AT685" i="1"/>
  <c r="AT784" i="1" s="1"/>
  <c r="AT690" i="1"/>
  <c r="AT789" i="1" s="1"/>
  <c r="AT681" i="1"/>
  <c r="AT780" i="1" s="1"/>
  <c r="AT689" i="1"/>
  <c r="AT788" i="1" s="1"/>
  <c r="AT688" i="1"/>
  <c r="AT787" i="1" s="1"/>
  <c r="AT891" i="1" s="1"/>
  <c r="AT683" i="1"/>
  <c r="AT782" i="1" s="1"/>
  <c r="AT682" i="1"/>
  <c r="AT781" i="1" s="1"/>
  <c r="AT687" i="1"/>
  <c r="AT786" i="1" s="1"/>
  <c r="AT684" i="1"/>
  <c r="AT783" i="1" s="1"/>
  <c r="L17" i="1"/>
  <c r="W833" i="1"/>
  <c r="P29" i="1"/>
  <c r="BE755" i="1"/>
  <c r="L12" i="1"/>
  <c r="Q11" i="1"/>
  <c r="Q17" i="1" s="1"/>
  <c r="AB26" i="1"/>
  <c r="AA28" i="1"/>
  <c r="AR10" i="1"/>
  <c r="AC20" i="1"/>
  <c r="AC22" i="1" s="1"/>
  <c r="AE25" i="1"/>
  <c r="AG84" i="1"/>
  <c r="AG862" i="1"/>
  <c r="AU813" i="1"/>
  <c r="AM755" i="1"/>
  <c r="BH680" i="1"/>
  <c r="BH676" i="1"/>
  <c r="BH675" i="1"/>
  <c r="BH679" i="1"/>
  <c r="BH674" i="1"/>
  <c r="BH677" i="1"/>
  <c r="BH678" i="1"/>
  <c r="BH672" i="1"/>
  <c r="BH673" i="1"/>
  <c r="BH671" i="1"/>
  <c r="AG67" i="1" l="1"/>
  <c r="S70" i="1"/>
  <c r="U22" i="1"/>
  <c r="AE103" i="1"/>
  <c r="F22" i="1"/>
  <c r="R22" i="1"/>
  <c r="AB756" i="1"/>
  <c r="AB860" i="1" s="1"/>
  <c r="AH755" i="1"/>
  <c r="BF755" i="1"/>
  <c r="AI755" i="1"/>
  <c r="AI859" i="1" s="1"/>
  <c r="AR755" i="1"/>
  <c r="V18" i="1"/>
  <c r="U18" i="1"/>
  <c r="I17" i="1"/>
  <c r="R18" i="1"/>
  <c r="AA18" i="1"/>
  <c r="I18" i="1"/>
  <c r="AE703" i="1"/>
  <c r="AE773" i="1" s="1"/>
  <c r="AE705" i="1"/>
  <c r="AE775" i="1" s="1"/>
  <c r="AE708" i="1"/>
  <c r="AE704" i="1"/>
  <c r="AE774" i="1" s="1"/>
  <c r="AE702" i="1"/>
  <c r="AE772" i="1" s="1"/>
  <c r="AE707" i="1"/>
  <c r="AE701" i="1"/>
  <c r="AE771" i="1" s="1"/>
  <c r="AE706" i="1"/>
  <c r="AE776" i="1" s="1"/>
  <c r="AE700" i="1"/>
  <c r="AE754" i="1" s="1"/>
  <c r="Y679" i="1"/>
  <c r="Y674" i="1"/>
  <c r="Y764" i="1" s="1"/>
  <c r="Y675" i="1"/>
  <c r="Y765" i="1" s="1"/>
  <c r="Y676" i="1"/>
  <c r="Y766" i="1" s="1"/>
  <c r="Y677" i="1"/>
  <c r="Y767" i="1" s="1"/>
  <c r="Y680" i="1"/>
  <c r="Y678" i="1"/>
  <c r="Y673" i="1"/>
  <c r="Y763" i="1" s="1"/>
  <c r="Y671" i="1"/>
  <c r="Y672" i="1"/>
  <c r="U714" i="1"/>
  <c r="U711" i="1"/>
  <c r="U777" i="1" s="1"/>
  <c r="U709" i="1"/>
  <c r="U712" i="1"/>
  <c r="U778" i="1" s="1"/>
  <c r="U717" i="1"/>
  <c r="U716" i="1"/>
  <c r="U718" i="1"/>
  <c r="U715" i="1"/>
  <c r="U713" i="1"/>
  <c r="U779" i="1" s="1"/>
  <c r="U710" i="1"/>
  <c r="U743" i="1"/>
  <c r="U795" i="1" s="1"/>
  <c r="U738" i="1"/>
  <c r="U790" i="1" s="1"/>
  <c r="U742" i="1"/>
  <c r="U794" i="1" s="1"/>
  <c r="U746" i="1"/>
  <c r="U798" i="1" s="1"/>
  <c r="U124" i="1" s="1"/>
  <c r="U744" i="1"/>
  <c r="U796" i="1" s="1"/>
  <c r="U745" i="1"/>
  <c r="U797" i="1" s="1"/>
  <c r="U739" i="1"/>
  <c r="U791" i="1" s="1"/>
  <c r="U740" i="1"/>
  <c r="U792" i="1" s="1"/>
  <c r="U741" i="1"/>
  <c r="U793" i="1" s="1"/>
  <c r="Z882" i="1"/>
  <c r="Z104" i="1"/>
  <c r="M665" i="1"/>
  <c r="M760" i="1" s="1"/>
  <c r="M664" i="1"/>
  <c r="M759" i="1" s="1"/>
  <c r="M670" i="1"/>
  <c r="M663" i="1"/>
  <c r="M758" i="1" s="1"/>
  <c r="M668" i="1"/>
  <c r="M752" i="1" s="1"/>
  <c r="M669" i="1"/>
  <c r="M753" i="1" s="1"/>
  <c r="M666" i="1"/>
  <c r="M761" i="1" s="1"/>
  <c r="M661" i="1"/>
  <c r="M662" i="1"/>
  <c r="M751" i="1" s="1"/>
  <c r="M667" i="1"/>
  <c r="M762" i="1" s="1"/>
  <c r="M31" i="1"/>
  <c r="K703" i="1"/>
  <c r="K773" i="1" s="1"/>
  <c r="K705" i="1"/>
  <c r="K775" i="1" s="1"/>
  <c r="K707" i="1"/>
  <c r="K704" i="1"/>
  <c r="K774" i="1" s="1"/>
  <c r="K706" i="1"/>
  <c r="K776" i="1" s="1"/>
  <c r="K700" i="1"/>
  <c r="K701" i="1"/>
  <c r="K771" i="1" s="1"/>
  <c r="K708" i="1"/>
  <c r="K702" i="1"/>
  <c r="K772" i="1" s="1"/>
  <c r="W845" i="1"/>
  <c r="AG878" i="1"/>
  <c r="AG100" i="1"/>
  <c r="L894" i="1"/>
  <c r="L116" i="1"/>
  <c r="AB898" i="1"/>
  <c r="AB120" i="1"/>
  <c r="Y693" i="1"/>
  <c r="Y769" i="1" s="1"/>
  <c r="Y692" i="1"/>
  <c r="Y768" i="1" s="1"/>
  <c r="Y691" i="1"/>
  <c r="Y699" i="1"/>
  <c r="Y698" i="1"/>
  <c r="Y756" i="1" s="1"/>
  <c r="Y697" i="1"/>
  <c r="Y694" i="1"/>
  <c r="Y770" i="1" s="1"/>
  <c r="Y696" i="1"/>
  <c r="Y695" i="1"/>
  <c r="Y32" i="1"/>
  <c r="AC870" i="1"/>
  <c r="AC92" i="1"/>
  <c r="P875" i="1"/>
  <c r="P97" i="1"/>
  <c r="M705" i="1"/>
  <c r="M775" i="1" s="1"/>
  <c r="M707" i="1"/>
  <c r="M708" i="1"/>
  <c r="M703" i="1"/>
  <c r="M773" i="1" s="1"/>
  <c r="M704" i="1"/>
  <c r="M774" i="1" s="1"/>
  <c r="M700" i="1"/>
  <c r="M702" i="1"/>
  <c r="M772" i="1" s="1"/>
  <c r="M706" i="1"/>
  <c r="M776" i="1" s="1"/>
  <c r="M701" i="1"/>
  <c r="M771" i="1" s="1"/>
  <c r="M33" i="1"/>
  <c r="AI864" i="1"/>
  <c r="AI86" i="1"/>
  <c r="AB889" i="1"/>
  <c r="AB111" i="1"/>
  <c r="AB666" i="1"/>
  <c r="AB761" i="1" s="1"/>
  <c r="AB665" i="1"/>
  <c r="AB760" i="1" s="1"/>
  <c r="AB663" i="1"/>
  <c r="AB758" i="1" s="1"/>
  <c r="AB662" i="1"/>
  <c r="AB661" i="1"/>
  <c r="AB664" i="1"/>
  <c r="AB759" i="1" s="1"/>
  <c r="AB668" i="1"/>
  <c r="AB667" i="1"/>
  <c r="AB762" i="1" s="1"/>
  <c r="AB669" i="1"/>
  <c r="AB670" i="1"/>
  <c r="AB31" i="1"/>
  <c r="AB33" i="1" s="1"/>
  <c r="AW804" i="1"/>
  <c r="AH732" i="1"/>
  <c r="AI199" i="1"/>
  <c r="Y882" i="1"/>
  <c r="Y104" i="1"/>
  <c r="AD18" i="1"/>
  <c r="V17" i="1"/>
  <c r="Y661" i="1"/>
  <c r="Y667" i="1"/>
  <c r="Y762" i="1" s="1"/>
  <c r="Y666" i="1"/>
  <c r="Y761" i="1" s="1"/>
  <c r="Y664" i="1"/>
  <c r="Y759" i="1" s="1"/>
  <c r="Y662" i="1"/>
  <c r="Y751" i="1" s="1"/>
  <c r="Y665" i="1"/>
  <c r="Y760" i="1" s="1"/>
  <c r="Y668" i="1"/>
  <c r="Y752" i="1" s="1"/>
  <c r="Y669" i="1"/>
  <c r="Y663" i="1"/>
  <c r="Y758" i="1" s="1"/>
  <c r="Y670" i="1"/>
  <c r="Y31" i="1"/>
  <c r="J718" i="1"/>
  <c r="J711" i="1"/>
  <c r="J777" i="1" s="1"/>
  <c r="J717" i="1"/>
  <c r="J714" i="1"/>
  <c r="J710" i="1"/>
  <c r="J716" i="1"/>
  <c r="J712" i="1"/>
  <c r="J778" i="1" s="1"/>
  <c r="J715" i="1"/>
  <c r="J709" i="1"/>
  <c r="J713" i="1"/>
  <c r="J779" i="1" s="1"/>
  <c r="G18" i="1"/>
  <c r="R676" i="1"/>
  <c r="R766" i="1" s="1"/>
  <c r="R675" i="1"/>
  <c r="R765" i="1" s="1"/>
  <c r="R673" i="1"/>
  <c r="R763" i="1" s="1"/>
  <c r="R679" i="1"/>
  <c r="R674" i="1"/>
  <c r="R764" i="1" s="1"/>
  <c r="R672" i="1"/>
  <c r="R671" i="1"/>
  <c r="R680" i="1"/>
  <c r="R677" i="1"/>
  <c r="R767" i="1" s="1"/>
  <c r="R678" i="1"/>
  <c r="AH899" i="1"/>
  <c r="AI848" i="1"/>
  <c r="AH122" i="1"/>
  <c r="P865" i="1"/>
  <c r="P87" i="1"/>
  <c r="AH733" i="1"/>
  <c r="AI200" i="1"/>
  <c r="L895" i="1"/>
  <c r="L117" i="1"/>
  <c r="AK818" i="1"/>
  <c r="AB899" i="1"/>
  <c r="AB121" i="1"/>
  <c r="AI847" i="1"/>
  <c r="AH121" i="1"/>
  <c r="AA864" i="1"/>
  <c r="AA86" i="1"/>
  <c r="AD867" i="1"/>
  <c r="AD89" i="1"/>
  <c r="Z679" i="1"/>
  <c r="Z674" i="1"/>
  <c r="Z764" i="1" s="1"/>
  <c r="Z673" i="1"/>
  <c r="Z763" i="1" s="1"/>
  <c r="Z680" i="1"/>
  <c r="Z672" i="1"/>
  <c r="Z677" i="1"/>
  <c r="Z767" i="1" s="1"/>
  <c r="Z675" i="1"/>
  <c r="Z765" i="1" s="1"/>
  <c r="Z676" i="1"/>
  <c r="Z766" i="1" s="1"/>
  <c r="Z678" i="1"/>
  <c r="Z671" i="1"/>
  <c r="Y883" i="1"/>
  <c r="Y105" i="1"/>
  <c r="M870" i="1"/>
  <c r="M92" i="1"/>
  <c r="V687" i="1"/>
  <c r="V786" i="1" s="1"/>
  <c r="V890" i="1" s="1"/>
  <c r="V686" i="1"/>
  <c r="V785" i="1" s="1"/>
  <c r="V688" i="1"/>
  <c r="V787" i="1" s="1"/>
  <c r="V681" i="1"/>
  <c r="V780" i="1" s="1"/>
  <c r="V689" i="1"/>
  <c r="V788" i="1" s="1"/>
  <c r="V683" i="1"/>
  <c r="V782" i="1" s="1"/>
  <c r="V684" i="1"/>
  <c r="V783" i="1" s="1"/>
  <c r="V682" i="1"/>
  <c r="V781" i="1" s="1"/>
  <c r="V690" i="1"/>
  <c r="V789" i="1" s="1"/>
  <c r="V685" i="1"/>
  <c r="V784" i="1" s="1"/>
  <c r="H685" i="1"/>
  <c r="H784" i="1" s="1"/>
  <c r="H684" i="1"/>
  <c r="H783" i="1" s="1"/>
  <c r="H687" i="1"/>
  <c r="H786" i="1" s="1"/>
  <c r="H682" i="1"/>
  <c r="H781" i="1" s="1"/>
  <c r="H686" i="1"/>
  <c r="H785" i="1" s="1"/>
  <c r="H681" i="1"/>
  <c r="H780" i="1" s="1"/>
  <c r="H688" i="1"/>
  <c r="H787" i="1" s="1"/>
  <c r="H690" i="1"/>
  <c r="H789" i="1" s="1"/>
  <c r="H689" i="1"/>
  <c r="H788" i="1" s="1"/>
  <c r="H683" i="1"/>
  <c r="H782" i="1" s="1"/>
  <c r="AD883" i="1"/>
  <c r="AD105" i="1"/>
  <c r="P864" i="1"/>
  <c r="P86" i="1"/>
  <c r="L897" i="1"/>
  <c r="L119" i="1"/>
  <c r="AG856" i="1"/>
  <c r="AG78" i="1"/>
  <c r="X871" i="1"/>
  <c r="X93" i="1"/>
  <c r="AB900" i="1"/>
  <c r="AB122" i="1"/>
  <c r="O882" i="1"/>
  <c r="O104" i="1"/>
  <c r="AD868" i="1"/>
  <c r="AD90" i="1"/>
  <c r="AE836" i="1"/>
  <c r="AD110" i="1"/>
  <c r="AH731" i="1"/>
  <c r="AI198" i="1"/>
  <c r="AF746" i="1"/>
  <c r="AF798" i="1" s="1"/>
  <c r="AF124" i="1" s="1"/>
  <c r="AF740" i="1"/>
  <c r="AF792" i="1" s="1"/>
  <c r="AF743" i="1"/>
  <c r="AF795" i="1" s="1"/>
  <c r="AF745" i="1"/>
  <c r="AF797" i="1" s="1"/>
  <c r="AF741" i="1"/>
  <c r="AF793" i="1" s="1"/>
  <c r="AF742" i="1"/>
  <c r="AF794" i="1" s="1"/>
  <c r="AF739" i="1"/>
  <c r="AF791" i="1" s="1"/>
  <c r="AF738" i="1"/>
  <c r="AF790" i="1" s="1"/>
  <c r="AF744" i="1"/>
  <c r="AF796" i="1" s="1"/>
  <c r="Z883" i="1"/>
  <c r="Z105" i="1"/>
  <c r="P18" i="1"/>
  <c r="K684" i="1"/>
  <c r="K783" i="1" s="1"/>
  <c r="K690" i="1"/>
  <c r="K789" i="1" s="1"/>
  <c r="K683" i="1"/>
  <c r="K782" i="1" s="1"/>
  <c r="K687" i="1"/>
  <c r="K786" i="1" s="1"/>
  <c r="K682" i="1"/>
  <c r="K781" i="1" s="1"/>
  <c r="K688" i="1"/>
  <c r="K787" i="1" s="1"/>
  <c r="K685" i="1"/>
  <c r="K784" i="1" s="1"/>
  <c r="K681" i="1"/>
  <c r="K780" i="1" s="1"/>
  <c r="K686" i="1"/>
  <c r="K785" i="1" s="1"/>
  <c r="K689" i="1"/>
  <c r="K788" i="1" s="1"/>
  <c r="I712" i="1"/>
  <c r="I778" i="1" s="1"/>
  <c r="I718" i="1"/>
  <c r="I715" i="1"/>
  <c r="I714" i="1"/>
  <c r="I710" i="1"/>
  <c r="I717" i="1"/>
  <c r="I716" i="1"/>
  <c r="I711" i="1"/>
  <c r="I777" i="1" s="1"/>
  <c r="I709" i="1"/>
  <c r="I713" i="1"/>
  <c r="I779" i="1" s="1"/>
  <c r="F123" i="1"/>
  <c r="F119" i="1"/>
  <c r="F120" i="1"/>
  <c r="F116" i="1"/>
  <c r="F124" i="1"/>
  <c r="F122" i="1"/>
  <c r="F121" i="1"/>
  <c r="F118" i="1"/>
  <c r="F117" i="1"/>
  <c r="F18" i="1"/>
  <c r="L900" i="1"/>
  <c r="L122" i="1"/>
  <c r="AH726" i="1"/>
  <c r="AI193" i="1"/>
  <c r="X870" i="1"/>
  <c r="X92" i="1"/>
  <c r="X833" i="1"/>
  <c r="AE665" i="1"/>
  <c r="AE760" i="1" s="1"/>
  <c r="AE664" i="1"/>
  <c r="AE759" i="1" s="1"/>
  <c r="AE662" i="1"/>
  <c r="AE751" i="1" s="1"/>
  <c r="AE661" i="1"/>
  <c r="AE663" i="1"/>
  <c r="AE758" i="1" s="1"/>
  <c r="AE668" i="1"/>
  <c r="AE752" i="1" s="1"/>
  <c r="AE669" i="1"/>
  <c r="AE753" i="1" s="1"/>
  <c r="AE666" i="1"/>
  <c r="AE761" i="1" s="1"/>
  <c r="AE670" i="1"/>
  <c r="AE667" i="1"/>
  <c r="AE762" i="1" s="1"/>
  <c r="AE31" i="1"/>
  <c r="AE33" i="1" s="1"/>
  <c r="AA865" i="1"/>
  <c r="AA87" i="1"/>
  <c r="AG108" i="1"/>
  <c r="AG886" i="1"/>
  <c r="AR865" i="1"/>
  <c r="AR87" i="1"/>
  <c r="AD891" i="1"/>
  <c r="AD113" i="1"/>
  <c r="Y706" i="1"/>
  <c r="Y776" i="1" s="1"/>
  <c r="Y705" i="1"/>
  <c r="Y775" i="1" s="1"/>
  <c r="Y703" i="1"/>
  <c r="Y773" i="1" s="1"/>
  <c r="Y707" i="1"/>
  <c r="Y700" i="1"/>
  <c r="Y701" i="1"/>
  <c r="Y771" i="1" s="1"/>
  <c r="Y708" i="1"/>
  <c r="Y702" i="1"/>
  <c r="Y772" i="1" s="1"/>
  <c r="Y704" i="1"/>
  <c r="Y774" i="1" s="1"/>
  <c r="Y33" i="1"/>
  <c r="AI863" i="1"/>
  <c r="AI85" i="1"/>
  <c r="K872" i="1"/>
  <c r="K94" i="1"/>
  <c r="AA866" i="1"/>
  <c r="AA88" i="1"/>
  <c r="AD869" i="1"/>
  <c r="AD91" i="1"/>
  <c r="AR891" i="1"/>
  <c r="AR113" i="1"/>
  <c r="Q901" i="1"/>
  <c r="Q123" i="1"/>
  <c r="AB880" i="1"/>
  <c r="AB102" i="1"/>
  <c r="AF736" i="1"/>
  <c r="AH203" i="1"/>
  <c r="AG203" i="1"/>
  <c r="AG736" i="1" s="1"/>
  <c r="AG756" i="1" s="1"/>
  <c r="W842" i="1"/>
  <c r="M867" i="1"/>
  <c r="M89" i="1"/>
  <c r="Z686" i="1"/>
  <c r="Z785" i="1" s="1"/>
  <c r="Z685" i="1"/>
  <c r="Z784" i="1" s="1"/>
  <c r="Z689" i="1"/>
  <c r="Z788" i="1" s="1"/>
  <c r="Z683" i="1"/>
  <c r="Z782" i="1" s="1"/>
  <c r="Z688" i="1"/>
  <c r="Z787" i="1" s="1"/>
  <c r="Z690" i="1"/>
  <c r="Z789" i="1" s="1"/>
  <c r="Z681" i="1"/>
  <c r="Z780" i="1" s="1"/>
  <c r="Z684" i="1"/>
  <c r="Z783" i="1" s="1"/>
  <c r="Z682" i="1"/>
  <c r="Z781" i="1" s="1"/>
  <c r="Z687" i="1"/>
  <c r="Z786" i="1" s="1"/>
  <c r="T715" i="1"/>
  <c r="T718" i="1"/>
  <c r="T709" i="1"/>
  <c r="T714" i="1"/>
  <c r="T717" i="1"/>
  <c r="T711" i="1"/>
  <c r="T777" i="1" s="1"/>
  <c r="T716" i="1"/>
  <c r="T712" i="1"/>
  <c r="T778" i="1" s="1"/>
  <c r="T713" i="1"/>
  <c r="T779" i="1" s="1"/>
  <c r="T710" i="1"/>
  <c r="T738" i="1"/>
  <c r="T790" i="1" s="1"/>
  <c r="T741" i="1"/>
  <c r="T793" i="1" s="1"/>
  <c r="T742" i="1"/>
  <c r="T794" i="1" s="1"/>
  <c r="T745" i="1"/>
  <c r="T797" i="1" s="1"/>
  <c r="T746" i="1"/>
  <c r="T798" i="1" s="1"/>
  <c r="T124" i="1" s="1"/>
  <c r="T744" i="1"/>
  <c r="T796" i="1" s="1"/>
  <c r="T739" i="1"/>
  <c r="T791" i="1" s="1"/>
  <c r="T740" i="1"/>
  <c r="T792" i="1" s="1"/>
  <c r="T743" i="1"/>
  <c r="T795" i="1" s="1"/>
  <c r="AF22" i="1"/>
  <c r="I666" i="1"/>
  <c r="I761" i="1" s="1"/>
  <c r="I667" i="1"/>
  <c r="I762" i="1" s="1"/>
  <c r="I665" i="1"/>
  <c r="I760" i="1" s="1"/>
  <c r="I668" i="1"/>
  <c r="I669" i="1"/>
  <c r="I670" i="1"/>
  <c r="I661" i="1"/>
  <c r="I663" i="1"/>
  <c r="I758" i="1" s="1"/>
  <c r="I662" i="1"/>
  <c r="I664" i="1"/>
  <c r="I759" i="1" s="1"/>
  <c r="I31" i="1"/>
  <c r="K18" i="1"/>
  <c r="F111" i="1"/>
  <c r="F109" i="1"/>
  <c r="F112" i="1"/>
  <c r="F107" i="1"/>
  <c r="F114" i="1"/>
  <c r="F115" i="1"/>
  <c r="F110" i="1"/>
  <c r="F113" i="1"/>
  <c r="F108" i="1"/>
  <c r="F106" i="1"/>
  <c r="R744" i="1"/>
  <c r="R796" i="1" s="1"/>
  <c r="R738" i="1"/>
  <c r="R790" i="1" s="1"/>
  <c r="R741" i="1"/>
  <c r="R793" i="1" s="1"/>
  <c r="R746" i="1"/>
  <c r="R798" i="1" s="1"/>
  <c r="R124" i="1" s="1"/>
  <c r="R743" i="1"/>
  <c r="R795" i="1" s="1"/>
  <c r="R740" i="1"/>
  <c r="R792" i="1" s="1"/>
  <c r="R739" i="1"/>
  <c r="R791" i="1" s="1"/>
  <c r="R742" i="1"/>
  <c r="R794" i="1" s="1"/>
  <c r="R745" i="1"/>
  <c r="R797" i="1" s="1"/>
  <c r="P866" i="1"/>
  <c r="P88" i="1"/>
  <c r="L899" i="1"/>
  <c r="L121" i="1"/>
  <c r="O867" i="1"/>
  <c r="O89" i="1"/>
  <c r="X869" i="1"/>
  <c r="X91" i="1"/>
  <c r="N32" i="1"/>
  <c r="O883" i="1"/>
  <c r="O105" i="1"/>
  <c r="AP891" i="1"/>
  <c r="AP113" i="1"/>
  <c r="AJ891" i="1"/>
  <c r="AJ113" i="1"/>
  <c r="K873" i="1"/>
  <c r="K95" i="1"/>
  <c r="AD871" i="1"/>
  <c r="AD93" i="1"/>
  <c r="Q897" i="1"/>
  <c r="Q119" i="1"/>
  <c r="AB891" i="1"/>
  <c r="AB113" i="1"/>
  <c r="AC886" i="1"/>
  <c r="AC108" i="1"/>
  <c r="AB878" i="1"/>
  <c r="AB100" i="1"/>
  <c r="AL864" i="1"/>
  <c r="AL86" i="1"/>
  <c r="Q882" i="1"/>
  <c r="Q104" i="1"/>
  <c r="M869" i="1"/>
  <c r="M91" i="1"/>
  <c r="AA712" i="1"/>
  <c r="AA778" i="1" s="1"/>
  <c r="AA718" i="1"/>
  <c r="AA717" i="1"/>
  <c r="AA756" i="1" s="1"/>
  <c r="AA716" i="1"/>
  <c r="AA711" i="1"/>
  <c r="AA777" i="1" s="1"/>
  <c r="AA709" i="1"/>
  <c r="AA713" i="1"/>
  <c r="AA779" i="1" s="1"/>
  <c r="AA714" i="1"/>
  <c r="AA715" i="1"/>
  <c r="AA710" i="1"/>
  <c r="V680" i="1"/>
  <c r="V675" i="1"/>
  <c r="V765" i="1" s="1"/>
  <c r="V676" i="1"/>
  <c r="V766" i="1" s="1"/>
  <c r="V672" i="1"/>
  <c r="V679" i="1"/>
  <c r="V677" i="1"/>
  <c r="V767" i="1" s="1"/>
  <c r="V678" i="1"/>
  <c r="V673" i="1"/>
  <c r="V763" i="1" s="1"/>
  <c r="V671" i="1"/>
  <c r="V674" i="1"/>
  <c r="V764" i="1" s="1"/>
  <c r="T688" i="1"/>
  <c r="T787" i="1" s="1"/>
  <c r="T681" i="1"/>
  <c r="T780" i="1" s="1"/>
  <c r="T687" i="1"/>
  <c r="T786" i="1" s="1"/>
  <c r="T684" i="1"/>
  <c r="T783" i="1" s="1"/>
  <c r="T690" i="1"/>
  <c r="T789" i="1" s="1"/>
  <c r="T689" i="1"/>
  <c r="T788" i="1" s="1"/>
  <c r="T682" i="1"/>
  <c r="T781" i="1" s="1"/>
  <c r="T683" i="1"/>
  <c r="T782" i="1" s="1"/>
  <c r="T685" i="1"/>
  <c r="T784" i="1" s="1"/>
  <c r="T686" i="1"/>
  <c r="T785" i="1" s="1"/>
  <c r="W668" i="1"/>
  <c r="W661" i="1"/>
  <c r="W669" i="1"/>
  <c r="W664" i="1"/>
  <c r="W759" i="1" s="1"/>
  <c r="W663" i="1"/>
  <c r="W758" i="1" s="1"/>
  <c r="W667" i="1"/>
  <c r="W762" i="1" s="1"/>
  <c r="W666" i="1"/>
  <c r="W761" i="1" s="1"/>
  <c r="W665" i="1"/>
  <c r="W760" i="1" s="1"/>
  <c r="W662" i="1"/>
  <c r="W670" i="1"/>
  <c r="W31" i="1"/>
  <c r="W33" i="1" s="1"/>
  <c r="V738" i="1"/>
  <c r="V790" i="1" s="1"/>
  <c r="V894" i="1" s="1"/>
  <c r="V742" i="1"/>
  <c r="V794" i="1" s="1"/>
  <c r="V745" i="1"/>
  <c r="V797" i="1" s="1"/>
  <c r="V741" i="1"/>
  <c r="V793" i="1" s="1"/>
  <c r="V897" i="1" s="1"/>
  <c r="V739" i="1"/>
  <c r="V791" i="1" s="1"/>
  <c r="V895" i="1" s="1"/>
  <c r="V746" i="1"/>
  <c r="V798" i="1" s="1"/>
  <c r="V124" i="1" s="1"/>
  <c r="V740" i="1"/>
  <c r="V792" i="1" s="1"/>
  <c r="V743" i="1"/>
  <c r="V795" i="1" s="1"/>
  <c r="V744" i="1"/>
  <c r="V796" i="1" s="1"/>
  <c r="AF665" i="1"/>
  <c r="AF760" i="1" s="1"/>
  <c r="AF670" i="1"/>
  <c r="AF666" i="1"/>
  <c r="AF761" i="1" s="1"/>
  <c r="AF661" i="1"/>
  <c r="AF662" i="1"/>
  <c r="AF664" i="1"/>
  <c r="AF759" i="1" s="1"/>
  <c r="AF668" i="1"/>
  <c r="AF667" i="1"/>
  <c r="AF762" i="1" s="1"/>
  <c r="AF669" i="1"/>
  <c r="AF663" i="1"/>
  <c r="AF758" i="1" s="1"/>
  <c r="AF31" i="1"/>
  <c r="AF33" i="1" s="1"/>
  <c r="K665" i="1"/>
  <c r="K760" i="1" s="1"/>
  <c r="K664" i="1"/>
  <c r="K759" i="1" s="1"/>
  <c r="K662" i="1"/>
  <c r="K668" i="1"/>
  <c r="K667" i="1"/>
  <c r="K762" i="1" s="1"/>
  <c r="K669" i="1"/>
  <c r="K666" i="1"/>
  <c r="K761" i="1" s="1"/>
  <c r="K670" i="1"/>
  <c r="K661" i="1"/>
  <c r="K663" i="1"/>
  <c r="K758" i="1" s="1"/>
  <c r="K31" i="1"/>
  <c r="K33" i="1" s="1"/>
  <c r="I699" i="1"/>
  <c r="I691" i="1"/>
  <c r="I697" i="1"/>
  <c r="I696" i="1"/>
  <c r="I695" i="1"/>
  <c r="I698" i="1"/>
  <c r="I756" i="1" s="1"/>
  <c r="I694" i="1"/>
  <c r="I770" i="1" s="1"/>
  <c r="I692" i="1"/>
  <c r="I768" i="1" s="1"/>
  <c r="I693" i="1"/>
  <c r="I769" i="1" s="1"/>
  <c r="I32" i="1"/>
  <c r="H742" i="1"/>
  <c r="H794" i="1" s="1"/>
  <c r="H743" i="1"/>
  <c r="H795" i="1" s="1"/>
  <c r="H738" i="1"/>
  <c r="H790" i="1" s="1"/>
  <c r="H745" i="1"/>
  <c r="H797" i="1" s="1"/>
  <c r="H744" i="1"/>
  <c r="H796" i="1" s="1"/>
  <c r="H741" i="1"/>
  <c r="H793" i="1" s="1"/>
  <c r="H740" i="1"/>
  <c r="H792" i="1" s="1"/>
  <c r="H746" i="1"/>
  <c r="H798" i="1" s="1"/>
  <c r="H124" i="1" s="1"/>
  <c r="H739" i="1"/>
  <c r="H791" i="1" s="1"/>
  <c r="AF719" i="1"/>
  <c r="AH186" i="1"/>
  <c r="AG186" i="1"/>
  <c r="AC699" i="1"/>
  <c r="AC757" i="1" s="1"/>
  <c r="AC691" i="1"/>
  <c r="AC754" i="1" s="1"/>
  <c r="AC692" i="1"/>
  <c r="AC768" i="1" s="1"/>
  <c r="AC696" i="1"/>
  <c r="AC695" i="1"/>
  <c r="AC693" i="1"/>
  <c r="AC769" i="1" s="1"/>
  <c r="AC697" i="1"/>
  <c r="AC694" i="1"/>
  <c r="AC770" i="1" s="1"/>
  <c r="AC698" i="1"/>
  <c r="AC756" i="1" s="1"/>
  <c r="AC860" i="1" s="1"/>
  <c r="AC32" i="1"/>
  <c r="L896" i="1"/>
  <c r="L118" i="1"/>
  <c r="O869" i="1"/>
  <c r="O91" i="1"/>
  <c r="N872" i="1"/>
  <c r="N94" i="1"/>
  <c r="AA757" i="1"/>
  <c r="AF735" i="1"/>
  <c r="AH202" i="1"/>
  <c r="AG202" i="1"/>
  <c r="AG735" i="1" s="1"/>
  <c r="AG776" i="1" s="1"/>
  <c r="AV817" i="1"/>
  <c r="AH766" i="1"/>
  <c r="AH859" i="1"/>
  <c r="AH81" i="1"/>
  <c r="AH59" i="1" s="1"/>
  <c r="AA705" i="1"/>
  <c r="AA775" i="1" s="1"/>
  <c r="AA703" i="1"/>
  <c r="AA773" i="1" s="1"/>
  <c r="AA704" i="1"/>
  <c r="AA774" i="1" s="1"/>
  <c r="AA708" i="1"/>
  <c r="AA707" i="1"/>
  <c r="AA700" i="1"/>
  <c r="AA754" i="1" s="1"/>
  <c r="AA701" i="1"/>
  <c r="AA771" i="1" s="1"/>
  <c r="AA702" i="1"/>
  <c r="AA772" i="1" s="1"/>
  <c r="AA706" i="1"/>
  <c r="AA776" i="1" s="1"/>
  <c r="AA33" i="1"/>
  <c r="AI834" i="1"/>
  <c r="AH108" i="1"/>
  <c r="AC867" i="1"/>
  <c r="AC89" i="1"/>
  <c r="AF725" i="1"/>
  <c r="AH192" i="1"/>
  <c r="AG192" i="1"/>
  <c r="AG725" i="1" s="1"/>
  <c r="AG767" i="1" s="1"/>
  <c r="AH831" i="1"/>
  <c r="AG831" i="1"/>
  <c r="P872" i="1"/>
  <c r="P94" i="1"/>
  <c r="AH864" i="1"/>
  <c r="AH86" i="1"/>
  <c r="AA685" i="1"/>
  <c r="AA784" i="1" s="1"/>
  <c r="AA683" i="1"/>
  <c r="AA782" i="1" s="1"/>
  <c r="AA688" i="1"/>
  <c r="AA787" i="1" s="1"/>
  <c r="AA684" i="1"/>
  <c r="AA783" i="1" s="1"/>
  <c r="AA681" i="1"/>
  <c r="AA780" i="1" s="1"/>
  <c r="AA690" i="1"/>
  <c r="AA789" i="1" s="1"/>
  <c r="AA686" i="1"/>
  <c r="AA785" i="1" s="1"/>
  <c r="AA689" i="1"/>
  <c r="AA788" i="1" s="1"/>
  <c r="AA682" i="1"/>
  <c r="AA781" i="1" s="1"/>
  <c r="AA687" i="1"/>
  <c r="AA786" i="1" s="1"/>
  <c r="AD870" i="1"/>
  <c r="AD92" i="1"/>
  <c r="AK891" i="1"/>
  <c r="AK113" i="1"/>
  <c r="AB886" i="1"/>
  <c r="AB108" i="1"/>
  <c r="AC889" i="1"/>
  <c r="AC111" i="1"/>
  <c r="AB879" i="1"/>
  <c r="AB101" i="1"/>
  <c r="AL865" i="1"/>
  <c r="AL87" i="1"/>
  <c r="S96" i="1"/>
  <c r="S874" i="1"/>
  <c r="M868" i="1"/>
  <c r="M90" i="1"/>
  <c r="X17" i="1"/>
  <c r="U680" i="1"/>
  <c r="U675" i="1"/>
  <c r="U765" i="1" s="1"/>
  <c r="U674" i="1"/>
  <c r="U764" i="1" s="1"/>
  <c r="U672" i="1"/>
  <c r="U673" i="1"/>
  <c r="U763" i="1" s="1"/>
  <c r="U671" i="1"/>
  <c r="U679" i="1"/>
  <c r="U676" i="1"/>
  <c r="U766" i="1" s="1"/>
  <c r="U677" i="1"/>
  <c r="U767" i="1" s="1"/>
  <c r="U678" i="1"/>
  <c r="T18" i="1"/>
  <c r="AF711" i="1"/>
  <c r="AF777" i="1" s="1"/>
  <c r="AF881" i="1" s="1"/>
  <c r="AF717" i="1"/>
  <c r="AF714" i="1"/>
  <c r="AF715" i="1"/>
  <c r="AF718" i="1"/>
  <c r="AF716" i="1"/>
  <c r="AF712" i="1"/>
  <c r="AF778" i="1" s="1"/>
  <c r="AF713" i="1"/>
  <c r="AF779" i="1" s="1"/>
  <c r="AF883" i="1" s="1"/>
  <c r="AF710" i="1"/>
  <c r="AF709" i="1"/>
  <c r="M741" i="1"/>
  <c r="M793" i="1" s="1"/>
  <c r="M746" i="1"/>
  <c r="M798" i="1" s="1"/>
  <c r="M124" i="1" s="1"/>
  <c r="M744" i="1"/>
  <c r="M796" i="1" s="1"/>
  <c r="M740" i="1"/>
  <c r="M792" i="1" s="1"/>
  <c r="M739" i="1"/>
  <c r="M791" i="1" s="1"/>
  <c r="M745" i="1"/>
  <c r="M797" i="1" s="1"/>
  <c r="M743" i="1"/>
  <c r="M795" i="1" s="1"/>
  <c r="M742" i="1"/>
  <c r="M794" i="1" s="1"/>
  <c r="M738" i="1"/>
  <c r="M790" i="1" s="1"/>
  <c r="O745" i="1"/>
  <c r="O797" i="1" s="1"/>
  <c r="O739" i="1"/>
  <c r="O791" i="1" s="1"/>
  <c r="O744" i="1"/>
  <c r="O796" i="1" s="1"/>
  <c r="O738" i="1"/>
  <c r="O790" i="1" s="1"/>
  <c r="O741" i="1"/>
  <c r="O793" i="1" s="1"/>
  <c r="O740" i="1"/>
  <c r="O792" i="1" s="1"/>
  <c r="O746" i="1"/>
  <c r="O798" i="1" s="1"/>
  <c r="O124" i="1" s="1"/>
  <c r="O743" i="1"/>
  <c r="O795" i="1" s="1"/>
  <c r="O742" i="1"/>
  <c r="O794" i="1" s="1"/>
  <c r="H673" i="1"/>
  <c r="H763" i="1" s="1"/>
  <c r="H678" i="1"/>
  <c r="H674" i="1"/>
  <c r="H764" i="1" s="1"/>
  <c r="H680" i="1"/>
  <c r="H671" i="1"/>
  <c r="H679" i="1"/>
  <c r="H672" i="1"/>
  <c r="H675" i="1"/>
  <c r="H765" i="1" s="1"/>
  <c r="H676" i="1"/>
  <c r="H766" i="1" s="1"/>
  <c r="H677" i="1"/>
  <c r="H767" i="1" s="1"/>
  <c r="F17" i="1"/>
  <c r="AD881" i="1"/>
  <c r="AD103" i="1"/>
  <c r="AV891" i="1"/>
  <c r="P888" i="1"/>
  <c r="P110" i="1"/>
  <c r="L862" i="1"/>
  <c r="L84" i="1"/>
  <c r="X867" i="1"/>
  <c r="X89" i="1"/>
  <c r="AN865" i="1"/>
  <c r="AN87" i="1"/>
  <c r="AD886" i="1"/>
  <c r="AD108" i="1"/>
  <c r="Q899" i="1"/>
  <c r="Q121" i="1"/>
  <c r="AL863" i="1"/>
  <c r="AL85" i="1"/>
  <c r="AC880" i="1"/>
  <c r="AC102" i="1"/>
  <c r="V821" i="1"/>
  <c r="U822" i="1"/>
  <c r="U820" i="1"/>
  <c r="M871" i="1"/>
  <c r="M93" i="1"/>
  <c r="V694" i="1"/>
  <c r="V770" i="1" s="1"/>
  <c r="V693" i="1"/>
  <c r="V769" i="1" s="1"/>
  <c r="V873" i="1" s="1"/>
  <c r="V699" i="1"/>
  <c r="V692" i="1"/>
  <c r="V768" i="1" s="1"/>
  <c r="V698" i="1"/>
  <c r="V691" i="1"/>
  <c r="V697" i="1"/>
  <c r="V696" i="1"/>
  <c r="V695" i="1"/>
  <c r="V32" i="1"/>
  <c r="W707" i="1"/>
  <c r="W708" i="1"/>
  <c r="W757" i="1" s="1"/>
  <c r="W701" i="1"/>
  <c r="W771" i="1" s="1"/>
  <c r="W706" i="1"/>
  <c r="W776" i="1" s="1"/>
  <c r="W702" i="1"/>
  <c r="W772" i="1" s="1"/>
  <c r="W703" i="1"/>
  <c r="W773" i="1" s="1"/>
  <c r="W700" i="1"/>
  <c r="W705" i="1"/>
  <c r="W775" i="1" s="1"/>
  <c r="W704" i="1"/>
  <c r="W774" i="1" s="1"/>
  <c r="AF702" i="1"/>
  <c r="AF772" i="1" s="1"/>
  <c r="AF707" i="1"/>
  <c r="AF701" i="1"/>
  <c r="AF700" i="1"/>
  <c r="AF708" i="1"/>
  <c r="AF703" i="1"/>
  <c r="AF773" i="1" s="1"/>
  <c r="AF705" i="1"/>
  <c r="AF775" i="1" s="1"/>
  <c r="AF706" i="1"/>
  <c r="AF776" i="1" s="1"/>
  <c r="AF704" i="1"/>
  <c r="AF774" i="1" s="1"/>
  <c r="L684" i="1"/>
  <c r="L783" i="1" s="1"/>
  <c r="L690" i="1"/>
  <c r="L789" i="1" s="1"/>
  <c r="L683" i="1"/>
  <c r="L782" i="1" s="1"/>
  <c r="L685" i="1"/>
  <c r="L784" i="1" s="1"/>
  <c r="L682" i="1"/>
  <c r="L781" i="1" s="1"/>
  <c r="L687" i="1"/>
  <c r="L786" i="1" s="1"/>
  <c r="L686" i="1"/>
  <c r="L785" i="1" s="1"/>
  <c r="L689" i="1"/>
  <c r="L788" i="1" s="1"/>
  <c r="L681" i="1"/>
  <c r="L780" i="1" s="1"/>
  <c r="L688" i="1"/>
  <c r="L787" i="1" s="1"/>
  <c r="M690" i="1"/>
  <c r="M789" i="1" s="1"/>
  <c r="M683" i="1"/>
  <c r="M782" i="1" s="1"/>
  <c r="M689" i="1"/>
  <c r="M788" i="1" s="1"/>
  <c r="M686" i="1"/>
  <c r="M785" i="1" s="1"/>
  <c r="M681" i="1"/>
  <c r="M780" i="1" s="1"/>
  <c r="M687" i="1"/>
  <c r="M786" i="1" s="1"/>
  <c r="M682" i="1"/>
  <c r="M781" i="1" s="1"/>
  <c r="M685" i="1"/>
  <c r="M784" i="1" s="1"/>
  <c r="M684" i="1"/>
  <c r="M783" i="1" s="1"/>
  <c r="M688" i="1"/>
  <c r="M787" i="1" s="1"/>
  <c r="I22" i="1"/>
  <c r="F102" i="1"/>
  <c r="F98" i="1"/>
  <c r="F99" i="1"/>
  <c r="F97" i="1"/>
  <c r="F101" i="1"/>
  <c r="F100" i="1"/>
  <c r="P886" i="1"/>
  <c r="P108" i="1"/>
  <c r="L863" i="1"/>
  <c r="L85" i="1"/>
  <c r="P862" i="1"/>
  <c r="P84" i="1"/>
  <c r="AW802" i="1"/>
  <c r="AH891" i="1"/>
  <c r="AH113" i="1"/>
  <c r="AD756" i="1"/>
  <c r="O868" i="1"/>
  <c r="O90" i="1"/>
  <c r="X868" i="1"/>
  <c r="X90" i="1"/>
  <c r="N873" i="1"/>
  <c r="N95" i="1"/>
  <c r="AN864" i="1"/>
  <c r="AN86" i="1"/>
  <c r="AH724" i="1"/>
  <c r="AI191" i="1"/>
  <c r="N867" i="1"/>
  <c r="N89" i="1"/>
  <c r="Z860" i="1"/>
  <c r="Z82" i="1"/>
  <c r="Z62" i="1" s="1"/>
  <c r="AI886" i="1"/>
  <c r="AC864" i="1"/>
  <c r="AC86" i="1"/>
  <c r="Q898" i="1"/>
  <c r="Q120" i="1"/>
  <c r="AB888" i="1"/>
  <c r="AB110" i="1"/>
  <c r="AI81" i="1"/>
  <c r="AI59" i="1" s="1"/>
  <c r="Y899" i="1"/>
  <c r="Y121" i="1"/>
  <c r="AS815" i="1"/>
  <c r="W742" i="1"/>
  <c r="W794" i="1" s="1"/>
  <c r="W745" i="1"/>
  <c r="W797" i="1" s="1"/>
  <c r="W739" i="1"/>
  <c r="W791" i="1" s="1"/>
  <c r="W740" i="1"/>
  <c r="W792" i="1" s="1"/>
  <c r="W738" i="1"/>
  <c r="W790" i="1" s="1"/>
  <c r="W894" i="1" s="1"/>
  <c r="W746" i="1"/>
  <c r="W798" i="1" s="1"/>
  <c r="W124" i="1" s="1"/>
  <c r="W744" i="1"/>
  <c r="W796" i="1" s="1"/>
  <c r="W743" i="1"/>
  <c r="W795" i="1" s="1"/>
  <c r="W741" i="1"/>
  <c r="W793" i="1" s="1"/>
  <c r="W897" i="1" s="1"/>
  <c r="AF698" i="1"/>
  <c r="AF756" i="1" s="1"/>
  <c r="AF692" i="1"/>
  <c r="AF768" i="1" s="1"/>
  <c r="AF693" i="1"/>
  <c r="AF769" i="1" s="1"/>
  <c r="AF699" i="1"/>
  <c r="AF691" i="1"/>
  <c r="AF696" i="1"/>
  <c r="AF695" i="1"/>
  <c r="AF697" i="1"/>
  <c r="AF694" i="1"/>
  <c r="AF770" i="1" s="1"/>
  <c r="AF32" i="1"/>
  <c r="N740" i="1"/>
  <c r="N792" i="1" s="1"/>
  <c r="N746" i="1"/>
  <c r="N798" i="1" s="1"/>
  <c r="N124" i="1" s="1"/>
  <c r="N744" i="1"/>
  <c r="N796" i="1" s="1"/>
  <c r="N738" i="1"/>
  <c r="N790" i="1" s="1"/>
  <c r="N742" i="1"/>
  <c r="N794" i="1" s="1"/>
  <c r="N739" i="1"/>
  <c r="N791" i="1" s="1"/>
  <c r="N741" i="1"/>
  <c r="N793" i="1" s="1"/>
  <c r="N743" i="1"/>
  <c r="N795" i="1" s="1"/>
  <c r="N745" i="1"/>
  <c r="N797" i="1" s="1"/>
  <c r="M691" i="1"/>
  <c r="M695" i="1"/>
  <c r="M698" i="1"/>
  <c r="M694" i="1"/>
  <c r="M770" i="1" s="1"/>
  <c r="M699" i="1"/>
  <c r="M692" i="1"/>
  <c r="M768" i="1" s="1"/>
  <c r="M697" i="1"/>
  <c r="M696" i="1"/>
  <c r="M693" i="1"/>
  <c r="M769" i="1" s="1"/>
  <c r="M32" i="1"/>
  <c r="H692" i="1"/>
  <c r="H768" i="1" s="1"/>
  <c r="H691" i="1"/>
  <c r="H697" i="1"/>
  <c r="H696" i="1"/>
  <c r="H695" i="1"/>
  <c r="H698" i="1"/>
  <c r="H756" i="1" s="1"/>
  <c r="H694" i="1"/>
  <c r="H770" i="1" s="1"/>
  <c r="H699" i="1"/>
  <c r="H693" i="1"/>
  <c r="H769" i="1" s="1"/>
  <c r="H32" i="1"/>
  <c r="R670" i="1"/>
  <c r="R663" i="1"/>
  <c r="R758" i="1" s="1"/>
  <c r="R669" i="1"/>
  <c r="R753" i="1" s="1"/>
  <c r="R668" i="1"/>
  <c r="R752" i="1" s="1"/>
  <c r="R664" i="1"/>
  <c r="R759" i="1" s="1"/>
  <c r="R661" i="1"/>
  <c r="R662" i="1"/>
  <c r="R751" i="1" s="1"/>
  <c r="R667" i="1"/>
  <c r="R762" i="1" s="1"/>
  <c r="R665" i="1"/>
  <c r="R760" i="1" s="1"/>
  <c r="R666" i="1"/>
  <c r="R761" i="1" s="1"/>
  <c r="R31" i="1"/>
  <c r="R33" i="1" s="1"/>
  <c r="P890" i="1"/>
  <c r="P112" i="1"/>
  <c r="AF723" i="1"/>
  <c r="AH190" i="1"/>
  <c r="AG190" i="1"/>
  <c r="AG723" i="1" s="1"/>
  <c r="AG765" i="1" s="1"/>
  <c r="AD752" i="1"/>
  <c r="AH889" i="1"/>
  <c r="O870" i="1"/>
  <c r="O92" i="1"/>
  <c r="BH755" i="1"/>
  <c r="AR864" i="1"/>
  <c r="AR86" i="1"/>
  <c r="P873" i="1"/>
  <c r="P95" i="1"/>
  <c r="AH721" i="1"/>
  <c r="AH763" i="1" s="1"/>
  <c r="AI188" i="1"/>
  <c r="N690" i="1"/>
  <c r="N789" i="1" s="1"/>
  <c r="N683" i="1"/>
  <c r="N782" i="1" s="1"/>
  <c r="N689" i="1"/>
  <c r="N788" i="1" s="1"/>
  <c r="N682" i="1"/>
  <c r="N781" i="1" s="1"/>
  <c r="N686" i="1"/>
  <c r="N785" i="1" s="1"/>
  <c r="N681" i="1"/>
  <c r="N780" i="1" s="1"/>
  <c r="N684" i="1"/>
  <c r="N783" i="1" s="1"/>
  <c r="N688" i="1"/>
  <c r="N787" i="1" s="1"/>
  <c r="N685" i="1"/>
  <c r="N784" i="1" s="1"/>
  <c r="N687" i="1"/>
  <c r="N786" i="1" s="1"/>
  <c r="AT113" i="1"/>
  <c r="AH773" i="1"/>
  <c r="AI850" i="1"/>
  <c r="AH124" i="1"/>
  <c r="N869" i="1"/>
  <c r="N91" i="1"/>
  <c r="AC755" i="1"/>
  <c r="Q900" i="1"/>
  <c r="Q122" i="1"/>
  <c r="AC891" i="1"/>
  <c r="AC113" i="1"/>
  <c r="AK807" i="1"/>
  <c r="AK859" i="1" s="1"/>
  <c r="AC878" i="1"/>
  <c r="AC100" i="1"/>
  <c r="Q881" i="1"/>
  <c r="Q103" i="1"/>
  <c r="Z745" i="1"/>
  <c r="Z797" i="1" s="1"/>
  <c r="Z744" i="1"/>
  <c r="Z796" i="1" s="1"/>
  <c r="Z743" i="1"/>
  <c r="Z795" i="1" s="1"/>
  <c r="Z742" i="1"/>
  <c r="Z794" i="1" s="1"/>
  <c r="Z739" i="1"/>
  <c r="Z791" i="1" s="1"/>
  <c r="Z746" i="1"/>
  <c r="Z798" i="1" s="1"/>
  <c r="Z124" i="1" s="1"/>
  <c r="Z738" i="1"/>
  <c r="Z790" i="1" s="1"/>
  <c r="Z740" i="1"/>
  <c r="Z792" i="1" s="1"/>
  <c r="Z741" i="1"/>
  <c r="Z793" i="1" s="1"/>
  <c r="V662" i="1"/>
  <c r="V751" i="1" s="1"/>
  <c r="V668" i="1"/>
  <c r="V661" i="1"/>
  <c r="V667" i="1"/>
  <c r="V762" i="1" s="1"/>
  <c r="V665" i="1"/>
  <c r="V760" i="1" s="1"/>
  <c r="V664" i="1"/>
  <c r="V759" i="1" s="1"/>
  <c r="V663" i="1"/>
  <c r="V758" i="1" s="1"/>
  <c r="V666" i="1"/>
  <c r="V761" i="1" s="1"/>
  <c r="V669" i="1"/>
  <c r="V670" i="1"/>
  <c r="V31" i="1"/>
  <c r="U669" i="1"/>
  <c r="U662" i="1"/>
  <c r="U668" i="1"/>
  <c r="U752" i="1" s="1"/>
  <c r="U667" i="1"/>
  <c r="U762" i="1" s="1"/>
  <c r="U663" i="1"/>
  <c r="U758" i="1" s="1"/>
  <c r="U670" i="1"/>
  <c r="U661" i="1"/>
  <c r="U664" i="1"/>
  <c r="U759" i="1" s="1"/>
  <c r="U666" i="1"/>
  <c r="U761" i="1" s="1"/>
  <c r="U665" i="1"/>
  <c r="U760" i="1" s="1"/>
  <c r="U31" i="1"/>
  <c r="AF17" i="1"/>
  <c r="O700" i="1"/>
  <c r="O701" i="1"/>
  <c r="O771" i="1" s="1"/>
  <c r="O705" i="1"/>
  <c r="O775" i="1" s="1"/>
  <c r="O704" i="1"/>
  <c r="O774" i="1" s="1"/>
  <c r="O706" i="1"/>
  <c r="O776" i="1" s="1"/>
  <c r="O707" i="1"/>
  <c r="O708" i="1"/>
  <c r="O702" i="1"/>
  <c r="O772" i="1" s="1"/>
  <c r="O703" i="1"/>
  <c r="O773" i="1" s="1"/>
  <c r="O18" i="1"/>
  <c r="K17" i="1"/>
  <c r="H666" i="1"/>
  <c r="H761" i="1" s="1"/>
  <c r="H665" i="1"/>
  <c r="H760" i="1" s="1"/>
  <c r="H663" i="1"/>
  <c r="H758" i="1" s="1"/>
  <c r="H669" i="1"/>
  <c r="H753" i="1" s="1"/>
  <c r="H670" i="1"/>
  <c r="H664" i="1"/>
  <c r="H759" i="1" s="1"/>
  <c r="H668" i="1"/>
  <c r="H661" i="1"/>
  <c r="H662" i="1"/>
  <c r="H667" i="1"/>
  <c r="H762" i="1" s="1"/>
  <c r="H31" i="1"/>
  <c r="H33" i="1" s="1"/>
  <c r="H22" i="1"/>
  <c r="R17" i="1"/>
  <c r="P887" i="1"/>
  <c r="P109" i="1"/>
  <c r="P863" i="1"/>
  <c r="P85" i="1"/>
  <c r="AO755" i="1"/>
  <c r="AD751" i="1"/>
  <c r="AY755" i="1"/>
  <c r="O871" i="1"/>
  <c r="O93" i="1"/>
  <c r="Q670" i="1"/>
  <c r="Q663" i="1"/>
  <c r="Q758" i="1" s="1"/>
  <c r="Q662" i="1"/>
  <c r="Q668" i="1"/>
  <c r="Q665" i="1"/>
  <c r="Q760" i="1" s="1"/>
  <c r="Q669" i="1"/>
  <c r="Q661" i="1"/>
  <c r="Q666" i="1"/>
  <c r="Q761" i="1" s="1"/>
  <c r="Q667" i="1"/>
  <c r="Q762" i="1" s="1"/>
  <c r="Q664" i="1"/>
  <c r="Q759" i="1" s="1"/>
  <c r="Q31" i="1"/>
  <c r="AJ864" i="1"/>
  <c r="AJ86" i="1"/>
  <c r="W843" i="1"/>
  <c r="V117" i="1"/>
  <c r="Y896" i="1"/>
  <c r="Y118" i="1"/>
  <c r="Q883" i="1"/>
  <c r="Q105" i="1"/>
  <c r="T694" i="1"/>
  <c r="T770" i="1" s="1"/>
  <c r="T874" i="1" s="1"/>
  <c r="T698" i="1"/>
  <c r="T756" i="1" s="1"/>
  <c r="T693" i="1"/>
  <c r="T769" i="1" s="1"/>
  <c r="T699" i="1"/>
  <c r="T697" i="1"/>
  <c r="T696" i="1"/>
  <c r="T695" i="1"/>
  <c r="T691" i="1"/>
  <c r="T692" i="1"/>
  <c r="T768" i="1" s="1"/>
  <c r="T872" i="1" s="1"/>
  <c r="T32" i="1"/>
  <c r="AF680" i="1"/>
  <c r="AF672" i="1"/>
  <c r="AF678" i="1"/>
  <c r="AF671" i="1"/>
  <c r="AF677" i="1"/>
  <c r="AF767" i="1" s="1"/>
  <c r="AF675" i="1"/>
  <c r="AF765" i="1" s="1"/>
  <c r="AF674" i="1"/>
  <c r="AF673" i="1"/>
  <c r="AF763" i="1" s="1"/>
  <c r="AF679" i="1"/>
  <c r="AF676" i="1"/>
  <c r="AF766" i="1" s="1"/>
  <c r="P679" i="1"/>
  <c r="P753" i="1" s="1"/>
  <c r="P677" i="1"/>
  <c r="P767" i="1" s="1"/>
  <c r="P676" i="1"/>
  <c r="P766" i="1" s="1"/>
  <c r="P680" i="1"/>
  <c r="P755" i="1" s="1"/>
  <c r="P678" i="1"/>
  <c r="P752" i="1" s="1"/>
  <c r="P675" i="1"/>
  <c r="P765" i="1" s="1"/>
  <c r="P674" i="1"/>
  <c r="P764" i="1" s="1"/>
  <c r="P673" i="1"/>
  <c r="P763" i="1" s="1"/>
  <c r="P671" i="1"/>
  <c r="P672" i="1"/>
  <c r="P751" i="1" s="1"/>
  <c r="J705" i="1"/>
  <c r="J775" i="1" s="1"/>
  <c r="J707" i="1"/>
  <c r="J706" i="1"/>
  <c r="J776" i="1" s="1"/>
  <c r="J702" i="1"/>
  <c r="J772" i="1" s="1"/>
  <c r="J708" i="1"/>
  <c r="J703" i="1"/>
  <c r="J773" i="1" s="1"/>
  <c r="J704" i="1"/>
  <c r="J774" i="1" s="1"/>
  <c r="J700" i="1"/>
  <c r="J701" i="1"/>
  <c r="J771" i="1" s="1"/>
  <c r="J672" i="1"/>
  <c r="J678" i="1"/>
  <c r="J671" i="1"/>
  <c r="J679" i="1"/>
  <c r="J680" i="1"/>
  <c r="J675" i="1"/>
  <c r="J765" i="1" s="1"/>
  <c r="J674" i="1"/>
  <c r="J764" i="1" s="1"/>
  <c r="J676" i="1"/>
  <c r="J766" i="1" s="1"/>
  <c r="J677" i="1"/>
  <c r="J767" i="1" s="1"/>
  <c r="J673" i="1"/>
  <c r="J763" i="1" s="1"/>
  <c r="H17" i="1"/>
  <c r="G667" i="1"/>
  <c r="G762" i="1" s="1"/>
  <c r="G666" i="1"/>
  <c r="G761" i="1" s="1"/>
  <c r="G665" i="1"/>
  <c r="G760" i="1" s="1"/>
  <c r="G670" i="1"/>
  <c r="G661" i="1"/>
  <c r="G664" i="1"/>
  <c r="G759" i="1" s="1"/>
  <c r="G668" i="1"/>
  <c r="G669" i="1"/>
  <c r="G662" i="1"/>
  <c r="G663" i="1"/>
  <c r="G758" i="1" s="1"/>
  <c r="G31" i="1"/>
  <c r="G33" i="1" s="1"/>
  <c r="R709" i="1"/>
  <c r="R715" i="1"/>
  <c r="R712" i="1"/>
  <c r="R778" i="1" s="1"/>
  <c r="R711" i="1"/>
  <c r="R777" i="1" s="1"/>
  <c r="R714" i="1"/>
  <c r="R717" i="1"/>
  <c r="R713" i="1"/>
  <c r="R779" i="1" s="1"/>
  <c r="R718" i="1"/>
  <c r="R716" i="1"/>
  <c r="R710" i="1"/>
  <c r="L875" i="1"/>
  <c r="L97" i="1"/>
  <c r="P884" i="1"/>
  <c r="P106" i="1"/>
  <c r="AE32" i="1"/>
  <c r="AO864" i="1"/>
  <c r="AO86" i="1"/>
  <c r="AD750" i="1"/>
  <c r="AB883" i="1"/>
  <c r="AB105" i="1"/>
  <c r="N874" i="1"/>
  <c r="N96" i="1"/>
  <c r="N717" i="1"/>
  <c r="N710" i="1"/>
  <c r="N754" i="1" s="1"/>
  <c r="N709" i="1"/>
  <c r="N711" i="1"/>
  <c r="N777" i="1" s="1"/>
  <c r="N713" i="1"/>
  <c r="N779" i="1" s="1"/>
  <c r="N715" i="1"/>
  <c r="N718" i="1"/>
  <c r="N757" i="1" s="1"/>
  <c r="N712" i="1"/>
  <c r="N778" i="1" s="1"/>
  <c r="N714" i="1"/>
  <c r="N716" i="1"/>
  <c r="Q894" i="1"/>
  <c r="Q116" i="1"/>
  <c r="L672" i="1"/>
  <c r="L751" i="1" s="1"/>
  <c r="L678" i="1"/>
  <c r="L752" i="1" s="1"/>
  <c r="L671" i="1"/>
  <c r="L679" i="1"/>
  <c r="L753" i="1" s="1"/>
  <c r="L677" i="1"/>
  <c r="L767" i="1" s="1"/>
  <c r="L675" i="1"/>
  <c r="L765" i="1" s="1"/>
  <c r="L674" i="1"/>
  <c r="L764" i="1" s="1"/>
  <c r="L673" i="1"/>
  <c r="L763" i="1" s="1"/>
  <c r="L676" i="1"/>
  <c r="L766" i="1" s="1"/>
  <c r="L680" i="1"/>
  <c r="L755" i="1" s="1"/>
  <c r="AJ865" i="1"/>
  <c r="AJ87" i="1"/>
  <c r="AC879" i="1"/>
  <c r="AC101" i="1"/>
  <c r="W714" i="1"/>
  <c r="W717" i="1"/>
  <c r="W709" i="1"/>
  <c r="W712" i="1"/>
  <c r="W778" i="1" s="1"/>
  <c r="W718" i="1"/>
  <c r="W710" i="1"/>
  <c r="W754" i="1" s="1"/>
  <c r="W711" i="1"/>
  <c r="W777" i="1" s="1"/>
  <c r="W716" i="1"/>
  <c r="W715" i="1"/>
  <c r="W713" i="1"/>
  <c r="W779" i="1" s="1"/>
  <c r="U708" i="1"/>
  <c r="U706" i="1"/>
  <c r="U776" i="1" s="1"/>
  <c r="U702" i="1"/>
  <c r="U772" i="1" s="1"/>
  <c r="U705" i="1"/>
  <c r="U775" i="1" s="1"/>
  <c r="U700" i="1"/>
  <c r="U707" i="1"/>
  <c r="U701" i="1"/>
  <c r="U771" i="1" s="1"/>
  <c r="U875" i="1" s="1"/>
  <c r="U704" i="1"/>
  <c r="U774" i="1" s="1"/>
  <c r="U703" i="1"/>
  <c r="U773" i="1" s="1"/>
  <c r="U877" i="1" s="1"/>
  <c r="U33" i="1"/>
  <c r="T17" i="1"/>
  <c r="AF18" i="1"/>
  <c r="F32" i="1"/>
  <c r="F82" i="1" s="1"/>
  <c r="F62" i="1" s="1"/>
  <c r="F94" i="1"/>
  <c r="F96" i="1"/>
  <c r="F95" i="1"/>
  <c r="R696" i="1"/>
  <c r="R699" i="1"/>
  <c r="R698" i="1"/>
  <c r="R756" i="1" s="1"/>
  <c r="R697" i="1"/>
  <c r="R695" i="1"/>
  <c r="R694" i="1"/>
  <c r="R770" i="1" s="1"/>
  <c r="R693" i="1"/>
  <c r="R769" i="1" s="1"/>
  <c r="R691" i="1"/>
  <c r="R692" i="1"/>
  <c r="R768" i="1" s="1"/>
  <c r="R32" i="1"/>
  <c r="L876" i="1"/>
  <c r="L98" i="1"/>
  <c r="P889" i="1"/>
  <c r="P111" i="1"/>
  <c r="AE756" i="1"/>
  <c r="AO865" i="1"/>
  <c r="AO87" i="1"/>
  <c r="AH737" i="1"/>
  <c r="AH757" i="1" s="1"/>
  <c r="AI204" i="1"/>
  <c r="AB881" i="1"/>
  <c r="AB103" i="1"/>
  <c r="N756" i="1"/>
  <c r="N879" i="1"/>
  <c r="N101" i="1"/>
  <c r="X803" i="1"/>
  <c r="AE870" i="1"/>
  <c r="AE92" i="1"/>
  <c r="Q874" i="1"/>
  <c r="Q96" i="1"/>
  <c r="X713" i="1"/>
  <c r="X779" i="1" s="1"/>
  <c r="X710" i="1"/>
  <c r="X712" i="1"/>
  <c r="X778" i="1" s="1"/>
  <c r="X718" i="1"/>
  <c r="X717" i="1"/>
  <c r="X714" i="1"/>
  <c r="X711" i="1"/>
  <c r="X777" i="1" s="1"/>
  <c r="X709" i="1"/>
  <c r="X716" i="1"/>
  <c r="X715" i="1"/>
  <c r="T22" i="1"/>
  <c r="P740" i="1"/>
  <c r="P792" i="1" s="1"/>
  <c r="P746" i="1"/>
  <c r="P798" i="1" s="1"/>
  <c r="P124" i="1" s="1"/>
  <c r="P744" i="1"/>
  <c r="P796" i="1" s="1"/>
  <c r="P741" i="1"/>
  <c r="P793" i="1" s="1"/>
  <c r="P745" i="1"/>
  <c r="P797" i="1" s="1"/>
  <c r="P742" i="1"/>
  <c r="P794" i="1" s="1"/>
  <c r="P739" i="1"/>
  <c r="P791" i="1" s="1"/>
  <c r="P743" i="1"/>
  <c r="P795" i="1" s="1"/>
  <c r="P738" i="1"/>
  <c r="P790" i="1" s="1"/>
  <c r="J746" i="1"/>
  <c r="J798" i="1" s="1"/>
  <c r="J124" i="1" s="1"/>
  <c r="J742" i="1"/>
  <c r="J794" i="1" s="1"/>
  <c r="J743" i="1"/>
  <c r="J795" i="1" s="1"/>
  <c r="J744" i="1"/>
  <c r="J796" i="1" s="1"/>
  <c r="J745" i="1"/>
  <c r="J797" i="1" s="1"/>
  <c r="J739" i="1"/>
  <c r="J791" i="1" s="1"/>
  <c r="J740" i="1"/>
  <c r="J792" i="1" s="1"/>
  <c r="J738" i="1"/>
  <c r="J790" i="1" s="1"/>
  <c r="J741" i="1"/>
  <c r="J793" i="1" s="1"/>
  <c r="F83" i="1"/>
  <c r="F80" i="1"/>
  <c r="F79" i="1"/>
  <c r="F78" i="1"/>
  <c r="F77" i="1"/>
  <c r="H712" i="1"/>
  <c r="H778" i="1" s="1"/>
  <c r="H711" i="1"/>
  <c r="H777" i="1" s="1"/>
  <c r="H713" i="1"/>
  <c r="H779" i="1" s="1"/>
  <c r="H714" i="1"/>
  <c r="H710" i="1"/>
  <c r="H718" i="1"/>
  <c r="H717" i="1"/>
  <c r="H716" i="1"/>
  <c r="H715" i="1"/>
  <c r="H709" i="1"/>
  <c r="L880" i="1"/>
  <c r="L102" i="1"/>
  <c r="P893" i="1"/>
  <c r="P115" i="1"/>
  <c r="L866" i="1"/>
  <c r="L88" i="1"/>
  <c r="Y840" i="1"/>
  <c r="X114" i="1"/>
  <c r="AX755" i="1"/>
  <c r="AO863" i="1"/>
  <c r="AD866" i="1"/>
  <c r="AD88" i="1"/>
  <c r="AB882" i="1"/>
  <c r="AB104" i="1"/>
  <c r="X832" i="1"/>
  <c r="N875" i="1"/>
  <c r="N97" i="1"/>
  <c r="AH883" i="1"/>
  <c r="AU113" i="1"/>
  <c r="AU891" i="1"/>
  <c r="N871" i="1"/>
  <c r="N93" i="1"/>
  <c r="AC863" i="1"/>
  <c r="AC85" i="1"/>
  <c r="Q872" i="1"/>
  <c r="Q94" i="1"/>
  <c r="Y900" i="1"/>
  <c r="Y122" i="1"/>
  <c r="AV755" i="1"/>
  <c r="X686" i="1"/>
  <c r="X785" i="1" s="1"/>
  <c r="X681" i="1"/>
  <c r="X780" i="1" s="1"/>
  <c r="X689" i="1"/>
  <c r="X788" i="1" s="1"/>
  <c r="X892" i="1" s="1"/>
  <c r="X683" i="1"/>
  <c r="X782" i="1" s="1"/>
  <c r="X685" i="1"/>
  <c r="X784" i="1" s="1"/>
  <c r="X687" i="1"/>
  <c r="X786" i="1" s="1"/>
  <c r="X684" i="1"/>
  <c r="X783" i="1" s="1"/>
  <c r="X887" i="1" s="1"/>
  <c r="X690" i="1"/>
  <c r="X789" i="1" s="1"/>
  <c r="X688" i="1"/>
  <c r="X787" i="1" s="1"/>
  <c r="X682" i="1"/>
  <c r="X781" i="1" s="1"/>
  <c r="X885" i="1" s="1"/>
  <c r="O683" i="1"/>
  <c r="O782" i="1" s="1"/>
  <c r="O689" i="1"/>
  <c r="O788" i="1" s="1"/>
  <c r="O682" i="1"/>
  <c r="O781" i="1" s="1"/>
  <c r="O686" i="1"/>
  <c r="O785" i="1" s="1"/>
  <c r="O681" i="1"/>
  <c r="O780" i="1" s="1"/>
  <c r="O690" i="1"/>
  <c r="O789" i="1" s="1"/>
  <c r="O684" i="1"/>
  <c r="O783" i="1" s="1"/>
  <c r="O687" i="1"/>
  <c r="O786" i="1" s="1"/>
  <c r="O688" i="1"/>
  <c r="O787" i="1" s="1"/>
  <c r="O685" i="1"/>
  <c r="O784" i="1" s="1"/>
  <c r="I704" i="1"/>
  <c r="I774" i="1" s="1"/>
  <c r="I705" i="1"/>
  <c r="I775" i="1" s="1"/>
  <c r="I706" i="1"/>
  <c r="I776" i="1" s="1"/>
  <c r="I702" i="1"/>
  <c r="I772" i="1" s="1"/>
  <c r="I708" i="1"/>
  <c r="I703" i="1"/>
  <c r="I773" i="1" s="1"/>
  <c r="I707" i="1"/>
  <c r="I700" i="1"/>
  <c r="I701" i="1"/>
  <c r="I771" i="1" s="1"/>
  <c r="I33" i="1"/>
  <c r="H705" i="1"/>
  <c r="H775" i="1" s="1"/>
  <c r="H704" i="1"/>
  <c r="H774" i="1" s="1"/>
  <c r="H706" i="1"/>
  <c r="H776" i="1" s="1"/>
  <c r="H708" i="1"/>
  <c r="H703" i="1"/>
  <c r="H773" i="1" s="1"/>
  <c r="H707" i="1"/>
  <c r="H702" i="1"/>
  <c r="H772" i="1" s="1"/>
  <c r="H700" i="1"/>
  <c r="H701" i="1"/>
  <c r="H771" i="1" s="1"/>
  <c r="G712" i="1"/>
  <c r="G778" i="1" s="1"/>
  <c r="G718" i="1"/>
  <c r="G714" i="1"/>
  <c r="G710" i="1"/>
  <c r="G715" i="1"/>
  <c r="G711" i="1"/>
  <c r="G777" i="1" s="1"/>
  <c r="G717" i="1"/>
  <c r="G709" i="1"/>
  <c r="G713" i="1"/>
  <c r="G779" i="1" s="1"/>
  <c r="G716" i="1"/>
  <c r="I685" i="1"/>
  <c r="I784" i="1" s="1"/>
  <c r="I684" i="1"/>
  <c r="I783" i="1" s="1"/>
  <c r="I687" i="1"/>
  <c r="I786" i="1" s="1"/>
  <c r="I682" i="1"/>
  <c r="I781" i="1" s="1"/>
  <c r="I690" i="1"/>
  <c r="I789" i="1" s="1"/>
  <c r="I689" i="1"/>
  <c r="I788" i="1" s="1"/>
  <c r="I688" i="1"/>
  <c r="I787" i="1" s="1"/>
  <c r="I681" i="1"/>
  <c r="I780" i="1" s="1"/>
  <c r="I686" i="1"/>
  <c r="I785" i="1" s="1"/>
  <c r="I683" i="1"/>
  <c r="I782" i="1" s="1"/>
  <c r="P891" i="1"/>
  <c r="P113" i="1"/>
  <c r="L865" i="1"/>
  <c r="L87" i="1"/>
  <c r="AD862" i="1"/>
  <c r="AD84" i="1"/>
  <c r="AJ806" i="1"/>
  <c r="AF722" i="1"/>
  <c r="AH189" i="1"/>
  <c r="AG189" i="1"/>
  <c r="AG722" i="1" s="1"/>
  <c r="AG764" i="1" s="1"/>
  <c r="AV812" i="1"/>
  <c r="AU86" i="1"/>
  <c r="AU864" i="1"/>
  <c r="X756" i="1"/>
  <c r="N880" i="1"/>
  <c r="N102" i="1"/>
  <c r="AI900" i="1"/>
  <c r="AG870" i="1"/>
  <c r="AG92" i="1"/>
  <c r="N868" i="1"/>
  <c r="N90" i="1"/>
  <c r="AF734" i="1"/>
  <c r="AH201" i="1"/>
  <c r="AG201" i="1"/>
  <c r="AG734" i="1" s="1"/>
  <c r="AG775" i="1" s="1"/>
  <c r="AC881" i="1"/>
  <c r="AC103" i="1"/>
  <c r="AF729" i="1"/>
  <c r="AH196" i="1"/>
  <c r="AG196" i="1"/>
  <c r="AG729" i="1" s="1"/>
  <c r="AG754" i="1" s="1"/>
  <c r="P879" i="1"/>
  <c r="P101" i="1"/>
  <c r="AH863" i="1"/>
  <c r="AH85" i="1"/>
  <c r="AI844" i="1"/>
  <c r="AH118" i="1"/>
  <c r="Q708" i="1"/>
  <c r="Q701" i="1"/>
  <c r="Q771" i="1" s="1"/>
  <c r="Q703" i="1"/>
  <c r="Q773" i="1" s="1"/>
  <c r="Q700" i="1"/>
  <c r="Q754" i="1" s="1"/>
  <c r="Q704" i="1"/>
  <c r="Q774" i="1" s="1"/>
  <c r="Q705" i="1"/>
  <c r="Q775" i="1" s="1"/>
  <c r="Q707" i="1"/>
  <c r="Q706" i="1"/>
  <c r="Q776" i="1" s="1"/>
  <c r="Q702" i="1"/>
  <c r="Q772" i="1" s="1"/>
  <c r="Q33" i="1"/>
  <c r="AJ809" i="1"/>
  <c r="AC750" i="1"/>
  <c r="AG111" i="1"/>
  <c r="AG889" i="1"/>
  <c r="AE868" i="1"/>
  <c r="AE90" i="1"/>
  <c r="Y881" i="1"/>
  <c r="Y103" i="1"/>
  <c r="Y71" i="1" s="1"/>
  <c r="Q873" i="1"/>
  <c r="Q95" i="1"/>
  <c r="V707" i="1"/>
  <c r="V706" i="1"/>
  <c r="V776" i="1" s="1"/>
  <c r="V702" i="1"/>
  <c r="V772" i="1" s="1"/>
  <c r="V876" i="1" s="1"/>
  <c r="V701" i="1"/>
  <c r="V771" i="1" s="1"/>
  <c r="V700" i="1"/>
  <c r="V705" i="1"/>
  <c r="V775" i="1" s="1"/>
  <c r="V704" i="1"/>
  <c r="V774" i="1" s="1"/>
  <c r="V708" i="1"/>
  <c r="V703" i="1"/>
  <c r="V773" i="1" s="1"/>
  <c r="V877" i="1" s="1"/>
  <c r="V33" i="1"/>
  <c r="Z18" i="1"/>
  <c r="L711" i="1"/>
  <c r="L777" i="1" s="1"/>
  <c r="L717" i="1"/>
  <c r="L756" i="1" s="1"/>
  <c r="L714" i="1"/>
  <c r="L713" i="1"/>
  <c r="L779" i="1" s="1"/>
  <c r="L712" i="1"/>
  <c r="L778" i="1" s="1"/>
  <c r="L718" i="1"/>
  <c r="L709" i="1"/>
  <c r="L710" i="1"/>
  <c r="L715" i="1"/>
  <c r="L716" i="1"/>
  <c r="J666" i="1"/>
  <c r="J761" i="1" s="1"/>
  <c r="J665" i="1"/>
  <c r="J760" i="1" s="1"/>
  <c r="J664" i="1"/>
  <c r="J759" i="1" s="1"/>
  <c r="J669" i="1"/>
  <c r="J753" i="1" s="1"/>
  <c r="J668" i="1"/>
  <c r="J752" i="1" s="1"/>
  <c r="J667" i="1"/>
  <c r="J762" i="1" s="1"/>
  <c r="J670" i="1"/>
  <c r="J661" i="1"/>
  <c r="J662" i="1"/>
  <c r="J751" i="1" s="1"/>
  <c r="J663" i="1"/>
  <c r="J758" i="1" s="1"/>
  <c r="J31" i="1"/>
  <c r="J33" i="1" s="1"/>
  <c r="G685" i="1"/>
  <c r="G784" i="1" s="1"/>
  <c r="G687" i="1"/>
  <c r="G786" i="1" s="1"/>
  <c r="G682" i="1"/>
  <c r="G781" i="1" s="1"/>
  <c r="G688" i="1"/>
  <c r="G787" i="1" s="1"/>
  <c r="G690" i="1"/>
  <c r="G789" i="1" s="1"/>
  <c r="G681" i="1"/>
  <c r="G780" i="1" s="1"/>
  <c r="G686" i="1"/>
  <c r="G785" i="1" s="1"/>
  <c r="G684" i="1"/>
  <c r="G783" i="1" s="1"/>
  <c r="G689" i="1"/>
  <c r="G788" i="1" s="1"/>
  <c r="G683" i="1"/>
  <c r="G782" i="1" s="1"/>
  <c r="K741" i="1"/>
  <c r="K793" i="1" s="1"/>
  <c r="K740" i="1"/>
  <c r="K792" i="1" s="1"/>
  <c r="K746" i="1"/>
  <c r="K798" i="1" s="1"/>
  <c r="K124" i="1" s="1"/>
  <c r="K745" i="1"/>
  <c r="K797" i="1" s="1"/>
  <c r="K744" i="1"/>
  <c r="K796" i="1" s="1"/>
  <c r="K742" i="1"/>
  <c r="K794" i="1" s="1"/>
  <c r="K743" i="1"/>
  <c r="K795" i="1" s="1"/>
  <c r="K739" i="1"/>
  <c r="K791" i="1" s="1"/>
  <c r="K738" i="1"/>
  <c r="K790" i="1" s="1"/>
  <c r="G679" i="1"/>
  <c r="G680" i="1"/>
  <c r="G673" i="1"/>
  <c r="G763" i="1" s="1"/>
  <c r="G672" i="1"/>
  <c r="G678" i="1"/>
  <c r="G671" i="1"/>
  <c r="G674" i="1"/>
  <c r="G764" i="1" s="1"/>
  <c r="G675" i="1"/>
  <c r="G765" i="1" s="1"/>
  <c r="G676" i="1"/>
  <c r="G766" i="1" s="1"/>
  <c r="G677" i="1"/>
  <c r="G767" i="1" s="1"/>
  <c r="G692" i="1"/>
  <c r="G768" i="1" s="1"/>
  <c r="G691" i="1"/>
  <c r="G695" i="1"/>
  <c r="G693" i="1"/>
  <c r="G769" i="1" s="1"/>
  <c r="G697" i="1"/>
  <c r="G696" i="1"/>
  <c r="G698" i="1"/>
  <c r="G694" i="1"/>
  <c r="G770" i="1" s="1"/>
  <c r="G699" i="1"/>
  <c r="G32" i="1"/>
  <c r="P885" i="1"/>
  <c r="P107" i="1"/>
  <c r="AD753" i="1"/>
  <c r="AT86" i="1"/>
  <c r="N877" i="1"/>
  <c r="N99" i="1"/>
  <c r="Q689" i="1"/>
  <c r="Q788" i="1" s="1"/>
  <c r="Q682" i="1"/>
  <c r="Q781" i="1" s="1"/>
  <c r="Q688" i="1"/>
  <c r="Q787" i="1" s="1"/>
  <c r="Q681" i="1"/>
  <c r="Q780" i="1" s="1"/>
  <c r="Q686" i="1"/>
  <c r="Q785" i="1" s="1"/>
  <c r="Q684" i="1"/>
  <c r="Q783" i="1" s="1"/>
  <c r="Q690" i="1"/>
  <c r="Q789" i="1" s="1"/>
  <c r="Q683" i="1"/>
  <c r="Q782" i="1" s="1"/>
  <c r="Q687" i="1"/>
  <c r="Q786" i="1" s="1"/>
  <c r="Q685" i="1"/>
  <c r="Q784" i="1" s="1"/>
  <c r="AG121" i="1"/>
  <c r="AG899" i="1"/>
  <c r="AG867" i="1"/>
  <c r="AG89" i="1"/>
  <c r="N870" i="1"/>
  <c r="N92" i="1"/>
  <c r="AC862" i="1"/>
  <c r="AC84" i="1"/>
  <c r="X707" i="1"/>
  <c r="X706" i="1"/>
  <c r="X776" i="1" s="1"/>
  <c r="X702" i="1"/>
  <c r="X772" i="1" s="1"/>
  <c r="X703" i="1"/>
  <c r="X773" i="1" s="1"/>
  <c r="X700" i="1"/>
  <c r="X754" i="1" s="1"/>
  <c r="X705" i="1"/>
  <c r="X775" i="1" s="1"/>
  <c r="X701" i="1"/>
  <c r="X771" i="1" s="1"/>
  <c r="X704" i="1"/>
  <c r="X774" i="1" s="1"/>
  <c r="X708" i="1"/>
  <c r="X757" i="1" s="1"/>
  <c r="P716" i="1"/>
  <c r="P709" i="1"/>
  <c r="P715" i="1"/>
  <c r="P718" i="1"/>
  <c r="P757" i="1" s="1"/>
  <c r="P717" i="1"/>
  <c r="P756" i="1" s="1"/>
  <c r="P713" i="1"/>
  <c r="P779" i="1" s="1"/>
  <c r="P710" i="1"/>
  <c r="P754" i="1" s="1"/>
  <c r="P714" i="1"/>
  <c r="P711" i="1"/>
  <c r="P777" i="1" s="1"/>
  <c r="P712" i="1"/>
  <c r="P778" i="1" s="1"/>
  <c r="P876" i="1"/>
  <c r="P98" i="1"/>
  <c r="AT755" i="1"/>
  <c r="L872" i="1"/>
  <c r="L94" i="1"/>
  <c r="AC751" i="1"/>
  <c r="AH829" i="1"/>
  <c r="AG829" i="1"/>
  <c r="AE882" i="1"/>
  <c r="AE104" i="1"/>
  <c r="AE71" i="1" s="1"/>
  <c r="AQ864" i="1"/>
  <c r="AQ86" i="1"/>
  <c r="AE869" i="1"/>
  <c r="AE91" i="1"/>
  <c r="AL891" i="1"/>
  <c r="AL113" i="1"/>
  <c r="Y898" i="1"/>
  <c r="Y120" i="1"/>
  <c r="Z706" i="1"/>
  <c r="Z776" i="1" s="1"/>
  <c r="Z707" i="1"/>
  <c r="Z700" i="1"/>
  <c r="Z754" i="1" s="1"/>
  <c r="Z703" i="1"/>
  <c r="Z773" i="1" s="1"/>
  <c r="Z704" i="1"/>
  <c r="Z774" i="1" s="1"/>
  <c r="Z702" i="1"/>
  <c r="Z772" i="1" s="1"/>
  <c r="Z705" i="1"/>
  <c r="Z775" i="1" s="1"/>
  <c r="Z701" i="1"/>
  <c r="Z771" i="1" s="1"/>
  <c r="Z708" i="1"/>
  <c r="Z757" i="1" s="1"/>
  <c r="W680" i="1"/>
  <c r="W679" i="1"/>
  <c r="W675" i="1"/>
  <c r="W765" i="1" s="1"/>
  <c r="W674" i="1"/>
  <c r="W764" i="1" s="1"/>
  <c r="W673" i="1"/>
  <c r="W763" i="1" s="1"/>
  <c r="W678" i="1"/>
  <c r="W676" i="1"/>
  <c r="W766" i="1" s="1"/>
  <c r="W677" i="1"/>
  <c r="W767" i="1" s="1"/>
  <c r="W671" i="1"/>
  <c r="W672" i="1"/>
  <c r="O664" i="1"/>
  <c r="O759" i="1" s="1"/>
  <c r="O670" i="1"/>
  <c r="O669" i="1"/>
  <c r="O753" i="1" s="1"/>
  <c r="O665" i="1"/>
  <c r="O760" i="1" s="1"/>
  <c r="O662" i="1"/>
  <c r="O751" i="1" s="1"/>
  <c r="O661" i="1"/>
  <c r="O663" i="1"/>
  <c r="O758" i="1" s="1"/>
  <c r="O668" i="1"/>
  <c r="O752" i="1" s="1"/>
  <c r="O667" i="1"/>
  <c r="O762" i="1" s="1"/>
  <c r="O666" i="1"/>
  <c r="O761" i="1" s="1"/>
  <c r="O31" i="1"/>
  <c r="O33" i="1" s="1"/>
  <c r="N664" i="1"/>
  <c r="N759" i="1" s="1"/>
  <c r="N663" i="1"/>
  <c r="N758" i="1" s="1"/>
  <c r="N661" i="1"/>
  <c r="N666" i="1"/>
  <c r="N761" i="1" s="1"/>
  <c r="N665" i="1"/>
  <c r="N760" i="1" s="1"/>
  <c r="N670" i="1"/>
  <c r="N755" i="1" s="1"/>
  <c r="N662" i="1"/>
  <c r="N751" i="1" s="1"/>
  <c r="N668" i="1"/>
  <c r="N752" i="1" s="1"/>
  <c r="N669" i="1"/>
  <c r="N753" i="1" s="1"/>
  <c r="N667" i="1"/>
  <c r="N762" i="1" s="1"/>
  <c r="N31" i="1"/>
  <c r="N33" i="1" s="1"/>
  <c r="J684" i="1"/>
  <c r="J783" i="1" s="1"/>
  <c r="J690" i="1"/>
  <c r="J789" i="1" s="1"/>
  <c r="J685" i="1"/>
  <c r="J784" i="1" s="1"/>
  <c r="J687" i="1"/>
  <c r="J786" i="1" s="1"/>
  <c r="J682" i="1"/>
  <c r="J781" i="1" s="1"/>
  <c r="J688" i="1"/>
  <c r="J787" i="1" s="1"/>
  <c r="J681" i="1"/>
  <c r="J780" i="1" s="1"/>
  <c r="J686" i="1"/>
  <c r="J785" i="1" s="1"/>
  <c r="J689" i="1"/>
  <c r="J788" i="1" s="1"/>
  <c r="J683" i="1"/>
  <c r="J782" i="1" s="1"/>
  <c r="G22" i="1"/>
  <c r="I741" i="1"/>
  <c r="I793" i="1" s="1"/>
  <c r="I740" i="1"/>
  <c r="I792" i="1" s="1"/>
  <c r="I746" i="1"/>
  <c r="I798" i="1" s="1"/>
  <c r="I124" i="1" s="1"/>
  <c r="I744" i="1"/>
  <c r="I796" i="1" s="1"/>
  <c r="I743" i="1"/>
  <c r="I795" i="1" s="1"/>
  <c r="I739" i="1"/>
  <c r="I791" i="1" s="1"/>
  <c r="I745" i="1"/>
  <c r="I797" i="1" s="1"/>
  <c r="I742" i="1"/>
  <c r="I794" i="1" s="1"/>
  <c r="I738" i="1"/>
  <c r="I790" i="1" s="1"/>
  <c r="L878" i="1"/>
  <c r="L100" i="1"/>
  <c r="P892" i="1"/>
  <c r="P114" i="1"/>
  <c r="L864" i="1"/>
  <c r="L86" i="1"/>
  <c r="AD863" i="1"/>
  <c r="AD85" i="1"/>
  <c r="AH886" i="1"/>
  <c r="P874" i="1"/>
  <c r="P96" i="1"/>
  <c r="AW839" i="1"/>
  <c r="AW891" i="1" s="1"/>
  <c r="AV113" i="1"/>
  <c r="AC753" i="1"/>
  <c r="AC746" i="1"/>
  <c r="AC798" i="1" s="1"/>
  <c r="AC124" i="1" s="1"/>
  <c r="AC741" i="1"/>
  <c r="AC793" i="1" s="1"/>
  <c r="AC743" i="1"/>
  <c r="AC795" i="1" s="1"/>
  <c r="AC740" i="1"/>
  <c r="AC792" i="1" s="1"/>
  <c r="AC742" i="1"/>
  <c r="AC794" i="1" s="1"/>
  <c r="AC739" i="1"/>
  <c r="AC791" i="1" s="1"/>
  <c r="AC745" i="1"/>
  <c r="AC797" i="1" s="1"/>
  <c r="AC738" i="1"/>
  <c r="AC790" i="1" s="1"/>
  <c r="AC744" i="1"/>
  <c r="AC796" i="1" s="1"/>
  <c r="Q895" i="1"/>
  <c r="Q117" i="1"/>
  <c r="AA746" i="1"/>
  <c r="AA798" i="1" s="1"/>
  <c r="AA124" i="1" s="1"/>
  <c r="AA745" i="1"/>
  <c r="AA797" i="1" s="1"/>
  <c r="AA738" i="1"/>
  <c r="AA790" i="1" s="1"/>
  <c r="AA740" i="1"/>
  <c r="AA792" i="1" s="1"/>
  <c r="AA739" i="1"/>
  <c r="AA791" i="1" s="1"/>
  <c r="AA741" i="1"/>
  <c r="AA793" i="1" s="1"/>
  <c r="AA744" i="1"/>
  <c r="AA796" i="1" s="1"/>
  <c r="AA742" i="1"/>
  <c r="AA794" i="1" s="1"/>
  <c r="AA743" i="1"/>
  <c r="AA795" i="1" s="1"/>
  <c r="AJ827" i="1"/>
  <c r="AP811" i="1"/>
  <c r="AO85" i="1"/>
  <c r="AH774" i="1"/>
  <c r="W756" i="1"/>
  <c r="AB757" i="1"/>
  <c r="AH88" i="1"/>
  <c r="AA679" i="1"/>
  <c r="AA753" i="1" s="1"/>
  <c r="AA673" i="1"/>
  <c r="AA763" i="1" s="1"/>
  <c r="AA680" i="1"/>
  <c r="AA755" i="1" s="1"/>
  <c r="AA672" i="1"/>
  <c r="AA676" i="1"/>
  <c r="AA766" i="1" s="1"/>
  <c r="AA677" i="1"/>
  <c r="AA767" i="1" s="1"/>
  <c r="AA678" i="1"/>
  <c r="AA752" i="1" s="1"/>
  <c r="AA671" i="1"/>
  <c r="AA675" i="1"/>
  <c r="AA765" i="1" s="1"/>
  <c r="AA674" i="1"/>
  <c r="AA764" i="1" s="1"/>
  <c r="L873" i="1"/>
  <c r="L95" i="1"/>
  <c r="AC866" i="1"/>
  <c r="AC88" i="1"/>
  <c r="AQ865" i="1"/>
  <c r="AQ87" i="1"/>
  <c r="AM891" i="1"/>
  <c r="AM113" i="1"/>
  <c r="AI837" i="1"/>
  <c r="AI889" i="1" s="1"/>
  <c r="AH111" i="1"/>
  <c r="AJ862" i="1"/>
  <c r="AG120" i="1"/>
  <c r="AG898" i="1"/>
  <c r="AV864" i="1"/>
  <c r="W687" i="1"/>
  <c r="W786" i="1" s="1"/>
  <c r="W890" i="1" s="1"/>
  <c r="W686" i="1"/>
  <c r="W785" i="1" s="1"/>
  <c r="W681" i="1"/>
  <c r="W780" i="1" s="1"/>
  <c r="W884" i="1" s="1"/>
  <c r="W689" i="1"/>
  <c r="W788" i="1" s="1"/>
  <c r="W683" i="1"/>
  <c r="W782" i="1" s="1"/>
  <c r="W690" i="1"/>
  <c r="W789" i="1" s="1"/>
  <c r="W684" i="1"/>
  <c r="W783" i="1" s="1"/>
  <c r="W887" i="1" s="1"/>
  <c r="W685" i="1"/>
  <c r="W784" i="1" s="1"/>
  <c r="W688" i="1"/>
  <c r="W787" i="1" s="1"/>
  <c r="W682" i="1"/>
  <c r="W781" i="1" s="1"/>
  <c r="W885" i="1" s="1"/>
  <c r="Y686" i="1"/>
  <c r="Y785" i="1" s="1"/>
  <c r="Y685" i="1"/>
  <c r="Y784" i="1" s="1"/>
  <c r="Y689" i="1"/>
  <c r="Y788" i="1" s="1"/>
  <c r="Y892" i="1" s="1"/>
  <c r="Y683" i="1"/>
  <c r="Y782" i="1" s="1"/>
  <c r="Y688" i="1"/>
  <c r="Y787" i="1" s="1"/>
  <c r="Y687" i="1"/>
  <c r="Y786" i="1" s="1"/>
  <c r="Y682" i="1"/>
  <c r="Y781" i="1" s="1"/>
  <c r="Y684" i="1"/>
  <c r="Y783" i="1" s="1"/>
  <c r="Y681" i="1"/>
  <c r="Y780" i="1" s="1"/>
  <c r="Y690" i="1"/>
  <c r="Y789" i="1" s="1"/>
  <c r="Y893" i="1" s="1"/>
  <c r="U694" i="1"/>
  <c r="U770" i="1" s="1"/>
  <c r="U874" i="1" s="1"/>
  <c r="U693" i="1"/>
  <c r="U769" i="1" s="1"/>
  <c r="U873" i="1" s="1"/>
  <c r="U699" i="1"/>
  <c r="U757" i="1" s="1"/>
  <c r="U698" i="1"/>
  <c r="U756" i="1" s="1"/>
  <c r="U697" i="1"/>
  <c r="U696" i="1"/>
  <c r="U695" i="1"/>
  <c r="U692" i="1"/>
  <c r="U768" i="1" s="1"/>
  <c r="U872" i="1" s="1"/>
  <c r="U691" i="1"/>
  <c r="U32" i="1"/>
  <c r="H18" i="1"/>
  <c r="G704" i="1"/>
  <c r="G774" i="1" s="1"/>
  <c r="G705" i="1"/>
  <c r="G775" i="1" s="1"/>
  <c r="G701" i="1"/>
  <c r="G771" i="1" s="1"/>
  <c r="G703" i="1"/>
  <c r="G773" i="1" s="1"/>
  <c r="G706" i="1"/>
  <c r="G776" i="1" s="1"/>
  <c r="G708" i="1"/>
  <c r="G700" i="1"/>
  <c r="G707" i="1"/>
  <c r="G702" i="1"/>
  <c r="G772" i="1" s="1"/>
  <c r="L877" i="1"/>
  <c r="L99" i="1"/>
  <c r="AH900" i="1"/>
  <c r="AE757" i="1"/>
  <c r="AD864" i="1"/>
  <c r="AD86" i="1"/>
  <c r="Y849" i="1"/>
  <c r="W838" i="1"/>
  <c r="V112" i="1"/>
  <c r="X835" i="1"/>
  <c r="K718" i="1"/>
  <c r="K757" i="1" s="1"/>
  <c r="K711" i="1"/>
  <c r="K777" i="1" s="1"/>
  <c r="K710" i="1"/>
  <c r="K754" i="1" s="1"/>
  <c r="K712" i="1"/>
  <c r="K778" i="1" s="1"/>
  <c r="K716" i="1"/>
  <c r="K717" i="1"/>
  <c r="K756" i="1" s="1"/>
  <c r="K714" i="1"/>
  <c r="K709" i="1"/>
  <c r="K715" i="1"/>
  <c r="K713" i="1"/>
  <c r="K779" i="1" s="1"/>
  <c r="K874" i="1"/>
  <c r="K96" i="1"/>
  <c r="Q677" i="1"/>
  <c r="Q767" i="1" s="1"/>
  <c r="Q676" i="1"/>
  <c r="Q766" i="1" s="1"/>
  <c r="Q675" i="1"/>
  <c r="Q765" i="1" s="1"/>
  <c r="Q671" i="1"/>
  <c r="Q674" i="1"/>
  <c r="Q764" i="1" s="1"/>
  <c r="Q673" i="1"/>
  <c r="Q763" i="1" s="1"/>
  <c r="Q672" i="1"/>
  <c r="Q679" i="1"/>
  <c r="Q680" i="1"/>
  <c r="Q678" i="1"/>
  <c r="Q896" i="1"/>
  <c r="Q118" i="1"/>
  <c r="AB673" i="1"/>
  <c r="AB763" i="1" s="1"/>
  <c r="AB680" i="1"/>
  <c r="AB678" i="1"/>
  <c r="AB674" i="1"/>
  <c r="AB764" i="1" s="1"/>
  <c r="AB679" i="1"/>
  <c r="AB676" i="1"/>
  <c r="AB766" i="1" s="1"/>
  <c r="AB677" i="1"/>
  <c r="AB767" i="1" s="1"/>
  <c r="AB671" i="1"/>
  <c r="AB672" i="1"/>
  <c r="AB675" i="1"/>
  <c r="AB765" i="1" s="1"/>
  <c r="AF727" i="1"/>
  <c r="AH194" i="1"/>
  <c r="AG194" i="1"/>
  <c r="AG727" i="1" s="1"/>
  <c r="AG753" i="1" s="1"/>
  <c r="AV813" i="1"/>
  <c r="AV865" i="1" s="1"/>
  <c r="AU87" i="1"/>
  <c r="AU865" i="1"/>
  <c r="AC869" i="1"/>
  <c r="AC91" i="1"/>
  <c r="P877" i="1"/>
  <c r="P99" i="1"/>
  <c r="AH772" i="1"/>
  <c r="Z841" i="1"/>
  <c r="Y115" i="1"/>
  <c r="AI865" i="1"/>
  <c r="AI87" i="1"/>
  <c r="AA863" i="1"/>
  <c r="AA85" i="1"/>
  <c r="S43" i="1"/>
  <c r="L757" i="1"/>
  <c r="AC865" i="1"/>
  <c r="AC87" i="1"/>
  <c r="AB82" i="1"/>
  <c r="AB62" i="1" s="1"/>
  <c r="AG104" i="1"/>
  <c r="AG882" i="1"/>
  <c r="AJ755" i="1"/>
  <c r="AJ859" i="1" s="1"/>
  <c r="AE867" i="1"/>
  <c r="AE89" i="1"/>
  <c r="Q756" i="1"/>
  <c r="AD746" i="1"/>
  <c r="AD798" i="1" s="1"/>
  <c r="AD124" i="1" s="1"/>
  <c r="AD742" i="1"/>
  <c r="AD794" i="1" s="1"/>
  <c r="AD745" i="1"/>
  <c r="AD797" i="1" s="1"/>
  <c r="AD743" i="1"/>
  <c r="AD795" i="1" s="1"/>
  <c r="AD740" i="1"/>
  <c r="AD792" i="1" s="1"/>
  <c r="AD741" i="1"/>
  <c r="AD793" i="1" s="1"/>
  <c r="AD739" i="1"/>
  <c r="AD791" i="1" s="1"/>
  <c r="AD738" i="1"/>
  <c r="AD790" i="1" s="1"/>
  <c r="AD744" i="1"/>
  <c r="AD796" i="1" s="1"/>
  <c r="X668" i="1"/>
  <c r="X752" i="1" s="1"/>
  <c r="X661" i="1"/>
  <c r="X667" i="1"/>
  <c r="X762" i="1" s="1"/>
  <c r="X666" i="1"/>
  <c r="X761" i="1" s="1"/>
  <c r="X662" i="1"/>
  <c r="X751" i="1" s="1"/>
  <c r="X855" i="1" s="1"/>
  <c r="X664" i="1"/>
  <c r="X759" i="1" s="1"/>
  <c r="X663" i="1"/>
  <c r="X758" i="1" s="1"/>
  <c r="X665" i="1"/>
  <c r="X760" i="1" s="1"/>
  <c r="X669" i="1"/>
  <c r="X753" i="1" s="1"/>
  <c r="X670" i="1"/>
  <c r="X31" i="1"/>
  <c r="X33" i="1" s="1"/>
  <c r="T708" i="1"/>
  <c r="T707" i="1"/>
  <c r="T702" i="1"/>
  <c r="T772" i="1" s="1"/>
  <c r="T701" i="1"/>
  <c r="T771" i="1" s="1"/>
  <c r="T706" i="1"/>
  <c r="T776" i="1" s="1"/>
  <c r="T705" i="1"/>
  <c r="T775" i="1" s="1"/>
  <c r="T700" i="1"/>
  <c r="T703" i="1"/>
  <c r="T773" i="1" s="1"/>
  <c r="T704" i="1"/>
  <c r="T774" i="1" s="1"/>
  <c r="T33" i="1"/>
  <c r="Z881" i="1"/>
  <c r="Z103" i="1"/>
  <c r="L18" i="1"/>
  <c r="J691" i="1"/>
  <c r="J692" i="1"/>
  <c r="J768" i="1" s="1"/>
  <c r="J697" i="1"/>
  <c r="J696" i="1"/>
  <c r="J695" i="1"/>
  <c r="J698" i="1"/>
  <c r="J694" i="1"/>
  <c r="J770" i="1" s="1"/>
  <c r="J699" i="1"/>
  <c r="J757" i="1" s="1"/>
  <c r="J693" i="1"/>
  <c r="J769" i="1" s="1"/>
  <c r="J32" i="1"/>
  <c r="J22" i="1"/>
  <c r="J18" i="1"/>
  <c r="F104" i="1"/>
  <c r="F103" i="1"/>
  <c r="F105" i="1"/>
  <c r="G746" i="1"/>
  <c r="G798" i="1" s="1"/>
  <c r="G124" i="1" s="1"/>
  <c r="G745" i="1"/>
  <c r="G797" i="1" s="1"/>
  <c r="G744" i="1"/>
  <c r="G796" i="1" s="1"/>
  <c r="G743" i="1"/>
  <c r="G795" i="1" s="1"/>
  <c r="G740" i="1"/>
  <c r="G792" i="1" s="1"/>
  <c r="G739" i="1"/>
  <c r="G791" i="1" s="1"/>
  <c r="G738" i="1"/>
  <c r="G790" i="1" s="1"/>
  <c r="G741" i="1"/>
  <c r="G793" i="1" s="1"/>
  <c r="G742" i="1"/>
  <c r="G794" i="1" s="1"/>
  <c r="R700" i="1"/>
  <c r="R701" i="1"/>
  <c r="R771" i="1" s="1"/>
  <c r="R706" i="1"/>
  <c r="R776" i="1" s="1"/>
  <c r="R704" i="1"/>
  <c r="R774" i="1" s="1"/>
  <c r="R705" i="1"/>
  <c r="R775" i="1" s="1"/>
  <c r="R707" i="1"/>
  <c r="R702" i="1"/>
  <c r="R772" i="1" s="1"/>
  <c r="R708" i="1"/>
  <c r="R703" i="1"/>
  <c r="R773" i="1" s="1"/>
  <c r="U97" i="1"/>
  <c r="AD865" i="1"/>
  <c r="AD87" i="1"/>
  <c r="AH84" i="1"/>
  <c r="AC752" i="1"/>
  <c r="AT87" i="1"/>
  <c r="AC882" i="1"/>
  <c r="AC104" i="1"/>
  <c r="AD708" i="1"/>
  <c r="AD757" i="1" s="1"/>
  <c r="AD704" i="1"/>
  <c r="AD774" i="1" s="1"/>
  <c r="AD705" i="1"/>
  <c r="AD775" i="1" s="1"/>
  <c r="AD707" i="1"/>
  <c r="AD755" i="1" s="1"/>
  <c r="AD701" i="1"/>
  <c r="AD771" i="1" s="1"/>
  <c r="AD702" i="1"/>
  <c r="AD772" i="1" s="1"/>
  <c r="AD703" i="1"/>
  <c r="AD773" i="1" s="1"/>
  <c r="AD700" i="1"/>
  <c r="AD754" i="1" s="1"/>
  <c r="AD706" i="1"/>
  <c r="AD776" i="1" s="1"/>
  <c r="AD33" i="1"/>
  <c r="AE741" i="1"/>
  <c r="AE793" i="1" s="1"/>
  <c r="AE743" i="1"/>
  <c r="AE795" i="1" s="1"/>
  <c r="AE744" i="1"/>
  <c r="AE796" i="1" s="1"/>
  <c r="AE738" i="1"/>
  <c r="AE790" i="1" s="1"/>
  <c r="AE745" i="1"/>
  <c r="AE797" i="1" s="1"/>
  <c r="AE742" i="1"/>
  <c r="AE794" i="1" s="1"/>
  <c r="AE739" i="1"/>
  <c r="AE791" i="1" s="1"/>
  <c r="AE746" i="1"/>
  <c r="AE798" i="1" s="1"/>
  <c r="AE124" i="1" s="1"/>
  <c r="AE740" i="1"/>
  <c r="AE792" i="1" s="1"/>
  <c r="AC868" i="1"/>
  <c r="AC90" i="1"/>
  <c r="AA32" i="1"/>
  <c r="P880" i="1"/>
  <c r="P102" i="1"/>
  <c r="AF730" i="1"/>
  <c r="AH197" i="1"/>
  <c r="AG197" i="1"/>
  <c r="AG730" i="1" s="1"/>
  <c r="AG771" i="1" s="1"/>
  <c r="BH828" i="1"/>
  <c r="AB754" i="1"/>
  <c r="AD889" i="1"/>
  <c r="AD111" i="1"/>
  <c r="AJ814" i="1"/>
  <c r="AI88" i="1"/>
  <c r="AA862" i="1"/>
  <c r="AA84" i="1"/>
  <c r="Z667" i="1"/>
  <c r="Z762" i="1" s="1"/>
  <c r="Z668" i="1"/>
  <c r="Z752" i="1" s="1"/>
  <c r="Z661" i="1"/>
  <c r="Z662" i="1"/>
  <c r="Z663" i="1"/>
  <c r="Z758" i="1" s="1"/>
  <c r="Z665" i="1"/>
  <c r="Z760" i="1" s="1"/>
  <c r="Z666" i="1"/>
  <c r="Z761" i="1" s="1"/>
  <c r="Z669" i="1"/>
  <c r="Z670" i="1"/>
  <c r="Z664" i="1"/>
  <c r="Z759" i="1" s="1"/>
  <c r="Z31" i="1"/>
  <c r="Z33" i="1" s="1"/>
  <c r="AH720" i="1"/>
  <c r="AH751" i="1" s="1"/>
  <c r="AI187" i="1"/>
  <c r="L754" i="1"/>
  <c r="AD808" i="1"/>
  <c r="AC82" i="1"/>
  <c r="AC62" i="1" s="1"/>
  <c r="AJ805" i="1"/>
  <c r="AJ863" i="1"/>
  <c r="AJ85" i="1"/>
  <c r="AE767" i="1"/>
  <c r="Q757" i="1"/>
  <c r="AK816" i="1"/>
  <c r="AI846" i="1"/>
  <c r="AH120" i="1"/>
  <c r="V714" i="1"/>
  <c r="V713" i="1"/>
  <c r="V779" i="1" s="1"/>
  <c r="V716" i="1"/>
  <c r="V715" i="1"/>
  <c r="V709" i="1"/>
  <c r="V712" i="1"/>
  <c r="V778" i="1" s="1"/>
  <c r="V718" i="1"/>
  <c r="V710" i="1"/>
  <c r="V717" i="1"/>
  <c r="V711" i="1"/>
  <c r="V777" i="1" s="1"/>
  <c r="U17" i="1"/>
  <c r="AF684" i="1"/>
  <c r="AF783" i="1" s="1"/>
  <c r="AF690" i="1"/>
  <c r="AF789" i="1" s="1"/>
  <c r="AF683" i="1"/>
  <c r="AF782" i="1" s="1"/>
  <c r="AF685" i="1"/>
  <c r="AF784" i="1" s="1"/>
  <c r="AF687" i="1"/>
  <c r="AF786" i="1" s="1"/>
  <c r="AF682" i="1"/>
  <c r="AF781" i="1" s="1"/>
  <c r="AF681" i="1"/>
  <c r="AF780" i="1" s="1"/>
  <c r="AF686" i="1"/>
  <c r="AF785" i="1" s="1"/>
  <c r="AF688" i="1"/>
  <c r="AF787" i="1" s="1"/>
  <c r="AF689" i="1"/>
  <c r="AF788" i="1" s="1"/>
  <c r="M18" i="1"/>
  <c r="K672" i="1"/>
  <c r="K678" i="1"/>
  <c r="K679" i="1"/>
  <c r="K677" i="1"/>
  <c r="K767" i="1" s="1"/>
  <c r="K673" i="1"/>
  <c r="K763" i="1" s="1"/>
  <c r="K671" i="1"/>
  <c r="K675" i="1"/>
  <c r="K765" i="1" s="1"/>
  <c r="K674" i="1"/>
  <c r="K764" i="1" s="1"/>
  <c r="K676" i="1"/>
  <c r="K766" i="1" s="1"/>
  <c r="K680" i="1"/>
  <c r="I673" i="1"/>
  <c r="I763" i="1" s="1"/>
  <c r="I672" i="1"/>
  <c r="I678" i="1"/>
  <c r="I671" i="1"/>
  <c r="I676" i="1"/>
  <c r="I766" i="1" s="1"/>
  <c r="I680" i="1"/>
  <c r="I679" i="1"/>
  <c r="I677" i="1"/>
  <c r="I767" i="1" s="1"/>
  <c r="I675" i="1"/>
  <c r="I765" i="1" s="1"/>
  <c r="I674" i="1"/>
  <c r="I764" i="1" s="1"/>
  <c r="F93" i="1"/>
  <c r="F91" i="1"/>
  <c r="F89" i="1"/>
  <c r="F90" i="1"/>
  <c r="F92" i="1"/>
  <c r="L879" i="1"/>
  <c r="L101" i="1"/>
  <c r="U99" i="1"/>
  <c r="M717" i="1"/>
  <c r="M710" i="1"/>
  <c r="M716" i="1"/>
  <c r="M718" i="1"/>
  <c r="M713" i="1"/>
  <c r="M779" i="1" s="1"/>
  <c r="M715" i="1"/>
  <c r="M714" i="1"/>
  <c r="M712" i="1"/>
  <c r="M778" i="1" s="1"/>
  <c r="M709" i="1"/>
  <c r="M711" i="1"/>
  <c r="M777" i="1" s="1"/>
  <c r="L898" i="1"/>
  <c r="L120" i="1"/>
  <c r="AB896" i="1"/>
  <c r="AB118" i="1"/>
  <c r="O881" i="1"/>
  <c r="O103" i="1"/>
  <c r="N878" i="1"/>
  <c r="N100" i="1"/>
  <c r="AH865" i="1"/>
  <c r="AH87" i="1"/>
  <c r="AP826" i="1"/>
  <c r="AH752" i="1"/>
  <c r="AE684" i="1"/>
  <c r="AE783" i="1" s="1"/>
  <c r="AE690" i="1"/>
  <c r="AE789" i="1" s="1"/>
  <c r="AE683" i="1"/>
  <c r="AE782" i="1" s="1"/>
  <c r="AE688" i="1"/>
  <c r="AE787" i="1" s="1"/>
  <c r="AE685" i="1"/>
  <c r="AE784" i="1" s="1"/>
  <c r="AE888" i="1" s="1"/>
  <c r="AE687" i="1"/>
  <c r="AE786" i="1" s="1"/>
  <c r="AE682" i="1"/>
  <c r="AE781" i="1" s="1"/>
  <c r="AE689" i="1"/>
  <c r="AE788" i="1" s="1"/>
  <c r="AE681" i="1"/>
  <c r="AE780" i="1" s="1"/>
  <c r="AE686" i="1"/>
  <c r="AE785" i="1" s="1"/>
  <c r="AG118" i="1"/>
  <c r="AG896" i="1"/>
  <c r="AC883" i="1"/>
  <c r="AC105" i="1"/>
  <c r="AC871" i="1"/>
  <c r="AC93" i="1"/>
  <c r="P878" i="1"/>
  <c r="P100" i="1"/>
  <c r="AK819" i="1"/>
  <c r="AA751" i="1"/>
  <c r="Y17" i="1"/>
  <c r="AI891" i="1"/>
  <c r="AI113" i="1"/>
  <c r="L874" i="1"/>
  <c r="L96" i="1"/>
  <c r="AI830" i="1"/>
  <c r="AH104" i="1"/>
  <c r="S94" i="1"/>
  <c r="S69" i="1" s="1"/>
  <c r="S64" i="1" s="1"/>
  <c r="S872" i="1"/>
  <c r="S852" i="1"/>
  <c r="X745" i="1"/>
  <c r="X797" i="1" s="1"/>
  <c r="X901" i="1" s="1"/>
  <c r="X744" i="1"/>
  <c r="X796" i="1" s="1"/>
  <c r="X743" i="1"/>
  <c r="X795" i="1" s="1"/>
  <c r="X739" i="1"/>
  <c r="X791" i="1" s="1"/>
  <c r="X738" i="1"/>
  <c r="X790" i="1" s="1"/>
  <c r="X740" i="1"/>
  <c r="X792" i="1" s="1"/>
  <c r="X741" i="1"/>
  <c r="X793" i="1" s="1"/>
  <c r="X746" i="1"/>
  <c r="X798" i="1" s="1"/>
  <c r="X124" i="1" s="1"/>
  <c r="X742" i="1"/>
  <c r="X794" i="1" s="1"/>
  <c r="U681" i="1"/>
  <c r="U780" i="1" s="1"/>
  <c r="U687" i="1"/>
  <c r="U786" i="1" s="1"/>
  <c r="U690" i="1"/>
  <c r="U789" i="1" s="1"/>
  <c r="U689" i="1"/>
  <c r="U788" i="1" s="1"/>
  <c r="U686" i="1"/>
  <c r="U785" i="1" s="1"/>
  <c r="U682" i="1"/>
  <c r="U781" i="1" s="1"/>
  <c r="U684" i="1"/>
  <c r="U783" i="1" s="1"/>
  <c r="U683" i="1"/>
  <c r="U782" i="1" s="1"/>
  <c r="U685" i="1"/>
  <c r="U784" i="1" s="1"/>
  <c r="U688" i="1"/>
  <c r="U787" i="1" s="1"/>
  <c r="T669" i="1"/>
  <c r="T662" i="1"/>
  <c r="T661" i="1"/>
  <c r="T670" i="1"/>
  <c r="T755" i="1" s="1"/>
  <c r="T667" i="1"/>
  <c r="T762" i="1" s="1"/>
  <c r="T663" i="1"/>
  <c r="T758" i="1" s="1"/>
  <c r="T668" i="1"/>
  <c r="T664" i="1"/>
  <c r="T759" i="1" s="1"/>
  <c r="T666" i="1"/>
  <c r="T761" i="1" s="1"/>
  <c r="T665" i="1"/>
  <c r="T760" i="1" s="1"/>
  <c r="T31" i="1"/>
  <c r="T680" i="1"/>
  <c r="T676" i="1"/>
  <c r="T766" i="1" s="1"/>
  <c r="T675" i="1"/>
  <c r="T765" i="1" s="1"/>
  <c r="T674" i="1"/>
  <c r="T764" i="1" s="1"/>
  <c r="T673" i="1"/>
  <c r="T763" i="1" s="1"/>
  <c r="T672" i="1"/>
  <c r="T671" i="1"/>
  <c r="T679" i="1"/>
  <c r="T677" i="1"/>
  <c r="T767" i="1" s="1"/>
  <c r="T678" i="1"/>
  <c r="O697" i="1"/>
  <c r="O696" i="1"/>
  <c r="O699" i="1"/>
  <c r="O757" i="1" s="1"/>
  <c r="O698" i="1"/>
  <c r="O756" i="1" s="1"/>
  <c r="O695" i="1"/>
  <c r="O694" i="1"/>
  <c r="O770" i="1" s="1"/>
  <c r="O691" i="1"/>
  <c r="O754" i="1" s="1"/>
  <c r="O693" i="1"/>
  <c r="O769" i="1" s="1"/>
  <c r="O692" i="1"/>
  <c r="O768" i="1" s="1"/>
  <c r="O32" i="1"/>
  <c r="F86" i="1"/>
  <c r="F84" i="1"/>
  <c r="F88" i="1"/>
  <c r="F87" i="1"/>
  <c r="F31" i="1"/>
  <c r="F81" i="1" s="1"/>
  <c r="F59" i="1" s="1"/>
  <c r="R682" i="1"/>
  <c r="R781" i="1" s="1"/>
  <c r="R688" i="1"/>
  <c r="R787" i="1" s="1"/>
  <c r="R681" i="1"/>
  <c r="R780" i="1" s="1"/>
  <c r="R686" i="1"/>
  <c r="R785" i="1" s="1"/>
  <c r="R684" i="1"/>
  <c r="R783" i="1" s="1"/>
  <c r="R690" i="1"/>
  <c r="R789" i="1" s="1"/>
  <c r="R687" i="1"/>
  <c r="R786" i="1" s="1"/>
  <c r="R689" i="1"/>
  <c r="R788" i="1" s="1"/>
  <c r="R683" i="1"/>
  <c r="R782" i="1" s="1"/>
  <c r="R685" i="1"/>
  <c r="R784" i="1" s="1"/>
  <c r="AD882" i="1"/>
  <c r="AD104" i="1"/>
  <c r="AH898" i="1"/>
  <c r="AG122" i="1"/>
  <c r="AG900" i="1"/>
  <c r="P31" i="1"/>
  <c r="P33" i="1" s="1"/>
  <c r="W824" i="1"/>
  <c r="V825" i="1"/>
  <c r="V823" i="1"/>
  <c r="L901" i="1"/>
  <c r="L123" i="1"/>
  <c r="AJ810" i="1"/>
  <c r="AI84" i="1"/>
  <c r="N876" i="1"/>
  <c r="N98" i="1"/>
  <c r="AB71" i="1" l="1"/>
  <c r="AA67" i="1"/>
  <c r="Z71" i="1"/>
  <c r="AH67" i="1"/>
  <c r="V116" i="1"/>
  <c r="V97" i="1"/>
  <c r="W109" i="1"/>
  <c r="U753" i="1"/>
  <c r="V753" i="1"/>
  <c r="H751" i="1"/>
  <c r="AF757" i="1"/>
  <c r="O71" i="1"/>
  <c r="J756" i="1"/>
  <c r="V752" i="1"/>
  <c r="AE755" i="1"/>
  <c r="T751" i="1"/>
  <c r="U754" i="1"/>
  <c r="AA748" i="1"/>
  <c r="AD71" i="1"/>
  <c r="J754" i="1"/>
  <c r="J858" i="1" s="1"/>
  <c r="Z755" i="1"/>
  <c r="Z859" i="1" s="1"/>
  <c r="Z751" i="1"/>
  <c r="K69" i="1"/>
  <c r="P748" i="1"/>
  <c r="G757" i="1"/>
  <c r="G861" i="1" s="1"/>
  <c r="F73" i="1"/>
  <c r="F50" i="1" s="1"/>
  <c r="L748" i="1"/>
  <c r="F71" i="1"/>
  <c r="AD859" i="1"/>
  <c r="AD81" i="1"/>
  <c r="AD59" i="1" s="1"/>
  <c r="AH867" i="1"/>
  <c r="AH89" i="1"/>
  <c r="K861" i="1"/>
  <c r="K83" i="1"/>
  <c r="L860" i="1"/>
  <c r="L82" i="1"/>
  <c r="L62" i="1" s="1"/>
  <c r="P858" i="1"/>
  <c r="P80" i="1"/>
  <c r="AD861" i="1"/>
  <c r="AD83" i="1"/>
  <c r="N858" i="1"/>
  <c r="N80" i="1"/>
  <c r="P856" i="1"/>
  <c r="P78" i="1"/>
  <c r="P860" i="1"/>
  <c r="P82" i="1"/>
  <c r="P62" i="1" s="1"/>
  <c r="P859" i="1"/>
  <c r="P81" i="1"/>
  <c r="P59" i="1" s="1"/>
  <c r="P861" i="1"/>
  <c r="P83" i="1"/>
  <c r="P857" i="1"/>
  <c r="P79" i="1"/>
  <c r="X861" i="1"/>
  <c r="X83" i="1"/>
  <c r="Z861" i="1"/>
  <c r="Z83" i="1"/>
  <c r="L855" i="1"/>
  <c r="L77" i="1"/>
  <c r="W861" i="1"/>
  <c r="W83" i="1"/>
  <c r="K858" i="1"/>
  <c r="K80" i="1"/>
  <c r="X858" i="1"/>
  <c r="X80" i="1"/>
  <c r="AH861" i="1"/>
  <c r="AH83" i="1"/>
  <c r="AA859" i="1"/>
  <c r="AA81" i="1"/>
  <c r="AA59" i="1" s="1"/>
  <c r="N861" i="1"/>
  <c r="N83" i="1"/>
  <c r="AD858" i="1"/>
  <c r="AD80" i="1"/>
  <c r="K860" i="1"/>
  <c r="K82" i="1"/>
  <c r="K62" i="1" s="1"/>
  <c r="AA857" i="1"/>
  <c r="AA79" i="1"/>
  <c r="P855" i="1"/>
  <c r="P77" i="1"/>
  <c r="Z858" i="1"/>
  <c r="Z80" i="1"/>
  <c r="AG103" i="1"/>
  <c r="AG881" i="1"/>
  <c r="L856" i="1"/>
  <c r="L78" i="1"/>
  <c r="H757" i="1"/>
  <c r="N897" i="1"/>
  <c r="N119" i="1"/>
  <c r="O895" i="1"/>
  <c r="O117" i="1"/>
  <c r="I873" i="1"/>
  <c r="I95" i="1"/>
  <c r="Z891" i="1"/>
  <c r="Z113" i="1"/>
  <c r="K890" i="1"/>
  <c r="K112" i="1"/>
  <c r="V884" i="1"/>
  <c r="V106" i="1"/>
  <c r="Y862" i="1"/>
  <c r="Y84" i="1"/>
  <c r="M875" i="1"/>
  <c r="M97" i="1"/>
  <c r="M866" i="1"/>
  <c r="M88" i="1"/>
  <c r="U899" i="1"/>
  <c r="U121" i="1"/>
  <c r="O873" i="1"/>
  <c r="O95" i="1"/>
  <c r="T865" i="1"/>
  <c r="T87" i="1"/>
  <c r="AF889" i="1"/>
  <c r="AF111" i="1"/>
  <c r="AK805" i="1"/>
  <c r="Z866" i="1"/>
  <c r="Z88" i="1"/>
  <c r="R879" i="1"/>
  <c r="R101" i="1"/>
  <c r="J873" i="1"/>
  <c r="J95" i="1"/>
  <c r="AD898" i="1"/>
  <c r="AD120" i="1"/>
  <c r="AG857" i="1"/>
  <c r="AG79" i="1"/>
  <c r="G877" i="1"/>
  <c r="G99" i="1"/>
  <c r="Y891" i="1"/>
  <c r="Y113" i="1"/>
  <c r="I901" i="1"/>
  <c r="I123" i="1"/>
  <c r="N857" i="1"/>
  <c r="N79" i="1"/>
  <c r="AF103" i="1"/>
  <c r="G888" i="1"/>
  <c r="G110" i="1"/>
  <c r="X893" i="1"/>
  <c r="X115" i="1"/>
  <c r="P894" i="1"/>
  <c r="P116" i="1"/>
  <c r="L868" i="1"/>
  <c r="L90" i="1"/>
  <c r="AD748" i="1"/>
  <c r="R881" i="1"/>
  <c r="R103" i="1"/>
  <c r="J869" i="1"/>
  <c r="J91" i="1"/>
  <c r="P869" i="1"/>
  <c r="P91" i="1"/>
  <c r="U751" i="1"/>
  <c r="Z900" i="1"/>
  <c r="Z122" i="1"/>
  <c r="N886" i="1"/>
  <c r="N108" i="1"/>
  <c r="AH723" i="1"/>
  <c r="AH765" i="1" s="1"/>
  <c r="AI190" i="1"/>
  <c r="H874" i="1"/>
  <c r="H96" i="1"/>
  <c r="N895" i="1"/>
  <c r="N117" i="1"/>
  <c r="L887" i="1"/>
  <c r="L109" i="1"/>
  <c r="O901" i="1"/>
  <c r="O123" i="1"/>
  <c r="I872" i="1"/>
  <c r="I94" i="1"/>
  <c r="AF862" i="1"/>
  <c r="AF84" i="1"/>
  <c r="W755" i="1"/>
  <c r="V868" i="1"/>
  <c r="V90" i="1"/>
  <c r="T901" i="1"/>
  <c r="T123" i="1"/>
  <c r="Z886" i="1"/>
  <c r="Z108" i="1"/>
  <c r="K886" i="1"/>
  <c r="K108" i="1"/>
  <c r="V891" i="1"/>
  <c r="V113" i="1"/>
  <c r="AL818" i="1"/>
  <c r="Y753" i="1"/>
  <c r="M880" i="1"/>
  <c r="M102" i="1"/>
  <c r="M855" i="1"/>
  <c r="M77" i="1"/>
  <c r="I871" i="1"/>
  <c r="I93" i="1"/>
  <c r="M883" i="1"/>
  <c r="M105" i="1"/>
  <c r="R878" i="1"/>
  <c r="R100" i="1"/>
  <c r="N856" i="1"/>
  <c r="N78" i="1"/>
  <c r="AI829" i="1"/>
  <c r="AH103" i="1"/>
  <c r="L881" i="1"/>
  <c r="L103" i="1"/>
  <c r="Q876" i="1"/>
  <c r="Q98" i="1"/>
  <c r="X860" i="1"/>
  <c r="X82" i="1"/>
  <c r="X62" i="1" s="1"/>
  <c r="P899" i="1"/>
  <c r="P121" i="1"/>
  <c r="L857" i="1"/>
  <c r="L79" i="1"/>
  <c r="L869" i="1"/>
  <c r="L91" i="1"/>
  <c r="R882" i="1"/>
  <c r="R104" i="1"/>
  <c r="O877" i="1"/>
  <c r="O99" i="1"/>
  <c r="U857" i="1"/>
  <c r="U79" i="1"/>
  <c r="AJ850" i="1"/>
  <c r="AI124" i="1"/>
  <c r="N893" i="1"/>
  <c r="N115" i="1"/>
  <c r="H860" i="1"/>
  <c r="H82" i="1"/>
  <c r="H62" i="1" s="1"/>
  <c r="N898" i="1"/>
  <c r="N120" i="1"/>
  <c r="W896" i="1"/>
  <c r="W118" i="1"/>
  <c r="AI724" i="1"/>
  <c r="AI766" i="1" s="1"/>
  <c r="AJ191" i="1"/>
  <c r="AX802" i="1"/>
  <c r="M891" i="1"/>
  <c r="M113" i="1"/>
  <c r="M894" i="1"/>
  <c r="M116" i="1"/>
  <c r="I874" i="1"/>
  <c r="I96" i="1"/>
  <c r="AF753" i="1"/>
  <c r="W751" i="1"/>
  <c r="T898" i="1"/>
  <c r="T120" i="1"/>
  <c r="K893" i="1"/>
  <c r="K115" i="1"/>
  <c r="V889" i="1"/>
  <c r="V111" i="1"/>
  <c r="AJ847" i="1"/>
  <c r="AI121" i="1"/>
  <c r="R868" i="1"/>
  <c r="R90" i="1"/>
  <c r="Y856" i="1"/>
  <c r="Y78" i="1"/>
  <c r="AX804" i="1"/>
  <c r="M876" i="1"/>
  <c r="M98" i="1"/>
  <c r="M748" i="1"/>
  <c r="M750" i="1"/>
  <c r="U883" i="1"/>
  <c r="U105" i="1"/>
  <c r="N866" i="1"/>
  <c r="N88" i="1"/>
  <c r="L867" i="1"/>
  <c r="L89" i="1"/>
  <c r="AA879" i="1"/>
  <c r="AA101" i="1"/>
  <c r="AH730" i="1"/>
  <c r="AH771" i="1" s="1"/>
  <c r="AI197" i="1"/>
  <c r="AC856" i="1"/>
  <c r="AC78" i="1"/>
  <c r="AH727" i="1"/>
  <c r="AH753" i="1" s="1"/>
  <c r="AI194" i="1"/>
  <c r="G875" i="1"/>
  <c r="G97" i="1"/>
  <c r="I895" i="1"/>
  <c r="I117" i="1"/>
  <c r="R888" i="1"/>
  <c r="R110" i="1"/>
  <c r="O874" i="1"/>
  <c r="O96" i="1"/>
  <c r="T752" i="1"/>
  <c r="X896" i="1"/>
  <c r="X118" i="1"/>
  <c r="I870" i="1"/>
  <c r="I92" i="1"/>
  <c r="R880" i="1"/>
  <c r="R102" i="1"/>
  <c r="J874" i="1"/>
  <c r="J96" i="1"/>
  <c r="X123" i="1"/>
  <c r="G879" i="1"/>
  <c r="G101" i="1"/>
  <c r="AB861" i="1"/>
  <c r="AB83" i="1"/>
  <c r="I899" i="1"/>
  <c r="I121" i="1"/>
  <c r="N855" i="1"/>
  <c r="N77" i="1"/>
  <c r="W871" i="1"/>
  <c r="W93" i="1"/>
  <c r="K894" i="1"/>
  <c r="K116" i="1"/>
  <c r="J862" i="1"/>
  <c r="J84" i="1"/>
  <c r="Q880" i="1"/>
  <c r="Q102" i="1"/>
  <c r="G881" i="1"/>
  <c r="G103" i="1"/>
  <c r="I877" i="1"/>
  <c r="I99" i="1"/>
  <c r="H883" i="1"/>
  <c r="H105" i="1"/>
  <c r="P895" i="1"/>
  <c r="P117" i="1"/>
  <c r="AE860" i="1"/>
  <c r="F69" i="1"/>
  <c r="W882" i="1"/>
  <c r="W104" i="1"/>
  <c r="L871" i="1"/>
  <c r="L93" i="1"/>
  <c r="N883" i="1"/>
  <c r="N105" i="1"/>
  <c r="T757" i="1"/>
  <c r="O876" i="1"/>
  <c r="O98" i="1"/>
  <c r="N894" i="1"/>
  <c r="N116" i="1"/>
  <c r="W895" i="1"/>
  <c r="M887" i="1"/>
  <c r="M109" i="1"/>
  <c r="AF878" i="1"/>
  <c r="AF100" i="1"/>
  <c r="H871" i="1"/>
  <c r="H93" i="1"/>
  <c r="M898" i="1"/>
  <c r="M120" i="1"/>
  <c r="U871" i="1"/>
  <c r="U93" i="1"/>
  <c r="P69" i="1"/>
  <c r="I860" i="1"/>
  <c r="I82" i="1"/>
  <c r="I62" i="1" s="1"/>
  <c r="AF866" i="1"/>
  <c r="AF88" i="1"/>
  <c r="W864" i="1"/>
  <c r="W86" i="1"/>
  <c r="V867" i="1"/>
  <c r="V89" i="1"/>
  <c r="T897" i="1"/>
  <c r="T119" i="1"/>
  <c r="Z888" i="1"/>
  <c r="Z110" i="1"/>
  <c r="K887" i="1"/>
  <c r="K109" i="1"/>
  <c r="Y864" i="1"/>
  <c r="Y86" i="1"/>
  <c r="Y860" i="1"/>
  <c r="Y82" i="1"/>
  <c r="Y62" i="1" s="1"/>
  <c r="V119" i="1"/>
  <c r="M865" i="1"/>
  <c r="M87" i="1"/>
  <c r="I875" i="1"/>
  <c r="I97" i="1"/>
  <c r="AA858" i="1"/>
  <c r="AA80" i="1"/>
  <c r="AD880" i="1"/>
  <c r="AD102" i="1"/>
  <c r="J861" i="1"/>
  <c r="J83" i="1"/>
  <c r="Y886" i="1"/>
  <c r="Y108" i="1"/>
  <c r="R886" i="1"/>
  <c r="R108" i="1"/>
  <c r="T862" i="1"/>
  <c r="T84" i="1"/>
  <c r="AJ846" i="1"/>
  <c r="AI120" i="1"/>
  <c r="AE808" i="1"/>
  <c r="AD82" i="1"/>
  <c r="AD62" i="1" s="1"/>
  <c r="R875" i="1"/>
  <c r="R97" i="1"/>
  <c r="J860" i="1"/>
  <c r="J82" i="1"/>
  <c r="J62" i="1" s="1"/>
  <c r="X755" i="1"/>
  <c r="K882" i="1"/>
  <c r="K104" i="1"/>
  <c r="Z849" i="1"/>
  <c r="Y123" i="1"/>
  <c r="G878" i="1"/>
  <c r="G100" i="1"/>
  <c r="Y888" i="1"/>
  <c r="Y110" i="1"/>
  <c r="AA868" i="1"/>
  <c r="AA90" i="1"/>
  <c r="I900" i="1"/>
  <c r="I122" i="1"/>
  <c r="N859" i="1"/>
  <c r="N81" i="1"/>
  <c r="N59" i="1" s="1"/>
  <c r="W870" i="1"/>
  <c r="W92" i="1"/>
  <c r="X880" i="1"/>
  <c r="X102" i="1"/>
  <c r="K895" i="1"/>
  <c r="K117" i="1"/>
  <c r="J855" i="1"/>
  <c r="J77" i="1"/>
  <c r="X888" i="1"/>
  <c r="X110" i="1"/>
  <c r="H881" i="1"/>
  <c r="H103" i="1"/>
  <c r="P898" i="1"/>
  <c r="P120" i="1"/>
  <c r="N860" i="1"/>
  <c r="N82" i="1"/>
  <c r="N62" i="1" s="1"/>
  <c r="N881" i="1"/>
  <c r="N103" i="1"/>
  <c r="P870" i="1"/>
  <c r="P92" i="1"/>
  <c r="T873" i="1"/>
  <c r="T95" i="1"/>
  <c r="Q863" i="1"/>
  <c r="Q85" i="1"/>
  <c r="V755" i="1"/>
  <c r="N900" i="1"/>
  <c r="N122" i="1"/>
  <c r="W901" i="1"/>
  <c r="W123" i="1"/>
  <c r="M888" i="1"/>
  <c r="M110" i="1"/>
  <c r="AF880" i="1"/>
  <c r="AF102" i="1"/>
  <c r="X68" i="1"/>
  <c r="H870" i="1"/>
  <c r="H92" i="1"/>
  <c r="M899" i="1"/>
  <c r="M121" i="1"/>
  <c r="U870" i="1"/>
  <c r="U92" i="1"/>
  <c r="AC68" i="1"/>
  <c r="AF752" i="1"/>
  <c r="W865" i="1"/>
  <c r="W87" i="1"/>
  <c r="R901" i="1"/>
  <c r="R123" i="1"/>
  <c r="T894" i="1"/>
  <c r="T116" i="1"/>
  <c r="Z889" i="1"/>
  <c r="Z111" i="1"/>
  <c r="I883" i="1"/>
  <c r="I105" i="1"/>
  <c r="H886" i="1"/>
  <c r="H108" i="1"/>
  <c r="R867" i="1"/>
  <c r="R89" i="1"/>
  <c r="M878" i="1"/>
  <c r="M100" i="1"/>
  <c r="Y757" i="1"/>
  <c r="X845" i="1"/>
  <c r="W119" i="1"/>
  <c r="M857" i="1"/>
  <c r="M79" i="1"/>
  <c r="G880" i="1"/>
  <c r="G102" i="1"/>
  <c r="U856" i="1"/>
  <c r="U78" i="1"/>
  <c r="X857" i="1"/>
  <c r="X79" i="1"/>
  <c r="Y889" i="1"/>
  <c r="Y111" i="1"/>
  <c r="N864" i="1"/>
  <c r="N86" i="1"/>
  <c r="G874" i="1"/>
  <c r="G96" i="1"/>
  <c r="AG858" i="1"/>
  <c r="AG80" i="1"/>
  <c r="I876" i="1"/>
  <c r="I98" i="1"/>
  <c r="X886" i="1"/>
  <c r="X108" i="1"/>
  <c r="N70" i="1"/>
  <c r="H882" i="1"/>
  <c r="H104" i="1"/>
  <c r="P901" i="1"/>
  <c r="P123" i="1"/>
  <c r="P871" i="1"/>
  <c r="P93" i="1"/>
  <c r="T860" i="1"/>
  <c r="T82" i="1"/>
  <c r="T62" i="1" s="1"/>
  <c r="Q866" i="1"/>
  <c r="Q88" i="1"/>
  <c r="V857" i="1"/>
  <c r="V79" i="1"/>
  <c r="W898" i="1"/>
  <c r="W120" i="1"/>
  <c r="M885" i="1"/>
  <c r="M107" i="1"/>
  <c r="AF879" i="1"/>
  <c r="AF101" i="1"/>
  <c r="H869" i="1"/>
  <c r="H91" i="1"/>
  <c r="M901" i="1"/>
  <c r="M123" i="1"/>
  <c r="AH870" i="1"/>
  <c r="AH92" i="1"/>
  <c r="AG719" i="1"/>
  <c r="AG215" i="1"/>
  <c r="AF863" i="1"/>
  <c r="AF85" i="1"/>
  <c r="W866" i="1"/>
  <c r="W88" i="1"/>
  <c r="V871" i="1"/>
  <c r="V93" i="1"/>
  <c r="R898" i="1"/>
  <c r="R120" i="1"/>
  <c r="I863" i="1"/>
  <c r="I85" i="1"/>
  <c r="M68" i="1"/>
  <c r="AA860" i="1"/>
  <c r="AA82" i="1"/>
  <c r="AA62" i="1" s="1"/>
  <c r="H892" i="1"/>
  <c r="H114" i="1"/>
  <c r="R869" i="1"/>
  <c r="R91" i="1"/>
  <c r="Y863" i="1"/>
  <c r="Y85" i="1"/>
  <c r="AB755" i="1"/>
  <c r="M877" i="1"/>
  <c r="M99" i="1"/>
  <c r="Y754" i="1"/>
  <c r="M856" i="1"/>
  <c r="M78" i="1"/>
  <c r="AA750" i="1"/>
  <c r="AE886" i="1"/>
  <c r="AE108" i="1"/>
  <c r="I898" i="1"/>
  <c r="I120" i="1"/>
  <c r="O860" i="1"/>
  <c r="O82" i="1"/>
  <c r="O62" i="1" s="1"/>
  <c r="AB869" i="1"/>
  <c r="AB91" i="1"/>
  <c r="AA869" i="1"/>
  <c r="AA91" i="1"/>
  <c r="Q879" i="1"/>
  <c r="Q101" i="1"/>
  <c r="R890" i="1"/>
  <c r="R112" i="1"/>
  <c r="O861" i="1"/>
  <c r="O83" i="1"/>
  <c r="T859" i="1"/>
  <c r="T81" i="1"/>
  <c r="T59" i="1" s="1"/>
  <c r="AF886" i="1"/>
  <c r="AF108" i="1"/>
  <c r="L858" i="1"/>
  <c r="L80" i="1"/>
  <c r="G898" i="1"/>
  <c r="G120" i="1"/>
  <c r="X864" i="1"/>
  <c r="X86" i="1"/>
  <c r="Q868" i="1"/>
  <c r="Q90" i="1"/>
  <c r="K881" i="1"/>
  <c r="K103" i="1"/>
  <c r="AH878" i="1"/>
  <c r="AH100" i="1"/>
  <c r="AC857" i="1"/>
  <c r="AC79" i="1"/>
  <c r="I896" i="1"/>
  <c r="I118" i="1"/>
  <c r="N865" i="1"/>
  <c r="N87" i="1"/>
  <c r="W867" i="1"/>
  <c r="W89" i="1"/>
  <c r="P882" i="1"/>
  <c r="P104" i="1"/>
  <c r="G756" i="1"/>
  <c r="K898" i="1"/>
  <c r="K120" i="1"/>
  <c r="J755" i="1"/>
  <c r="Q878" i="1"/>
  <c r="Q100" i="1"/>
  <c r="AH729" i="1"/>
  <c r="AH754" i="1" s="1"/>
  <c r="AI196" i="1"/>
  <c r="AW812" i="1"/>
  <c r="AV86" i="1"/>
  <c r="I880" i="1"/>
  <c r="I102" i="1"/>
  <c r="Z840" i="1"/>
  <c r="Y114" i="1"/>
  <c r="P897" i="1"/>
  <c r="P119" i="1"/>
  <c r="G862" i="1"/>
  <c r="G84" i="1"/>
  <c r="Q865" i="1"/>
  <c r="Q87" i="1"/>
  <c r="O880" i="1"/>
  <c r="O102" i="1"/>
  <c r="V865" i="1"/>
  <c r="V87" i="1"/>
  <c r="H754" i="1"/>
  <c r="N896" i="1"/>
  <c r="N118" i="1"/>
  <c r="P67" i="1"/>
  <c r="M890" i="1"/>
  <c r="M112" i="1"/>
  <c r="V754" i="1"/>
  <c r="M895" i="1"/>
  <c r="M117" i="1"/>
  <c r="AG105" i="1"/>
  <c r="AG883" i="1"/>
  <c r="AH719" i="1"/>
  <c r="AI186" i="1"/>
  <c r="AF751" i="1"/>
  <c r="W862" i="1"/>
  <c r="W84" i="1"/>
  <c r="R895" i="1"/>
  <c r="R117" i="1"/>
  <c r="I751" i="1"/>
  <c r="T883" i="1"/>
  <c r="T105" i="1"/>
  <c r="AE866" i="1"/>
  <c r="AE88" i="1"/>
  <c r="AI726" i="1"/>
  <c r="AI752" i="1" s="1"/>
  <c r="AJ193" i="1"/>
  <c r="I881" i="1"/>
  <c r="I103" i="1"/>
  <c r="H893" i="1"/>
  <c r="H115" i="1"/>
  <c r="AI733" i="1"/>
  <c r="AI774" i="1" s="1"/>
  <c r="AJ200" i="1"/>
  <c r="R870" i="1"/>
  <c r="R92" i="1"/>
  <c r="Y865" i="1"/>
  <c r="Y87" i="1"/>
  <c r="AB753" i="1"/>
  <c r="M862" i="1"/>
  <c r="M84" i="1"/>
  <c r="G890" i="1"/>
  <c r="G112" i="1"/>
  <c r="Q867" i="1"/>
  <c r="Q89" i="1"/>
  <c r="W860" i="1"/>
  <c r="W82" i="1"/>
  <c r="W62" i="1" s="1"/>
  <c r="L69" i="1"/>
  <c r="K899" i="1"/>
  <c r="K121" i="1"/>
  <c r="J748" i="1"/>
  <c r="J750" i="1"/>
  <c r="X899" i="1"/>
  <c r="X121" i="1"/>
  <c r="R893" i="1"/>
  <c r="R115" i="1"/>
  <c r="T748" i="1"/>
  <c r="T750" i="1"/>
  <c r="X900" i="1"/>
  <c r="X122" i="1"/>
  <c r="AH856" i="1"/>
  <c r="AH78" i="1"/>
  <c r="I867" i="1"/>
  <c r="I89" i="1"/>
  <c r="AL816" i="1"/>
  <c r="AH881" i="1"/>
  <c r="G897" i="1"/>
  <c r="G119" i="1"/>
  <c r="X862" i="1"/>
  <c r="X84" i="1"/>
  <c r="Q860" i="1"/>
  <c r="Q82" i="1"/>
  <c r="Q62" i="1" s="1"/>
  <c r="U858" i="1"/>
  <c r="U80" i="1"/>
  <c r="W891" i="1"/>
  <c r="W113" i="1"/>
  <c r="I897" i="1"/>
  <c r="I119" i="1"/>
  <c r="N748" i="1"/>
  <c r="N750" i="1"/>
  <c r="W868" i="1"/>
  <c r="W90" i="1"/>
  <c r="P881" i="1"/>
  <c r="P103" i="1"/>
  <c r="AC67" i="1"/>
  <c r="K900" i="1"/>
  <c r="K122" i="1"/>
  <c r="J866" i="1"/>
  <c r="J88" i="1"/>
  <c r="V878" i="1"/>
  <c r="V100" i="1"/>
  <c r="I879" i="1"/>
  <c r="I101" i="1"/>
  <c r="X884" i="1"/>
  <c r="P900" i="1"/>
  <c r="P122" i="1"/>
  <c r="G751" i="1"/>
  <c r="AF870" i="1"/>
  <c r="AF92" i="1"/>
  <c r="Q748" i="1"/>
  <c r="Q750" i="1"/>
  <c r="O878" i="1"/>
  <c r="O100" i="1"/>
  <c r="V862" i="1"/>
  <c r="V84" i="1"/>
  <c r="Q71" i="1"/>
  <c r="H872" i="1"/>
  <c r="H94" i="1"/>
  <c r="AT815" i="1"/>
  <c r="M884" i="1"/>
  <c r="M106" i="1"/>
  <c r="V756" i="1"/>
  <c r="M896" i="1"/>
  <c r="M118" i="1"/>
  <c r="U867" i="1"/>
  <c r="U89" i="1"/>
  <c r="AF105" i="1"/>
  <c r="AJ834" i="1"/>
  <c r="AI108" i="1"/>
  <c r="I754" i="1"/>
  <c r="AF748" i="1"/>
  <c r="AF750" i="1"/>
  <c r="W863" i="1"/>
  <c r="W85" i="1"/>
  <c r="R896" i="1"/>
  <c r="R118" i="1"/>
  <c r="I862" i="1"/>
  <c r="I84" i="1"/>
  <c r="T882" i="1"/>
  <c r="T104" i="1"/>
  <c r="AE859" i="1"/>
  <c r="AE81" i="1"/>
  <c r="AE59" i="1" s="1"/>
  <c r="AF900" i="1"/>
  <c r="AF122" i="1"/>
  <c r="H891" i="1"/>
  <c r="H113" i="1"/>
  <c r="Y866" i="1"/>
  <c r="Y88" i="1"/>
  <c r="AB866" i="1"/>
  <c r="AB88" i="1"/>
  <c r="M755" i="1"/>
  <c r="U882" i="1"/>
  <c r="U104" i="1"/>
  <c r="AJ830" i="1"/>
  <c r="AI104" i="1"/>
  <c r="T855" i="1"/>
  <c r="T77" i="1"/>
  <c r="AQ811" i="1"/>
  <c r="AP85" i="1"/>
  <c r="AP863" i="1"/>
  <c r="N862" i="1"/>
  <c r="N84" i="1"/>
  <c r="K901" i="1"/>
  <c r="K123" i="1"/>
  <c r="J856" i="1"/>
  <c r="J78" i="1"/>
  <c r="V879" i="1"/>
  <c r="V101" i="1"/>
  <c r="Q877" i="1"/>
  <c r="Q99" i="1"/>
  <c r="G882" i="1"/>
  <c r="G104" i="1"/>
  <c r="I878" i="1"/>
  <c r="I100" i="1"/>
  <c r="X889" i="1"/>
  <c r="X111" i="1"/>
  <c r="G753" i="1"/>
  <c r="J875" i="1"/>
  <c r="J97" i="1"/>
  <c r="Q753" i="1"/>
  <c r="O879" i="1"/>
  <c r="O101" i="1"/>
  <c r="V863" i="1"/>
  <c r="V85" i="1"/>
  <c r="R865" i="1"/>
  <c r="R87" i="1"/>
  <c r="M889" i="1"/>
  <c r="M111" i="1"/>
  <c r="M900" i="1"/>
  <c r="M122" i="1"/>
  <c r="AI831" i="1"/>
  <c r="AH105" i="1"/>
  <c r="I757" i="1"/>
  <c r="AF865" i="1"/>
  <c r="AF87" i="1"/>
  <c r="W753" i="1"/>
  <c r="V870" i="1"/>
  <c r="V92" i="1"/>
  <c r="R899" i="1"/>
  <c r="R121" i="1"/>
  <c r="I748" i="1"/>
  <c r="I750" i="1"/>
  <c r="Y878" i="1"/>
  <c r="Y100" i="1"/>
  <c r="AE865" i="1"/>
  <c r="AE87" i="1"/>
  <c r="H884" i="1"/>
  <c r="H106" i="1"/>
  <c r="J883" i="1"/>
  <c r="J105" i="1"/>
  <c r="Y748" i="1"/>
  <c r="Y750" i="1"/>
  <c r="AB752" i="1"/>
  <c r="M879" i="1"/>
  <c r="M101" i="1"/>
  <c r="M863" i="1"/>
  <c r="M85" i="1"/>
  <c r="AE880" i="1"/>
  <c r="AE102" i="1"/>
  <c r="Z856" i="1"/>
  <c r="Z78" i="1"/>
  <c r="X879" i="1"/>
  <c r="X101" i="1"/>
  <c r="T753" i="1"/>
  <c r="K870" i="1"/>
  <c r="K92" i="1"/>
  <c r="Q861" i="1"/>
  <c r="Q83" i="1"/>
  <c r="AD878" i="1"/>
  <c r="AD100" i="1"/>
  <c r="G895" i="1"/>
  <c r="G117" i="1"/>
  <c r="AB870" i="1"/>
  <c r="AB92" i="1"/>
  <c r="Q870" i="1"/>
  <c r="Q92" i="1"/>
  <c r="AJ837" i="1"/>
  <c r="AI111" i="1"/>
  <c r="AA870" i="1"/>
  <c r="AA92" i="1"/>
  <c r="J886" i="1"/>
  <c r="J108" i="1"/>
  <c r="N863" i="1"/>
  <c r="N85" i="1"/>
  <c r="G873" i="1"/>
  <c r="G95" i="1"/>
  <c r="J857" i="1"/>
  <c r="J79" i="1"/>
  <c r="Q875" i="1"/>
  <c r="Q97" i="1"/>
  <c r="AC71" i="1"/>
  <c r="I886" i="1"/>
  <c r="I108" i="1"/>
  <c r="O888" i="1"/>
  <c r="O110" i="1"/>
  <c r="P896" i="1"/>
  <c r="P118" i="1"/>
  <c r="U878" i="1"/>
  <c r="U100" i="1"/>
  <c r="G752" i="1"/>
  <c r="AF867" i="1"/>
  <c r="AF89" i="1"/>
  <c r="Q864" i="1"/>
  <c r="Q86" i="1"/>
  <c r="H866" i="1"/>
  <c r="H88" i="1"/>
  <c r="O875" i="1"/>
  <c r="O97" i="1"/>
  <c r="V864" i="1"/>
  <c r="V86" i="1"/>
  <c r="R864" i="1"/>
  <c r="R86" i="1"/>
  <c r="M873" i="1"/>
  <c r="M95" i="1"/>
  <c r="M892" i="1"/>
  <c r="M114" i="1"/>
  <c r="AF771" i="1"/>
  <c r="V757" i="1"/>
  <c r="U868" i="1"/>
  <c r="U90" i="1"/>
  <c r="AF755" i="1"/>
  <c r="W748" i="1"/>
  <c r="W750" i="1"/>
  <c r="V869" i="1"/>
  <c r="V91" i="1"/>
  <c r="I755" i="1"/>
  <c r="T881" i="1"/>
  <c r="T103" i="1"/>
  <c r="T94" i="1"/>
  <c r="AE857" i="1"/>
  <c r="AE79" i="1"/>
  <c r="H889" i="1"/>
  <c r="H111" i="1"/>
  <c r="AB863" i="1"/>
  <c r="AB85" i="1"/>
  <c r="M864" i="1"/>
  <c r="M86" i="1"/>
  <c r="U881" i="1"/>
  <c r="U103" i="1"/>
  <c r="T864" i="1"/>
  <c r="T86" i="1"/>
  <c r="N882" i="1"/>
  <c r="N104" i="1"/>
  <c r="W869" i="1"/>
  <c r="W91" i="1"/>
  <c r="R889" i="1"/>
  <c r="R111" i="1"/>
  <c r="V98" i="1"/>
  <c r="R884" i="1"/>
  <c r="R106" i="1"/>
  <c r="T871" i="1"/>
  <c r="T93" i="1"/>
  <c r="U891" i="1"/>
  <c r="U113" i="1"/>
  <c r="AL819" i="1"/>
  <c r="K868" i="1"/>
  <c r="K90" i="1"/>
  <c r="V881" i="1"/>
  <c r="V103" i="1"/>
  <c r="AE871" i="1"/>
  <c r="AE93" i="1"/>
  <c r="AE68" i="1" s="1"/>
  <c r="G896" i="1"/>
  <c r="G118" i="1"/>
  <c r="X865" i="1"/>
  <c r="X87" i="1"/>
  <c r="Q871" i="1"/>
  <c r="Q93" i="1"/>
  <c r="AE861" i="1"/>
  <c r="AE83" i="1"/>
  <c r="W893" i="1"/>
  <c r="W115" i="1"/>
  <c r="AK827" i="1"/>
  <c r="J892" i="1"/>
  <c r="J114" i="1"/>
  <c r="P883" i="1"/>
  <c r="P105" i="1"/>
  <c r="Q888" i="1"/>
  <c r="Q110" i="1"/>
  <c r="K896" i="1"/>
  <c r="K118" i="1"/>
  <c r="J863" i="1"/>
  <c r="J85" i="1"/>
  <c r="V875" i="1"/>
  <c r="I889" i="1"/>
  <c r="I111" i="1"/>
  <c r="H875" i="1"/>
  <c r="H97" i="1"/>
  <c r="O891" i="1"/>
  <c r="O113" i="1"/>
  <c r="W106" i="1"/>
  <c r="P72" i="1"/>
  <c r="P49" i="1" s="1"/>
  <c r="G863" i="1"/>
  <c r="G85" i="1"/>
  <c r="J878" i="1"/>
  <c r="J100" i="1"/>
  <c r="AF764" i="1"/>
  <c r="Q752" i="1"/>
  <c r="H855" i="1"/>
  <c r="H77" i="1"/>
  <c r="V866" i="1"/>
  <c r="V88" i="1"/>
  <c r="R866" i="1"/>
  <c r="R88" i="1"/>
  <c r="M886" i="1"/>
  <c r="M108" i="1"/>
  <c r="H868" i="1"/>
  <c r="H90" i="1"/>
  <c r="M897" i="1"/>
  <c r="M119" i="1"/>
  <c r="U869" i="1"/>
  <c r="U91" i="1"/>
  <c r="H895" i="1"/>
  <c r="H117" i="1"/>
  <c r="K862" i="1"/>
  <c r="K84" i="1"/>
  <c r="AF864" i="1"/>
  <c r="AF86" i="1"/>
  <c r="W752" i="1"/>
  <c r="O68" i="1"/>
  <c r="R897" i="1"/>
  <c r="R119" i="1"/>
  <c r="I753" i="1"/>
  <c r="AE856" i="1"/>
  <c r="AE78" i="1"/>
  <c r="AF898" i="1"/>
  <c r="AF120" i="1"/>
  <c r="H885" i="1"/>
  <c r="H107" i="1"/>
  <c r="AB748" i="1"/>
  <c r="AB750" i="1"/>
  <c r="K876" i="1"/>
  <c r="K98" i="1"/>
  <c r="L861" i="1"/>
  <c r="L83" i="1"/>
  <c r="X883" i="1"/>
  <c r="X105" i="1"/>
  <c r="T866" i="1"/>
  <c r="T88" i="1"/>
  <c r="AW813" i="1"/>
  <c r="AV87" i="1"/>
  <c r="Q890" i="1"/>
  <c r="Q112" i="1"/>
  <c r="J864" i="1"/>
  <c r="J86" i="1"/>
  <c r="AG868" i="1"/>
  <c r="AG90" i="1"/>
  <c r="I884" i="1"/>
  <c r="I106" i="1"/>
  <c r="O890" i="1"/>
  <c r="O112" i="1"/>
  <c r="Y832" i="1"/>
  <c r="X106" i="1"/>
  <c r="F53" i="1"/>
  <c r="G748" i="1"/>
  <c r="G750" i="1"/>
  <c r="J877" i="1"/>
  <c r="J99" i="1"/>
  <c r="AF869" i="1"/>
  <c r="AF91" i="1"/>
  <c r="Q751" i="1"/>
  <c r="H748" i="1"/>
  <c r="H750" i="1"/>
  <c r="V748" i="1"/>
  <c r="V750" i="1"/>
  <c r="AC859" i="1"/>
  <c r="AC81" i="1"/>
  <c r="AC59" i="1" s="1"/>
  <c r="AI721" i="1"/>
  <c r="AI763" i="1" s="1"/>
  <c r="AJ188" i="1"/>
  <c r="R855" i="1"/>
  <c r="R77" i="1"/>
  <c r="M893" i="1"/>
  <c r="M115" i="1"/>
  <c r="AG871" i="1"/>
  <c r="AG93" i="1"/>
  <c r="AW817" i="1"/>
  <c r="K748" i="1"/>
  <c r="K750" i="1"/>
  <c r="V900" i="1"/>
  <c r="V122" i="1"/>
  <c r="T889" i="1"/>
  <c r="T111" i="1"/>
  <c r="R894" i="1"/>
  <c r="R116" i="1"/>
  <c r="I752" i="1"/>
  <c r="AE862" i="1"/>
  <c r="AE84" i="1"/>
  <c r="P750" i="1"/>
  <c r="H890" i="1"/>
  <c r="H112" i="1"/>
  <c r="J882" i="1"/>
  <c r="J104" i="1"/>
  <c r="AB751" i="1"/>
  <c r="X863" i="1"/>
  <c r="X85" i="1"/>
  <c r="G899" i="1"/>
  <c r="G121" i="1"/>
  <c r="AB868" i="1"/>
  <c r="AB90" i="1"/>
  <c r="W886" i="1"/>
  <c r="W108" i="1"/>
  <c r="O865" i="1"/>
  <c r="O87" i="1"/>
  <c r="G754" i="1"/>
  <c r="K897" i="1"/>
  <c r="K119" i="1"/>
  <c r="V99" i="1"/>
  <c r="R885" i="1"/>
  <c r="R107" i="1"/>
  <c r="U886" i="1"/>
  <c r="U108" i="1"/>
  <c r="Z863" i="1"/>
  <c r="Z85" i="1"/>
  <c r="AE896" i="1"/>
  <c r="AE118" i="1"/>
  <c r="G900" i="1"/>
  <c r="G122" i="1"/>
  <c r="X748" i="1"/>
  <c r="X750" i="1"/>
  <c r="Y835" i="1"/>
  <c r="X109" i="1"/>
  <c r="U860" i="1"/>
  <c r="U82" i="1"/>
  <c r="U62" i="1" s="1"/>
  <c r="W892" i="1"/>
  <c r="W114" i="1"/>
  <c r="AA867" i="1"/>
  <c r="AA89" i="1"/>
  <c r="AA899" i="1"/>
  <c r="AA121" i="1"/>
  <c r="AC900" i="1"/>
  <c r="AC122" i="1"/>
  <c r="J884" i="1"/>
  <c r="J106" i="1"/>
  <c r="O866" i="1"/>
  <c r="O88" i="1"/>
  <c r="Q886" i="1"/>
  <c r="Q108" i="1"/>
  <c r="G872" i="1"/>
  <c r="G94" i="1"/>
  <c r="G886" i="1"/>
  <c r="G108" i="1"/>
  <c r="J865" i="1"/>
  <c r="J87" i="1"/>
  <c r="V880" i="1"/>
  <c r="V102" i="1"/>
  <c r="AH722" i="1"/>
  <c r="AH764" i="1" s="1"/>
  <c r="AI189" i="1"/>
  <c r="I891" i="1"/>
  <c r="I113" i="1"/>
  <c r="H876" i="1"/>
  <c r="H98" i="1"/>
  <c r="O887" i="1"/>
  <c r="O109" i="1"/>
  <c r="J897" i="1"/>
  <c r="J119" i="1"/>
  <c r="R872" i="1"/>
  <c r="R94" i="1"/>
  <c r="G755" i="1"/>
  <c r="AF871" i="1"/>
  <c r="AF93" i="1"/>
  <c r="Q862" i="1"/>
  <c r="Q84" i="1"/>
  <c r="H752" i="1"/>
  <c r="V856" i="1"/>
  <c r="V78" i="1"/>
  <c r="AD856" i="1"/>
  <c r="AD78" i="1"/>
  <c r="R748" i="1"/>
  <c r="R750" i="1"/>
  <c r="M872" i="1"/>
  <c r="M94" i="1"/>
  <c r="AF754" i="1"/>
  <c r="L891" i="1"/>
  <c r="L113" i="1"/>
  <c r="H867" i="1"/>
  <c r="H89" i="1"/>
  <c r="AA889" i="1"/>
  <c r="AA111" i="1"/>
  <c r="AH725" i="1"/>
  <c r="AH767" i="1" s="1"/>
  <c r="AI192" i="1"/>
  <c r="AA880" i="1"/>
  <c r="AA102" i="1"/>
  <c r="AG880" i="1"/>
  <c r="AG102" i="1"/>
  <c r="H896" i="1"/>
  <c r="H118" i="1"/>
  <c r="K755" i="1"/>
  <c r="V899" i="1"/>
  <c r="V121" i="1"/>
  <c r="T888" i="1"/>
  <c r="T110" i="1"/>
  <c r="R900" i="1"/>
  <c r="R122" i="1"/>
  <c r="I864" i="1"/>
  <c r="I86" i="1"/>
  <c r="AE748" i="1"/>
  <c r="AE750" i="1"/>
  <c r="AF836" i="1"/>
  <c r="AE110" i="1"/>
  <c r="H887" i="1"/>
  <c r="H109" i="1"/>
  <c r="AD68" i="1"/>
  <c r="AB862" i="1"/>
  <c r="AB84" i="1"/>
  <c r="P70" i="1"/>
  <c r="K875" i="1"/>
  <c r="K97" i="1"/>
  <c r="U897" i="1"/>
  <c r="U119" i="1"/>
  <c r="AE878" i="1"/>
  <c r="AE100" i="1"/>
  <c r="L893" i="1"/>
  <c r="L115" i="1"/>
  <c r="O858" i="1"/>
  <c r="O80" i="1"/>
  <c r="J872" i="1"/>
  <c r="J94" i="1"/>
  <c r="G901" i="1"/>
  <c r="G123" i="1"/>
  <c r="X856" i="1"/>
  <c r="X78" i="1"/>
  <c r="U861" i="1"/>
  <c r="U83" i="1"/>
  <c r="AA898" i="1"/>
  <c r="AA120" i="1"/>
  <c r="J891" i="1"/>
  <c r="J113" i="1"/>
  <c r="O856" i="1"/>
  <c r="O78" i="1"/>
  <c r="Q893" i="1"/>
  <c r="Q115" i="1"/>
  <c r="G871" i="1"/>
  <c r="G93" i="1"/>
  <c r="G892" i="1"/>
  <c r="G114" i="1"/>
  <c r="AC854" i="1"/>
  <c r="AC800" i="1"/>
  <c r="AC76" i="1"/>
  <c r="AJ844" i="1"/>
  <c r="AI118" i="1"/>
  <c r="I892" i="1"/>
  <c r="I114" i="1"/>
  <c r="O893" i="1"/>
  <c r="O115" i="1"/>
  <c r="J894" i="1"/>
  <c r="J116" i="1"/>
  <c r="R754" i="1"/>
  <c r="U879" i="1"/>
  <c r="U101" i="1"/>
  <c r="Q858" i="1"/>
  <c r="Q80" i="1"/>
  <c r="L70" i="1"/>
  <c r="G864" i="1"/>
  <c r="G86" i="1"/>
  <c r="J876" i="1"/>
  <c r="J98" i="1"/>
  <c r="Q755" i="1"/>
  <c r="H863" i="1"/>
  <c r="H85" i="1"/>
  <c r="U864" i="1"/>
  <c r="U86" i="1"/>
  <c r="V855" i="1"/>
  <c r="V77" i="1"/>
  <c r="N890" i="1"/>
  <c r="N112" i="1"/>
  <c r="R863" i="1"/>
  <c r="R85" i="1"/>
  <c r="M757" i="1"/>
  <c r="AF861" i="1"/>
  <c r="AF83" i="1"/>
  <c r="L884" i="1"/>
  <c r="L106" i="1"/>
  <c r="W878" i="1"/>
  <c r="W100" i="1"/>
  <c r="O898" i="1"/>
  <c r="O120" i="1"/>
  <c r="AA893" i="1"/>
  <c r="AH735" i="1"/>
  <c r="AH776" i="1" s="1"/>
  <c r="AI202" i="1"/>
  <c r="H897" i="1"/>
  <c r="H119" i="1"/>
  <c r="K865" i="1"/>
  <c r="K87" i="1"/>
  <c r="V896" i="1"/>
  <c r="V118" i="1"/>
  <c r="T886" i="1"/>
  <c r="T108" i="1"/>
  <c r="F72" i="1"/>
  <c r="F49" i="1" s="1"/>
  <c r="I866" i="1"/>
  <c r="I88" i="1"/>
  <c r="I882" i="1"/>
  <c r="I104" i="1"/>
  <c r="AF899" i="1"/>
  <c r="AF121" i="1"/>
  <c r="H888" i="1"/>
  <c r="H110" i="1"/>
  <c r="Z870" i="1"/>
  <c r="Z92" i="1"/>
  <c r="AB864" i="1"/>
  <c r="AB86" i="1"/>
  <c r="U896" i="1"/>
  <c r="U118" i="1"/>
  <c r="Y867" i="1"/>
  <c r="Y89" i="1"/>
  <c r="AF891" i="1"/>
  <c r="AF113" i="1"/>
  <c r="O863" i="1"/>
  <c r="O85" i="1"/>
  <c r="X891" i="1"/>
  <c r="X113" i="1"/>
  <c r="Z899" i="1"/>
  <c r="Z121" i="1"/>
  <c r="AA882" i="1"/>
  <c r="AA104" i="1"/>
  <c r="AD879" i="1"/>
  <c r="AD101" i="1"/>
  <c r="AA871" i="1"/>
  <c r="AA93" i="1"/>
  <c r="J889" i="1"/>
  <c r="J111" i="1"/>
  <c r="T867" i="1"/>
  <c r="T89" i="1"/>
  <c r="U885" i="1"/>
  <c r="U107" i="1"/>
  <c r="S63" i="1"/>
  <c r="S65" i="1"/>
  <c r="S66" i="1"/>
  <c r="S42" i="1"/>
  <c r="K871" i="1"/>
  <c r="K93" i="1"/>
  <c r="V882" i="1"/>
  <c r="V104" i="1"/>
  <c r="Z753" i="1"/>
  <c r="AB858" i="1"/>
  <c r="AB80" i="1"/>
  <c r="T878" i="1"/>
  <c r="T100" i="1"/>
  <c r="AD900" i="1"/>
  <c r="AD122" i="1"/>
  <c r="AB867" i="1"/>
  <c r="AB89" i="1"/>
  <c r="W889" i="1"/>
  <c r="W111" i="1"/>
  <c r="AA856" i="1"/>
  <c r="AA78" i="1"/>
  <c r="AA900" i="1"/>
  <c r="AA122" i="1"/>
  <c r="J885" i="1"/>
  <c r="J107" i="1"/>
  <c r="O862" i="1"/>
  <c r="O84" i="1"/>
  <c r="Z879" i="1"/>
  <c r="Z101" i="1"/>
  <c r="Q887" i="1"/>
  <c r="Q109" i="1"/>
  <c r="G870" i="1"/>
  <c r="G92" i="1"/>
  <c r="G887" i="1"/>
  <c r="G109" i="1"/>
  <c r="AC748" i="1"/>
  <c r="I893" i="1"/>
  <c r="I115" i="1"/>
  <c r="H877" i="1"/>
  <c r="H99" i="1"/>
  <c r="O884" i="1"/>
  <c r="O106" i="1"/>
  <c r="J896" i="1"/>
  <c r="J118" i="1"/>
  <c r="X881" i="1"/>
  <c r="X103" i="1"/>
  <c r="AI737" i="1"/>
  <c r="AI757" i="1" s="1"/>
  <c r="AJ204" i="1"/>
  <c r="R873" i="1"/>
  <c r="R95" i="1"/>
  <c r="U876" i="1"/>
  <c r="U98" i="1"/>
  <c r="Q73" i="1"/>
  <c r="Q50" i="1" s="1"/>
  <c r="G865" i="1"/>
  <c r="G87" i="1"/>
  <c r="J880" i="1"/>
  <c r="J102" i="1"/>
  <c r="H755" i="1"/>
  <c r="U865" i="1"/>
  <c r="U87" i="1"/>
  <c r="AJ81" i="1"/>
  <c r="AJ59" i="1" s="1"/>
  <c r="N888" i="1"/>
  <c r="N110" i="1"/>
  <c r="R856" i="1"/>
  <c r="R78" i="1"/>
  <c r="M874" i="1"/>
  <c r="M96" i="1"/>
  <c r="L892" i="1"/>
  <c r="L114" i="1"/>
  <c r="W879" i="1"/>
  <c r="W101" i="1"/>
  <c r="L67" i="1"/>
  <c r="O899" i="1"/>
  <c r="O121" i="1"/>
  <c r="AF882" i="1"/>
  <c r="AF104" i="1"/>
  <c r="H900" i="1"/>
  <c r="H122" i="1"/>
  <c r="K753" i="1"/>
  <c r="T885" i="1"/>
  <c r="T107" i="1"/>
  <c r="AA883" i="1"/>
  <c r="AA105" i="1"/>
  <c r="AI898" i="1"/>
  <c r="I865" i="1"/>
  <c r="I87" i="1"/>
  <c r="X842" i="1"/>
  <c r="W116" i="1"/>
  <c r="AE863" i="1"/>
  <c r="AE85" i="1"/>
  <c r="K892" i="1"/>
  <c r="K114" i="1"/>
  <c r="AF896" i="1"/>
  <c r="AF118" i="1"/>
  <c r="V888" i="1"/>
  <c r="V110" i="1"/>
  <c r="Z869" i="1"/>
  <c r="Z91" i="1"/>
  <c r="AJ848" i="1"/>
  <c r="AI122" i="1"/>
  <c r="AB865" i="1"/>
  <c r="AB87" i="1"/>
  <c r="K880" i="1"/>
  <c r="K102" i="1"/>
  <c r="U895" i="1"/>
  <c r="U117" i="1"/>
  <c r="AE879" i="1"/>
  <c r="AE101" i="1"/>
  <c r="BI828" i="1"/>
  <c r="G867" i="1"/>
  <c r="G89" i="1"/>
  <c r="AK809" i="1"/>
  <c r="J868" i="1"/>
  <c r="J90" i="1"/>
  <c r="AG869" i="1"/>
  <c r="AG91" i="1"/>
  <c r="G894" i="1"/>
  <c r="G116" i="1"/>
  <c r="X824" i="1"/>
  <c r="X876" i="1" s="1"/>
  <c r="W825" i="1"/>
  <c r="W99" i="1" s="1"/>
  <c r="W823" i="1"/>
  <c r="W98" i="1"/>
  <c r="T868" i="1"/>
  <c r="T90" i="1"/>
  <c r="U889" i="1"/>
  <c r="U111" i="1"/>
  <c r="Z865" i="1"/>
  <c r="Z87" i="1"/>
  <c r="AE898" i="1"/>
  <c r="AE120" i="1"/>
  <c r="T877" i="1"/>
  <c r="T99" i="1"/>
  <c r="J890" i="1"/>
  <c r="J112" i="1"/>
  <c r="O748" i="1"/>
  <c r="O750" i="1"/>
  <c r="W858" i="1"/>
  <c r="W80" i="1"/>
  <c r="Q889" i="1"/>
  <c r="Q111" i="1"/>
  <c r="AD857" i="1"/>
  <c r="AD79" i="1"/>
  <c r="G869" i="1"/>
  <c r="G91" i="1"/>
  <c r="G889" i="1"/>
  <c r="G111" i="1"/>
  <c r="I885" i="1"/>
  <c r="I107" i="1"/>
  <c r="O889" i="1"/>
  <c r="O111" i="1"/>
  <c r="J895" i="1"/>
  <c r="J117" i="1"/>
  <c r="R874" i="1"/>
  <c r="R96" i="1"/>
  <c r="U880" i="1"/>
  <c r="U102" i="1"/>
  <c r="G866" i="1"/>
  <c r="G88" i="1"/>
  <c r="H857" i="1"/>
  <c r="H79" i="1"/>
  <c r="U863" i="1"/>
  <c r="U85" i="1"/>
  <c r="Z896" i="1"/>
  <c r="Z118" i="1"/>
  <c r="AL807" i="1"/>
  <c r="AK81" i="1"/>
  <c r="AK59" i="1" s="1"/>
  <c r="N891" i="1"/>
  <c r="N113" i="1"/>
  <c r="R857" i="1"/>
  <c r="R79" i="1"/>
  <c r="M756" i="1"/>
  <c r="L889" i="1"/>
  <c r="L111" i="1"/>
  <c r="AA861" i="1"/>
  <c r="AA83" i="1"/>
  <c r="H901" i="1"/>
  <c r="H123" i="1"/>
  <c r="K866" i="1"/>
  <c r="K88" i="1"/>
  <c r="T892" i="1"/>
  <c r="T114" i="1"/>
  <c r="Y879" i="1"/>
  <c r="Y101" i="1"/>
  <c r="AE864" i="1"/>
  <c r="AE86" i="1"/>
  <c r="K889" i="1"/>
  <c r="K111" i="1"/>
  <c r="V893" i="1"/>
  <c r="V115" i="1"/>
  <c r="Z871" i="1"/>
  <c r="Z93" i="1"/>
  <c r="K878" i="1"/>
  <c r="K100" i="1"/>
  <c r="U901" i="1"/>
  <c r="U123" i="1"/>
  <c r="O872" i="1"/>
  <c r="O94" i="1"/>
  <c r="T876" i="1"/>
  <c r="T98" i="1"/>
  <c r="Z880" i="1"/>
  <c r="Z102" i="1"/>
  <c r="G883" i="1"/>
  <c r="G105" i="1"/>
  <c r="AD854" i="1"/>
  <c r="AD800" i="1"/>
  <c r="AD76" i="1"/>
  <c r="X843" i="1"/>
  <c r="X895" i="1" s="1"/>
  <c r="W117" i="1"/>
  <c r="T891" i="1"/>
  <c r="T113" i="1"/>
  <c r="R887" i="1"/>
  <c r="R109" i="1"/>
  <c r="Q869" i="1"/>
  <c r="Q91" i="1"/>
  <c r="AE889" i="1"/>
  <c r="AE111" i="1"/>
  <c r="AE858" i="1"/>
  <c r="AE80" i="1"/>
  <c r="T869" i="1"/>
  <c r="T91" i="1"/>
  <c r="U892" i="1"/>
  <c r="U114" i="1"/>
  <c r="Z864" i="1"/>
  <c r="Z86" i="1"/>
  <c r="G876" i="1"/>
  <c r="G98" i="1"/>
  <c r="AC898" i="1"/>
  <c r="AC120" i="1"/>
  <c r="J888" i="1"/>
  <c r="J110" i="1"/>
  <c r="O855" i="1"/>
  <c r="O77" i="1"/>
  <c r="Z878" i="1"/>
  <c r="Z100" i="1"/>
  <c r="Q884" i="1"/>
  <c r="Q106" i="1"/>
  <c r="G868" i="1"/>
  <c r="G90" i="1"/>
  <c r="G884" i="1"/>
  <c r="G106" i="1"/>
  <c r="Y901" i="1"/>
  <c r="AG879" i="1"/>
  <c r="AG101" i="1"/>
  <c r="AK806" i="1"/>
  <c r="I890" i="1"/>
  <c r="I112" i="1"/>
  <c r="H880" i="1"/>
  <c r="H102" i="1"/>
  <c r="O885" i="1"/>
  <c r="O107" i="1"/>
  <c r="J901" i="1"/>
  <c r="J123" i="1"/>
  <c r="Y803" i="1"/>
  <c r="Y855" i="1" s="1"/>
  <c r="X77" i="1"/>
  <c r="J879" i="1"/>
  <c r="J101" i="1"/>
  <c r="H862" i="1"/>
  <c r="H84" i="1"/>
  <c r="U748" i="1"/>
  <c r="U750" i="1"/>
  <c r="N887" i="1"/>
  <c r="N109" i="1"/>
  <c r="R862" i="1"/>
  <c r="R84" i="1"/>
  <c r="F70" i="1"/>
  <c r="L890" i="1"/>
  <c r="L112" i="1"/>
  <c r="W877" i="1"/>
  <c r="U95" i="1"/>
  <c r="O896" i="1"/>
  <c r="O118" i="1"/>
  <c r="AA891" i="1"/>
  <c r="AA113" i="1"/>
  <c r="H894" i="1"/>
  <c r="H116" i="1"/>
  <c r="K752" i="1"/>
  <c r="T893" i="1"/>
  <c r="T115" i="1"/>
  <c r="AA881" i="1"/>
  <c r="AA103" i="1"/>
  <c r="T899" i="1"/>
  <c r="T121" i="1"/>
  <c r="AH736" i="1"/>
  <c r="AH756" i="1" s="1"/>
  <c r="AI203" i="1"/>
  <c r="Y880" i="1"/>
  <c r="Y102" i="1"/>
  <c r="W107" i="1"/>
  <c r="K884" i="1"/>
  <c r="K106" i="1"/>
  <c r="V885" i="1"/>
  <c r="V107" i="1"/>
  <c r="J881" i="1"/>
  <c r="J103" i="1"/>
  <c r="AI732" i="1"/>
  <c r="AI773" i="1" s="1"/>
  <c r="AJ199" i="1"/>
  <c r="L73" i="1"/>
  <c r="L50" i="1" s="1"/>
  <c r="U900" i="1"/>
  <c r="U122" i="1"/>
  <c r="Y871" i="1"/>
  <c r="Y93" i="1"/>
  <c r="W881" i="1"/>
  <c r="W103" i="1"/>
  <c r="AC861" i="1"/>
  <c r="AC83" i="1"/>
  <c r="X897" i="1"/>
  <c r="AB871" i="1"/>
  <c r="AB93" i="1"/>
  <c r="K869" i="1"/>
  <c r="K91" i="1"/>
  <c r="X866" i="1"/>
  <c r="X88" i="1"/>
  <c r="AX839" i="1"/>
  <c r="AW113" i="1"/>
  <c r="T870" i="1"/>
  <c r="T92" i="1"/>
  <c r="U893" i="1"/>
  <c r="U115" i="1"/>
  <c r="M881" i="1"/>
  <c r="M103" i="1"/>
  <c r="Z862" i="1"/>
  <c r="Z84" i="1"/>
  <c r="R877" i="1"/>
  <c r="R99" i="1"/>
  <c r="T879" i="1"/>
  <c r="T101" i="1"/>
  <c r="AA841" i="1"/>
  <c r="Z115" i="1"/>
  <c r="Y884" i="1"/>
  <c r="AA896" i="1"/>
  <c r="AA118" i="1"/>
  <c r="AC896" i="1"/>
  <c r="AC118" i="1"/>
  <c r="J893" i="1"/>
  <c r="J115" i="1"/>
  <c r="O864" i="1"/>
  <c r="O86" i="1"/>
  <c r="Q891" i="1"/>
  <c r="Q113" i="1"/>
  <c r="G893" i="1"/>
  <c r="G115" i="1"/>
  <c r="AH734" i="1"/>
  <c r="AH775" i="1" s="1"/>
  <c r="AI201" i="1"/>
  <c r="I887" i="1"/>
  <c r="I109" i="1"/>
  <c r="H878" i="1"/>
  <c r="H100" i="1"/>
  <c r="O892" i="1"/>
  <c r="O114" i="1"/>
  <c r="Q69" i="1"/>
  <c r="J900" i="1"/>
  <c r="J122" i="1"/>
  <c r="W883" i="1"/>
  <c r="W105" i="1"/>
  <c r="J867" i="1"/>
  <c r="J89" i="1"/>
  <c r="H864" i="1"/>
  <c r="H86" i="1"/>
  <c r="U755" i="1"/>
  <c r="N884" i="1"/>
  <c r="N106" i="1"/>
  <c r="R755" i="1"/>
  <c r="M754" i="1"/>
  <c r="L885" i="1"/>
  <c r="L107" i="1"/>
  <c r="W876" i="1"/>
  <c r="U94" i="1"/>
  <c r="O897" i="1"/>
  <c r="O119" i="1"/>
  <c r="T96" i="1"/>
  <c r="AA886" i="1"/>
  <c r="AA108" i="1"/>
  <c r="N69" i="1"/>
  <c r="H899" i="1"/>
  <c r="H121" i="1"/>
  <c r="K751" i="1"/>
  <c r="V901" i="1"/>
  <c r="V123" i="1"/>
  <c r="T887" i="1"/>
  <c r="T109" i="1"/>
  <c r="T896" i="1"/>
  <c r="T118" i="1"/>
  <c r="AI899" i="1"/>
  <c r="Y833" i="1"/>
  <c r="X107" i="1"/>
  <c r="K888" i="1"/>
  <c r="K110" i="1"/>
  <c r="AI731" i="1"/>
  <c r="AI772" i="1" s="1"/>
  <c r="AJ198" i="1"/>
  <c r="V887" i="1"/>
  <c r="V109" i="1"/>
  <c r="K879" i="1"/>
  <c r="K101" i="1"/>
  <c r="Y870" i="1"/>
  <c r="Y92" i="1"/>
  <c r="X898" i="1"/>
  <c r="X120" i="1"/>
  <c r="N892" i="1"/>
  <c r="N114" i="1"/>
  <c r="T863" i="1"/>
  <c r="T85" i="1"/>
  <c r="AK814" i="1"/>
  <c r="AJ88" i="1"/>
  <c r="AI720" i="1"/>
  <c r="AI751" i="1" s="1"/>
  <c r="AJ187" i="1"/>
  <c r="W888" i="1"/>
  <c r="W110" i="1"/>
  <c r="R891" i="1"/>
  <c r="R113" i="1"/>
  <c r="AI882" i="1"/>
  <c r="K867" i="1"/>
  <c r="K89" i="1"/>
  <c r="AI67" i="1"/>
  <c r="U890" i="1"/>
  <c r="U112" i="1"/>
  <c r="I868" i="1"/>
  <c r="I90" i="1"/>
  <c r="V883" i="1"/>
  <c r="V105" i="1"/>
  <c r="AE900" i="1"/>
  <c r="AE122" i="1"/>
  <c r="T880" i="1"/>
  <c r="T102" i="1"/>
  <c r="AD896" i="1"/>
  <c r="AD118" i="1"/>
  <c r="K883" i="1"/>
  <c r="K105" i="1"/>
  <c r="Y887" i="1"/>
  <c r="AC899" i="1"/>
  <c r="AC121" i="1"/>
  <c r="J887" i="1"/>
  <c r="J109" i="1"/>
  <c r="O857" i="1"/>
  <c r="O79" i="1"/>
  <c r="X878" i="1"/>
  <c r="X100" i="1"/>
  <c r="Q885" i="1"/>
  <c r="Q107" i="1"/>
  <c r="L859" i="1"/>
  <c r="L81" i="1"/>
  <c r="L59" i="1" s="1"/>
  <c r="G891" i="1"/>
  <c r="G113" i="1"/>
  <c r="L882" i="1"/>
  <c r="L104" i="1"/>
  <c r="AD67" i="1"/>
  <c r="I888" i="1"/>
  <c r="I110" i="1"/>
  <c r="H879" i="1"/>
  <c r="H101" i="1"/>
  <c r="O886" i="1"/>
  <c r="O108" i="1"/>
  <c r="J899" i="1"/>
  <c r="J121" i="1"/>
  <c r="X882" i="1"/>
  <c r="X104" i="1"/>
  <c r="R860" i="1"/>
  <c r="R82" i="1"/>
  <c r="R62" i="1" s="1"/>
  <c r="R883" i="1"/>
  <c r="R105" i="1"/>
  <c r="J871" i="1"/>
  <c r="J93" i="1"/>
  <c r="H865" i="1"/>
  <c r="H87" i="1"/>
  <c r="U862" i="1"/>
  <c r="U84" i="1"/>
  <c r="N889" i="1"/>
  <c r="N111" i="1"/>
  <c r="L750" i="1"/>
  <c r="N901" i="1"/>
  <c r="N123" i="1"/>
  <c r="W899" i="1"/>
  <c r="W121" i="1"/>
  <c r="N68" i="1"/>
  <c r="AD860" i="1"/>
  <c r="F33" i="1"/>
  <c r="L888" i="1"/>
  <c r="L110" i="1"/>
  <c r="W880" i="1"/>
  <c r="W102" i="1"/>
  <c r="U96" i="1"/>
  <c r="O894" i="1"/>
  <c r="O116" i="1"/>
  <c r="AA888" i="1"/>
  <c r="AA110" i="1"/>
  <c r="AA878" i="1"/>
  <c r="AA100" i="1"/>
  <c r="H898" i="1"/>
  <c r="H120" i="1"/>
  <c r="K863" i="1"/>
  <c r="K85" i="1"/>
  <c r="V898" i="1"/>
  <c r="V120" i="1"/>
  <c r="T890" i="1"/>
  <c r="T112" i="1"/>
  <c r="T895" i="1"/>
  <c r="T117" i="1"/>
  <c r="K891" i="1"/>
  <c r="K113" i="1"/>
  <c r="V886" i="1"/>
  <c r="V108" i="1"/>
  <c r="Z867" i="1"/>
  <c r="Z89" i="1"/>
  <c r="R871" i="1"/>
  <c r="R93" i="1"/>
  <c r="K877" i="1"/>
  <c r="K99" i="1"/>
  <c r="U898" i="1"/>
  <c r="U120" i="1"/>
  <c r="Y869" i="1"/>
  <c r="Y91" i="1"/>
  <c r="P868" i="1"/>
  <c r="P90" i="1"/>
  <c r="R892" i="1"/>
  <c r="R114" i="1"/>
  <c r="U888" i="1"/>
  <c r="U110" i="1"/>
  <c r="AQ826" i="1"/>
  <c r="U887" i="1"/>
  <c r="U109" i="1"/>
  <c r="AK810" i="1"/>
  <c r="AJ84" i="1"/>
  <c r="U884" i="1"/>
  <c r="U106" i="1"/>
  <c r="AE891" i="1"/>
  <c r="AE113" i="1"/>
  <c r="M882" i="1"/>
  <c r="M104" i="1"/>
  <c r="I869" i="1"/>
  <c r="I91" i="1"/>
  <c r="Z748" i="1"/>
  <c r="Z750" i="1"/>
  <c r="AE899" i="1"/>
  <c r="AE121" i="1"/>
  <c r="R876" i="1"/>
  <c r="R98" i="1"/>
  <c r="T875" i="1"/>
  <c r="T97" i="1"/>
  <c r="AD899" i="1"/>
  <c r="AD121" i="1"/>
  <c r="X838" i="1"/>
  <c r="X890" i="1" s="1"/>
  <c r="W112" i="1"/>
  <c r="I894" i="1"/>
  <c r="I116" i="1"/>
  <c r="O755" i="1"/>
  <c r="Q892" i="1"/>
  <c r="Q114" i="1"/>
  <c r="G885" i="1"/>
  <c r="G107" i="1"/>
  <c r="L883" i="1"/>
  <c r="L105" i="1"/>
  <c r="AJ866" i="1"/>
  <c r="J898" i="1"/>
  <c r="J120" i="1"/>
  <c r="R757" i="1"/>
  <c r="L870" i="1"/>
  <c r="L92" i="1"/>
  <c r="J870" i="1"/>
  <c r="J92" i="1"/>
  <c r="P867" i="1"/>
  <c r="P89" i="1"/>
  <c r="T754" i="1"/>
  <c r="U866" i="1"/>
  <c r="U88" i="1"/>
  <c r="Z898" i="1"/>
  <c r="Z120" i="1"/>
  <c r="N885" i="1"/>
  <c r="N107" i="1"/>
  <c r="H873" i="1"/>
  <c r="H95" i="1"/>
  <c r="N899" i="1"/>
  <c r="N121" i="1"/>
  <c r="W900" i="1"/>
  <c r="W122" i="1"/>
  <c r="L886" i="1"/>
  <c r="L108" i="1"/>
  <c r="W875" i="1"/>
  <c r="W821" i="1"/>
  <c r="V822" i="1"/>
  <c r="V96" i="1" s="1"/>
  <c r="V820" i="1"/>
  <c r="V94" i="1" s="1"/>
  <c r="V95" i="1"/>
  <c r="O900" i="1"/>
  <c r="O122" i="1"/>
  <c r="AC858" i="1"/>
  <c r="AC80" i="1"/>
  <c r="K864" i="1"/>
  <c r="K86" i="1"/>
  <c r="T884" i="1"/>
  <c r="T106" i="1"/>
  <c r="T900" i="1"/>
  <c r="T122" i="1"/>
  <c r="Z893" i="1"/>
  <c r="AI896" i="1"/>
  <c r="K885" i="1"/>
  <c r="K107" i="1"/>
  <c r="V892" i="1"/>
  <c r="V114" i="1"/>
  <c r="Z868" i="1"/>
  <c r="Z90" i="1"/>
  <c r="Y755" i="1"/>
  <c r="U894" i="1"/>
  <c r="U116" i="1"/>
  <c r="Y868" i="1"/>
  <c r="Y90" i="1"/>
  <c r="U71" i="1" l="1"/>
  <c r="J69" i="1"/>
  <c r="W71" i="1"/>
  <c r="AA68" i="1"/>
  <c r="Z81" i="1"/>
  <c r="Z59" i="1" s="1"/>
  <c r="J80" i="1"/>
  <c r="R67" i="1"/>
  <c r="X71" i="1"/>
  <c r="T69" i="1"/>
  <c r="Z68" i="1"/>
  <c r="U70" i="1"/>
  <c r="F51" i="1"/>
  <c r="V70" i="1"/>
  <c r="AG68" i="1"/>
  <c r="AG61" i="1" s="1"/>
  <c r="O69" i="1"/>
  <c r="V72" i="1"/>
  <c r="V49" i="1" s="1"/>
  <c r="X67" i="1"/>
  <c r="V73" i="1"/>
  <c r="V50" i="1" s="1"/>
  <c r="G83" i="1"/>
  <c r="AJ67" i="1"/>
  <c r="T70" i="1"/>
  <c r="U69" i="1"/>
  <c r="Q70" i="1"/>
  <c r="Q63" i="1" s="1"/>
  <c r="K73" i="1"/>
  <c r="K50" i="1" s="1"/>
  <c r="F65" i="1"/>
  <c r="M71" i="1"/>
  <c r="P68" i="1"/>
  <c r="P61" i="1" s="1"/>
  <c r="O72" i="1"/>
  <c r="O49" i="1" s="1"/>
  <c r="G67" i="1"/>
  <c r="F64" i="1"/>
  <c r="I861" i="1"/>
  <c r="I83" i="1"/>
  <c r="AH748" i="1"/>
  <c r="AH750" i="1"/>
  <c r="T72" i="1"/>
  <c r="T49" i="1" s="1"/>
  <c r="AH880" i="1"/>
  <c r="AH102" i="1"/>
  <c r="AB67" i="1"/>
  <c r="AI722" i="1"/>
  <c r="AI764" i="1" s="1"/>
  <c r="AJ189" i="1"/>
  <c r="O70" i="1"/>
  <c r="I67" i="1"/>
  <c r="AU815" i="1"/>
  <c r="AI878" i="1"/>
  <c r="AI100" i="1"/>
  <c r="AF856" i="1"/>
  <c r="AF78" i="1"/>
  <c r="AY802" i="1"/>
  <c r="AH869" i="1"/>
  <c r="AH91" i="1"/>
  <c r="Y854" i="1"/>
  <c r="Y800" i="1"/>
  <c r="Y76" i="1"/>
  <c r="J854" i="1"/>
  <c r="J800" i="1"/>
  <c r="J852" i="1" s="1"/>
  <c r="J76" i="1"/>
  <c r="J53" i="1" s="1"/>
  <c r="AJ733" i="1"/>
  <c r="AJ774" i="1" s="1"/>
  <c r="AK200" i="1"/>
  <c r="U67" i="1"/>
  <c r="AK848" i="1"/>
  <c r="AJ122" i="1"/>
  <c r="AJ900" i="1"/>
  <c r="AK844" i="1"/>
  <c r="AJ118" i="1"/>
  <c r="AJ896" i="1"/>
  <c r="G854" i="1"/>
  <c r="G800" i="1"/>
  <c r="G852" i="1" s="1"/>
  <c r="G76" i="1"/>
  <c r="W856" i="1"/>
  <c r="W78" i="1"/>
  <c r="I859" i="1"/>
  <c r="I81" i="1"/>
  <c r="I59" i="1" s="1"/>
  <c r="AJ831" i="1"/>
  <c r="AI105" i="1"/>
  <c r="AI883" i="1"/>
  <c r="H69" i="1"/>
  <c r="W68" i="1"/>
  <c r="Y845" i="1"/>
  <c r="X119" i="1"/>
  <c r="AA849" i="1"/>
  <c r="Z123" i="1"/>
  <c r="AF71" i="1"/>
  <c r="F66" i="1"/>
  <c r="K857" i="1"/>
  <c r="K79" i="1"/>
  <c r="AH868" i="1"/>
  <c r="AH90" i="1"/>
  <c r="V874" i="1"/>
  <c r="AK830" i="1"/>
  <c r="AJ104" i="1"/>
  <c r="AJ882" i="1"/>
  <c r="Y861" i="1"/>
  <c r="Y83" i="1"/>
  <c r="AJ724" i="1"/>
  <c r="AJ766" i="1" s="1"/>
  <c r="AK191" i="1"/>
  <c r="AL805" i="1"/>
  <c r="AR826" i="1"/>
  <c r="O73" i="1"/>
  <c r="O50" i="1" s="1"/>
  <c r="AJ731" i="1"/>
  <c r="AJ772" i="1" s="1"/>
  <c r="AK198" i="1"/>
  <c r="Q859" i="1"/>
  <c r="Q81" i="1"/>
  <c r="Q59" i="1" s="1"/>
  <c r="H856" i="1"/>
  <c r="H78" i="1"/>
  <c r="P854" i="1"/>
  <c r="P800" i="1"/>
  <c r="P852" i="1" s="1"/>
  <c r="P76" i="1"/>
  <c r="P53" i="1" s="1"/>
  <c r="F57" i="1"/>
  <c r="F43" i="1" s="1"/>
  <c r="F56" i="1"/>
  <c r="F55" i="1"/>
  <c r="F58" i="1"/>
  <c r="F44" i="1" s="1"/>
  <c r="Q856" i="1"/>
  <c r="Q78" i="1"/>
  <c r="V71" i="1"/>
  <c r="H72" i="1"/>
  <c r="H49" i="1" s="1"/>
  <c r="I71" i="1"/>
  <c r="AA840" i="1"/>
  <c r="Z114" i="1"/>
  <c r="AK847" i="1"/>
  <c r="AJ121" i="1"/>
  <c r="AJ899" i="1"/>
  <c r="AI870" i="1"/>
  <c r="AI92" i="1"/>
  <c r="AR811" i="1"/>
  <c r="AQ85" i="1"/>
  <c r="AQ863" i="1"/>
  <c r="AE67" i="1"/>
  <c r="K67" i="1"/>
  <c r="AF868" i="1"/>
  <c r="AF90" i="1"/>
  <c r="AF68" i="1" s="1"/>
  <c r="W854" i="1"/>
  <c r="W800" i="1"/>
  <c r="W76" i="1"/>
  <c r="V67" i="1"/>
  <c r="V858" i="1"/>
  <c r="V80" i="1"/>
  <c r="AA854" i="1"/>
  <c r="AA800" i="1"/>
  <c r="AA76" i="1"/>
  <c r="N71" i="1"/>
  <c r="N64" i="1" s="1"/>
  <c r="X859" i="1"/>
  <c r="X81" i="1"/>
  <c r="X59" i="1" s="1"/>
  <c r="AJ829" i="1"/>
  <c r="AI103" i="1"/>
  <c r="AI881" i="1"/>
  <c r="Z854" i="1"/>
  <c r="Z800" i="1"/>
  <c r="Z76" i="1"/>
  <c r="AM807" i="1"/>
  <c r="AL81" i="1"/>
  <c r="AL59" i="1" s="1"/>
  <c r="AL859" i="1"/>
  <c r="S47" i="1"/>
  <c r="S48" i="1"/>
  <c r="S39" i="1"/>
  <c r="AI725" i="1"/>
  <c r="AI767" i="1" s="1"/>
  <c r="AJ192" i="1"/>
  <c r="Q67" i="1"/>
  <c r="G858" i="1"/>
  <c r="G80" i="1"/>
  <c r="Z832" i="1"/>
  <c r="Y106" i="1"/>
  <c r="V872" i="1"/>
  <c r="M859" i="1"/>
  <c r="M81" i="1"/>
  <c r="M59" i="1" s="1"/>
  <c r="P71" i="1"/>
  <c r="P64" i="1" s="1"/>
  <c r="AM816" i="1"/>
  <c r="AJ726" i="1"/>
  <c r="AJ752" i="1" s="1"/>
  <c r="AK193" i="1"/>
  <c r="T856" i="1"/>
  <c r="T78" i="1"/>
  <c r="L68" i="1"/>
  <c r="L61" i="1" s="1"/>
  <c r="W859" i="1"/>
  <c r="W81" i="1"/>
  <c r="W59" i="1" s="1"/>
  <c r="U855" i="1"/>
  <c r="U77" i="1"/>
  <c r="AI861" i="1"/>
  <c r="AI83" i="1"/>
  <c r="AI730" i="1"/>
  <c r="AI771" i="1" s="1"/>
  <c r="AJ197" i="1"/>
  <c r="F61" i="1"/>
  <c r="AH836" i="1"/>
  <c r="AF110" i="1"/>
  <c r="AG836" i="1"/>
  <c r="AF859" i="1"/>
  <c r="AF81" i="1"/>
  <c r="AF59" i="1" s="1"/>
  <c r="T857" i="1"/>
  <c r="T79" i="1"/>
  <c r="AF854" i="1"/>
  <c r="AF800" i="1"/>
  <c r="AF76" i="1"/>
  <c r="Q68" i="1"/>
  <c r="AI856" i="1"/>
  <c r="AI78" i="1"/>
  <c r="R68" i="1"/>
  <c r="AF67" i="1"/>
  <c r="Z803" i="1"/>
  <c r="Y77" i="1"/>
  <c r="T71" i="1"/>
  <c r="O859" i="1"/>
  <c r="O81" i="1"/>
  <c r="O59" i="1" s="1"/>
  <c r="AJ732" i="1"/>
  <c r="AJ773" i="1" s="1"/>
  <c r="AK199" i="1"/>
  <c r="AL809" i="1"/>
  <c r="H859" i="1"/>
  <c r="H81" i="1"/>
  <c r="H59" i="1" s="1"/>
  <c r="AH871" i="1"/>
  <c r="AH93" i="1"/>
  <c r="I856" i="1"/>
  <c r="I78" i="1"/>
  <c r="I68" i="1"/>
  <c r="AX812" i="1"/>
  <c r="AW86" i="1"/>
  <c r="AW864" i="1"/>
  <c r="Y858" i="1"/>
  <c r="Y80" i="1"/>
  <c r="R70" i="1"/>
  <c r="K859" i="1"/>
  <c r="K81" i="1"/>
  <c r="K59" i="1" s="1"/>
  <c r="AX813" i="1"/>
  <c r="AW87" i="1"/>
  <c r="AW865" i="1"/>
  <c r="AI719" i="1"/>
  <c r="AJ186" i="1"/>
  <c r="G73" i="1"/>
  <c r="G50" i="1" s="1"/>
  <c r="Y859" i="1"/>
  <c r="Y81" i="1"/>
  <c r="Y59" i="1" s="1"/>
  <c r="T858" i="1"/>
  <c r="T80" i="1"/>
  <c r="I73" i="1"/>
  <c r="I50" i="1" s="1"/>
  <c r="AL814" i="1"/>
  <c r="AK88" i="1"/>
  <c r="AK866" i="1"/>
  <c r="Z833" i="1"/>
  <c r="Y107" i="1"/>
  <c r="AB841" i="1"/>
  <c r="AA115" i="1"/>
  <c r="AY839" i="1"/>
  <c r="AX113" i="1"/>
  <c r="AX891" i="1"/>
  <c r="K856" i="1"/>
  <c r="K78" i="1"/>
  <c r="AL806" i="1"/>
  <c r="G68" i="1"/>
  <c r="L72" i="1"/>
  <c r="L49" i="1" s="1"/>
  <c r="L51" i="1" s="1"/>
  <c r="AE854" i="1"/>
  <c r="AE800" i="1"/>
  <c r="AE76" i="1"/>
  <c r="R73" i="1"/>
  <c r="R50" i="1" s="1"/>
  <c r="AJ721" i="1"/>
  <c r="AJ763" i="1" s="1"/>
  <c r="AK188" i="1"/>
  <c r="AM819" i="1"/>
  <c r="G856" i="1"/>
  <c r="G78" i="1"/>
  <c r="I858" i="1"/>
  <c r="I80" i="1"/>
  <c r="Q854" i="1"/>
  <c r="Q800" i="1"/>
  <c r="Q852" i="1" s="1"/>
  <c r="Q76" i="1"/>
  <c r="V68" i="1"/>
  <c r="Z892" i="1"/>
  <c r="I69" i="1"/>
  <c r="Y824" i="1"/>
  <c r="X825" i="1"/>
  <c r="X823" i="1"/>
  <c r="X98" i="1"/>
  <c r="AJ737" i="1"/>
  <c r="AJ757" i="1" s="1"/>
  <c r="AK204" i="1"/>
  <c r="G857" i="1"/>
  <c r="G79" i="1"/>
  <c r="AA71" i="1"/>
  <c r="J71" i="1"/>
  <c r="H73" i="1"/>
  <c r="H50" i="1" s="1"/>
  <c r="U854" i="1"/>
  <c r="U800" i="1"/>
  <c r="U76" i="1"/>
  <c r="G859" i="1"/>
  <c r="G81" i="1"/>
  <c r="G59" i="1" s="1"/>
  <c r="G69" i="1"/>
  <c r="Z835" i="1"/>
  <c r="Y109" i="1"/>
  <c r="AI867" i="1"/>
  <c r="AI89" i="1"/>
  <c r="I72" i="1"/>
  <c r="I49" i="1" s="1"/>
  <c r="AB854" i="1"/>
  <c r="AB800" i="1"/>
  <c r="AB76" i="1"/>
  <c r="N854" i="1"/>
  <c r="N800" i="1"/>
  <c r="N852" i="1" s="1"/>
  <c r="N76" i="1"/>
  <c r="N53" i="1" s="1"/>
  <c r="AI729" i="1"/>
  <c r="AI754" i="1" s="1"/>
  <c r="AJ196" i="1"/>
  <c r="AI735" i="1"/>
  <c r="AI776" i="1" s="1"/>
  <c r="AJ202" i="1"/>
  <c r="AB856" i="1"/>
  <c r="AB78" i="1"/>
  <c r="AI723" i="1"/>
  <c r="AI765" i="1" s="1"/>
  <c r="AJ190" i="1"/>
  <c r="O67" i="1"/>
  <c r="U73" i="1"/>
  <c r="U50" i="1" s="1"/>
  <c r="V69" i="1"/>
  <c r="M858" i="1"/>
  <c r="M80" i="1"/>
  <c r="AI734" i="1"/>
  <c r="AI775" i="1" s="1"/>
  <c r="AJ201" i="1"/>
  <c r="BJ828" i="1"/>
  <c r="AB68" i="1"/>
  <c r="Y68" i="1"/>
  <c r="H68" i="1"/>
  <c r="R69" i="1"/>
  <c r="X854" i="1"/>
  <c r="X800" i="1"/>
  <c r="X76" i="1"/>
  <c r="X53" i="1" s="1"/>
  <c r="AC61" i="1"/>
  <c r="AC60" i="1"/>
  <c r="W72" i="1"/>
  <c r="W49" i="1" s="1"/>
  <c r="AL827" i="1"/>
  <c r="V861" i="1"/>
  <c r="V83" i="1"/>
  <c r="I854" i="1"/>
  <c r="I800" i="1"/>
  <c r="I852" i="1" s="1"/>
  <c r="I76" i="1"/>
  <c r="AK834" i="1"/>
  <c r="AJ108" i="1"/>
  <c r="AJ886" i="1"/>
  <c r="AB859" i="1"/>
  <c r="AB81" i="1"/>
  <c r="AB59" i="1" s="1"/>
  <c r="I70" i="1"/>
  <c r="R71" i="1"/>
  <c r="H861" i="1"/>
  <c r="H83" i="1"/>
  <c r="AL810" i="1"/>
  <c r="AK84" i="1"/>
  <c r="AK862" i="1"/>
  <c r="G860" i="1"/>
  <c r="G82" i="1"/>
  <c r="G62" i="1" s="1"/>
  <c r="Z857" i="1"/>
  <c r="Z79" i="1"/>
  <c r="AJ720" i="1"/>
  <c r="AJ751" i="1" s="1"/>
  <c r="AK187" i="1"/>
  <c r="R859" i="1"/>
  <c r="R81" i="1"/>
  <c r="R59" i="1" s="1"/>
  <c r="H67" i="1"/>
  <c r="AF888" i="1"/>
  <c r="T68" i="1"/>
  <c r="AK837" i="1"/>
  <c r="AJ111" i="1"/>
  <c r="AJ889" i="1"/>
  <c r="M67" i="1"/>
  <c r="I855" i="1"/>
  <c r="I77" i="1"/>
  <c r="H858" i="1"/>
  <c r="H80" i="1"/>
  <c r="AH858" i="1"/>
  <c r="AH80" i="1"/>
  <c r="K71" i="1"/>
  <c r="AF808" i="1"/>
  <c r="AE82" i="1"/>
  <c r="AE62" i="1" s="1"/>
  <c r="M854" i="1"/>
  <c r="M800" i="1"/>
  <c r="M852" i="1" s="1"/>
  <c r="M76" i="1"/>
  <c r="W855" i="1"/>
  <c r="W77" i="1"/>
  <c r="AA61" i="1"/>
  <c r="AA60" i="1"/>
  <c r="M860" i="1"/>
  <c r="M82" i="1"/>
  <c r="M62" i="1" s="1"/>
  <c r="X821" i="1"/>
  <c r="W822" i="1"/>
  <c r="W820" i="1"/>
  <c r="W95" i="1"/>
  <c r="W873" i="1"/>
  <c r="Y885" i="1"/>
  <c r="N72" i="1"/>
  <c r="N49" i="1" s="1"/>
  <c r="AH879" i="1"/>
  <c r="AH101" i="1"/>
  <c r="G72" i="1"/>
  <c r="G49" i="1" s="1"/>
  <c r="M861" i="1"/>
  <c r="M83" i="1"/>
  <c r="V854" i="1"/>
  <c r="V800" i="1"/>
  <c r="V76" i="1"/>
  <c r="U68" i="1"/>
  <c r="G855" i="1"/>
  <c r="G77" i="1"/>
  <c r="AG750" i="1"/>
  <c r="AG748" i="1"/>
  <c r="N73" i="1"/>
  <c r="N50" i="1" s="1"/>
  <c r="G70" i="1"/>
  <c r="AF857" i="1"/>
  <c r="AF79" i="1"/>
  <c r="L71" i="1"/>
  <c r="L64" i="1" s="1"/>
  <c r="Y857" i="1"/>
  <c r="Y79" i="1"/>
  <c r="K72" i="1"/>
  <c r="K49" i="1" s="1"/>
  <c r="K51" i="1" s="1"/>
  <c r="W73" i="1"/>
  <c r="W50" i="1" s="1"/>
  <c r="R858" i="1"/>
  <c r="R80" i="1"/>
  <c r="H70" i="1"/>
  <c r="R72" i="1"/>
  <c r="R49" i="1" s="1"/>
  <c r="T854" i="1"/>
  <c r="T800" i="1"/>
  <c r="T76" i="1"/>
  <c r="AK846" i="1"/>
  <c r="AJ120" i="1"/>
  <c r="AJ898" i="1"/>
  <c r="G71" i="1"/>
  <c r="AI736" i="1"/>
  <c r="AI756" i="1" s="1"/>
  <c r="AJ203" i="1"/>
  <c r="U72" i="1"/>
  <c r="U49" i="1" s="1"/>
  <c r="U859" i="1"/>
  <c r="U81" i="1"/>
  <c r="U59" i="1" s="1"/>
  <c r="Y842" i="1"/>
  <c r="X116" i="1"/>
  <c r="J73" i="1"/>
  <c r="J50" i="1" s="1"/>
  <c r="AF858" i="1"/>
  <c r="AF80" i="1"/>
  <c r="K854" i="1"/>
  <c r="K800" i="1"/>
  <c r="K852" i="1" s="1"/>
  <c r="K76" i="1"/>
  <c r="H854" i="1"/>
  <c r="H800" i="1"/>
  <c r="H852" i="1" s="1"/>
  <c r="H76" i="1"/>
  <c r="N67" i="1"/>
  <c r="N60" i="1" s="1"/>
  <c r="AB857" i="1"/>
  <c r="AB79" i="1"/>
  <c r="W67" i="1"/>
  <c r="J859" i="1"/>
  <c r="J81" i="1"/>
  <c r="J59" i="1" s="1"/>
  <c r="T73" i="1"/>
  <c r="T50" i="1" s="1"/>
  <c r="H71" i="1"/>
  <c r="AI727" i="1"/>
  <c r="AI753" i="1" s="1"/>
  <c r="AJ194" i="1"/>
  <c r="AK850" i="1"/>
  <c r="AJ124" i="1"/>
  <c r="AM818" i="1"/>
  <c r="M70" i="1"/>
  <c r="AG71" i="1"/>
  <c r="R861" i="1"/>
  <c r="R83" i="1"/>
  <c r="Y838" i="1"/>
  <c r="X112" i="1"/>
  <c r="X72" i="1" s="1"/>
  <c r="X49" i="1" s="1"/>
  <c r="Z67" i="1"/>
  <c r="Y843" i="1"/>
  <c r="X117" i="1"/>
  <c r="M69" i="1"/>
  <c r="J72" i="1"/>
  <c r="J49" i="1" s="1"/>
  <c r="Q857" i="1"/>
  <c r="Q79" i="1"/>
  <c r="X894" i="1"/>
  <c r="M73" i="1"/>
  <c r="M50" i="1" s="1"/>
  <c r="Z901" i="1"/>
  <c r="P73" i="1"/>
  <c r="P50" i="1" s="1"/>
  <c r="P51" i="1" s="1"/>
  <c r="Q72" i="1"/>
  <c r="Q49" i="1" s="1"/>
  <c r="Q51" i="1" s="1"/>
  <c r="O854" i="1"/>
  <c r="O800" i="1"/>
  <c r="O852" i="1" s="1"/>
  <c r="O76" i="1"/>
  <c r="O53" i="1" s="1"/>
  <c r="W97" i="1"/>
  <c r="W70" i="1" s="1"/>
  <c r="Q855" i="1"/>
  <c r="Q77" i="1"/>
  <c r="W857" i="1"/>
  <c r="W79" i="1"/>
  <c r="J70" i="1"/>
  <c r="V860" i="1"/>
  <c r="V82" i="1"/>
  <c r="V62" i="1" s="1"/>
  <c r="T67" i="1"/>
  <c r="AH857" i="1"/>
  <c r="AH79" i="1"/>
  <c r="AY804" i="1"/>
  <c r="AH71" i="1"/>
  <c r="Y67" i="1"/>
  <c r="AD61" i="1"/>
  <c r="AD60" i="1"/>
  <c r="L854" i="1"/>
  <c r="L800" i="1"/>
  <c r="L852" i="1" s="1"/>
  <c r="L76" i="1"/>
  <c r="L53" i="1" s="1"/>
  <c r="K68" i="1"/>
  <c r="K855" i="1"/>
  <c r="K77" i="1"/>
  <c r="J68" i="1"/>
  <c r="K70" i="1"/>
  <c r="R854" i="1"/>
  <c r="R800" i="1"/>
  <c r="R852" i="1" s="1"/>
  <c r="R76" i="1"/>
  <c r="AX817" i="1"/>
  <c r="I857" i="1"/>
  <c r="I79" i="1"/>
  <c r="M72" i="1"/>
  <c r="M49" i="1" s="1"/>
  <c r="V859" i="1"/>
  <c r="V81" i="1"/>
  <c r="V59" i="1" s="1"/>
  <c r="T861" i="1"/>
  <c r="T83" i="1"/>
  <c r="J67" i="1"/>
  <c r="P60" i="1"/>
  <c r="U65" i="1" l="1"/>
  <c r="Q64" i="1"/>
  <c r="Q65" i="1"/>
  <c r="O64" i="1"/>
  <c r="T65" i="1"/>
  <c r="V51" i="1"/>
  <c r="R65" i="1"/>
  <c r="U64" i="1"/>
  <c r="T60" i="1"/>
  <c r="N65" i="1"/>
  <c r="U63" i="1"/>
  <c r="AG60" i="1"/>
  <c r="T63" i="1"/>
  <c r="N51" i="1"/>
  <c r="T64" i="1"/>
  <c r="AI71" i="1"/>
  <c r="O65" i="1"/>
  <c r="O63" i="1"/>
  <c r="M51" i="1"/>
  <c r="H64" i="1"/>
  <c r="W51" i="1"/>
  <c r="U51" i="1"/>
  <c r="AK67" i="1"/>
  <c r="O51" i="1"/>
  <c r="I65" i="1"/>
  <c r="H51" i="1"/>
  <c r="T51" i="1"/>
  <c r="AH68" i="1"/>
  <c r="AH61" i="1" s="1"/>
  <c r="W53" i="1"/>
  <c r="W56" i="1" s="1"/>
  <c r="J65" i="1"/>
  <c r="H53" i="1"/>
  <c r="H57" i="1" s="1"/>
  <c r="H43" i="1" s="1"/>
  <c r="R53" i="1"/>
  <c r="R58" i="1" s="1"/>
  <c r="R44" i="1" s="1"/>
  <c r="T61" i="1"/>
  <c r="K64" i="1"/>
  <c r="L66" i="1"/>
  <c r="R51" i="1"/>
  <c r="P65" i="1"/>
  <c r="P63" i="1"/>
  <c r="I51" i="1"/>
  <c r="G66" i="1"/>
  <c r="I63" i="1"/>
  <c r="L60" i="1"/>
  <c r="K65" i="1"/>
  <c r="H65" i="1"/>
  <c r="N61" i="1"/>
  <c r="J51" i="1"/>
  <c r="I64" i="1"/>
  <c r="R63" i="1"/>
  <c r="AK737" i="1"/>
  <c r="AK757" i="1" s="1"/>
  <c r="AL204" i="1"/>
  <c r="AI750" i="1"/>
  <c r="AI748" i="1"/>
  <c r="H61" i="1"/>
  <c r="H60" i="1"/>
  <c r="W61" i="1"/>
  <c r="W60" i="1"/>
  <c r="Z843" i="1"/>
  <c r="Y117" i="1"/>
  <c r="Y895" i="1"/>
  <c r="J60" i="1"/>
  <c r="J61" i="1"/>
  <c r="AJ736" i="1"/>
  <c r="AJ756" i="1" s="1"/>
  <c r="AK203" i="1"/>
  <c r="H66" i="1"/>
  <c r="AJ861" i="1"/>
  <c r="AJ83" i="1"/>
  <c r="AA832" i="1"/>
  <c r="Z106" i="1"/>
  <c r="Z884" i="1"/>
  <c r="G53" i="1"/>
  <c r="AY817" i="1"/>
  <c r="W94" i="1"/>
  <c r="W872" i="1"/>
  <c r="R60" i="1"/>
  <c r="R61" i="1"/>
  <c r="O66" i="1"/>
  <c r="AS826" i="1"/>
  <c r="J66" i="1"/>
  <c r="W96" i="1"/>
  <c r="W874" i="1"/>
  <c r="X57" i="1"/>
  <c r="X56" i="1"/>
  <c r="X55" i="1"/>
  <c r="X54" i="1"/>
  <c r="X45" i="1"/>
  <c r="X58" i="1"/>
  <c r="X40" i="1"/>
  <c r="X44" i="1"/>
  <c r="X41" i="1"/>
  <c r="AJ723" i="1"/>
  <c r="AJ765" i="1" s="1"/>
  <c r="AK190" i="1"/>
  <c r="AZ839" i="1"/>
  <c r="AY113" i="1"/>
  <c r="AY891" i="1"/>
  <c r="AY813" i="1"/>
  <c r="AX87" i="1"/>
  <c r="AX865" i="1"/>
  <c r="AM809" i="1"/>
  <c r="K66" i="1"/>
  <c r="K63" i="1"/>
  <c r="AZ802" i="1"/>
  <c r="AH854" i="1"/>
  <c r="AH800" i="1"/>
  <c r="AH76" i="1"/>
  <c r="R64" i="1"/>
  <c r="Z838" i="1"/>
  <c r="Y112" i="1"/>
  <c r="Y72" i="1" s="1"/>
  <c r="Y49" i="1" s="1"/>
  <c r="Y890" i="1"/>
  <c r="AK720" i="1"/>
  <c r="AK751" i="1" s="1"/>
  <c r="AL187" i="1"/>
  <c r="AI869" i="1"/>
  <c r="AI91" i="1"/>
  <c r="X97" i="1"/>
  <c r="X875" i="1"/>
  <c r="AN819" i="1"/>
  <c r="AK732" i="1"/>
  <c r="AK773" i="1" s="1"/>
  <c r="AL199" i="1"/>
  <c r="AK829" i="1"/>
  <c r="AJ103" i="1"/>
  <c r="AJ881" i="1"/>
  <c r="F46" i="1"/>
  <c r="F39" i="1"/>
  <c r="O57" i="1"/>
  <c r="O43" i="1" s="1"/>
  <c r="O56" i="1"/>
  <c r="O42" i="1" s="1"/>
  <c r="O55" i="1"/>
  <c r="O41" i="1" s="1"/>
  <c r="O54" i="1"/>
  <c r="O40" i="1" s="1"/>
  <c r="O58" i="1"/>
  <c r="O44" i="1" s="1"/>
  <c r="Z60" i="1"/>
  <c r="X99" i="1"/>
  <c r="X877" i="1"/>
  <c r="AC841" i="1"/>
  <c r="AB115" i="1"/>
  <c r="AB893" i="1"/>
  <c r="K61" i="1"/>
  <c r="K60" i="1"/>
  <c r="J63" i="1"/>
  <c r="X61" i="1"/>
  <c r="X60" i="1"/>
  <c r="F48" i="1"/>
  <c r="U60" i="1"/>
  <c r="U61" i="1"/>
  <c r="V61" i="1"/>
  <c r="V60" i="1"/>
  <c r="AZ804" i="1"/>
  <c r="N66" i="1"/>
  <c r="AG854" i="1"/>
  <c r="AG800" i="1"/>
  <c r="AG76" i="1"/>
  <c r="Z61" i="1"/>
  <c r="AB61" i="1"/>
  <c r="AB60" i="1"/>
  <c r="Y825" i="1"/>
  <c r="Y823" i="1"/>
  <c r="Z824" i="1"/>
  <c r="Y98" i="1"/>
  <c r="Y876" i="1"/>
  <c r="AK721" i="1"/>
  <c r="AK763" i="1" s="1"/>
  <c r="AL188" i="1"/>
  <c r="J64" i="1"/>
  <c r="F47" i="1"/>
  <c r="AL844" i="1"/>
  <c r="AK118" i="1"/>
  <c r="AK896" i="1"/>
  <c r="AJ719" i="1"/>
  <c r="AK186" i="1"/>
  <c r="AJ735" i="1"/>
  <c r="AJ776" i="1" s="1"/>
  <c r="AK202" i="1"/>
  <c r="AJ867" i="1"/>
  <c r="AJ89" i="1"/>
  <c r="AF61" i="1"/>
  <c r="AF60" i="1"/>
  <c r="Q66" i="1"/>
  <c r="AM805" i="1"/>
  <c r="AI880" i="1"/>
  <c r="AI102" i="1"/>
  <c r="AA835" i="1"/>
  <c r="Z109" i="1"/>
  <c r="Z887" i="1"/>
  <c r="AA833" i="1"/>
  <c r="Z107" i="1"/>
  <c r="Z885" i="1"/>
  <c r="O60" i="1"/>
  <c r="O61" i="1"/>
  <c r="AJ725" i="1"/>
  <c r="AJ767" i="1" s="1"/>
  <c r="AK192" i="1"/>
  <c r="P57" i="1"/>
  <c r="P43" i="1" s="1"/>
  <c r="P56" i="1"/>
  <c r="P42" i="1" s="1"/>
  <c r="P55" i="1"/>
  <c r="P41" i="1" s="1"/>
  <c r="P54" i="1"/>
  <c r="P40" i="1" s="1"/>
  <c r="P58" i="1"/>
  <c r="P44" i="1" s="1"/>
  <c r="AK724" i="1"/>
  <c r="AK766" i="1" s="1"/>
  <c r="AL191" i="1"/>
  <c r="AB849" i="1"/>
  <c r="AA123" i="1"/>
  <c r="AA901" i="1"/>
  <c r="AJ870" i="1"/>
  <c r="AJ92" i="1"/>
  <c r="AV815" i="1"/>
  <c r="AH808" i="1"/>
  <c r="AF82" i="1"/>
  <c r="AF62" i="1" s="1"/>
  <c r="AG808" i="1"/>
  <c r="AF860" i="1"/>
  <c r="H63" i="1"/>
  <c r="AG110" i="1"/>
  <c r="AG888" i="1"/>
  <c r="AI871" i="1"/>
  <c r="AI93" i="1"/>
  <c r="K53" i="1"/>
  <c r="V53" i="1"/>
  <c r="BK828" i="1"/>
  <c r="G61" i="1"/>
  <c r="G60" i="1"/>
  <c r="R66" i="1"/>
  <c r="AS811" i="1"/>
  <c r="AR85" i="1"/>
  <c r="AR863" i="1"/>
  <c r="AL848" i="1"/>
  <c r="AK122" i="1"/>
  <c r="AK900" i="1"/>
  <c r="M66" i="1"/>
  <c r="AL834" i="1"/>
  <c r="AK108" i="1"/>
  <c r="AK886" i="1"/>
  <c r="AM814" i="1"/>
  <c r="AL88" i="1"/>
  <c r="AL866" i="1"/>
  <c r="AI836" i="1"/>
  <c r="AH110" i="1"/>
  <c r="AH888" i="1"/>
  <c r="AK726" i="1"/>
  <c r="AK752" i="1" s="1"/>
  <c r="AL193" i="1"/>
  <c r="Z845" i="1"/>
  <c r="Y119" i="1"/>
  <c r="Y897" i="1"/>
  <c r="U66" i="1"/>
  <c r="I66" i="1"/>
  <c r="AM810" i="1"/>
  <c r="AL84" i="1"/>
  <c r="AL862" i="1"/>
  <c r="U53" i="1"/>
  <c r="AJ856" i="1"/>
  <c r="AJ78" i="1"/>
  <c r="AK733" i="1"/>
  <c r="AK774" i="1" s="1"/>
  <c r="AL200" i="1"/>
  <c r="AM827" i="1"/>
  <c r="I53" i="1"/>
  <c r="AL850" i="1"/>
  <c r="AK124" i="1"/>
  <c r="L65" i="1"/>
  <c r="AI879" i="1"/>
  <c r="AI101" i="1"/>
  <c r="N63" i="1"/>
  <c r="AY812" i="1"/>
  <c r="AX86" i="1"/>
  <c r="AX864" i="1"/>
  <c r="AJ730" i="1"/>
  <c r="AJ771" i="1" s="1"/>
  <c r="AK197" i="1"/>
  <c r="Q60" i="1"/>
  <c r="Q61" i="1"/>
  <c r="AJ878" i="1"/>
  <c r="AJ100" i="1"/>
  <c r="AJ722" i="1"/>
  <c r="AJ764" i="1" s="1"/>
  <c r="AK189" i="1"/>
  <c r="L58" i="1"/>
  <c r="L44" i="1" s="1"/>
  <c r="L55" i="1"/>
  <c r="L41" i="1" s="1"/>
  <c r="L57" i="1"/>
  <c r="L43" i="1" s="1"/>
  <c r="L56" i="1"/>
  <c r="L42" i="1" s="1"/>
  <c r="L54" i="1"/>
  <c r="L40" i="1" s="1"/>
  <c r="V63" i="1"/>
  <c r="V65" i="1"/>
  <c r="V64" i="1"/>
  <c r="AJ727" i="1"/>
  <c r="AJ753" i="1" s="1"/>
  <c r="AK194" i="1"/>
  <c r="L63" i="1"/>
  <c r="P66" i="1"/>
  <c r="AA803" i="1"/>
  <c r="Z77" i="1"/>
  <c r="Z53" i="1" s="1"/>
  <c r="Z855" i="1"/>
  <c r="AL830" i="1"/>
  <c r="AK104" i="1"/>
  <c r="AK882" i="1"/>
  <c r="J57" i="1"/>
  <c r="J43" i="1" s="1"/>
  <c r="J56" i="1"/>
  <c r="J42" i="1" s="1"/>
  <c r="J55" i="1"/>
  <c r="J41" i="1" s="1"/>
  <c r="J54" i="1"/>
  <c r="J40" i="1" s="1"/>
  <c r="J58" i="1"/>
  <c r="J44" i="1" s="1"/>
  <c r="AI868" i="1"/>
  <c r="AI90" i="1"/>
  <c r="AK731" i="1"/>
  <c r="AK772" i="1" s="1"/>
  <c r="AL198" i="1"/>
  <c r="Y821" i="1"/>
  <c r="X822" i="1"/>
  <c r="X820" i="1"/>
  <c r="X95" i="1"/>
  <c r="X873" i="1"/>
  <c r="AI857" i="1"/>
  <c r="AI79" i="1"/>
  <c r="G51" i="1"/>
  <c r="AJ729" i="1"/>
  <c r="AJ754" i="1" s="1"/>
  <c r="AK196" i="1"/>
  <c r="Q53" i="1"/>
  <c r="Y61" i="1"/>
  <c r="Y60" i="1"/>
  <c r="AN816" i="1"/>
  <c r="AL847" i="1"/>
  <c r="AK121" i="1"/>
  <c r="AK899" i="1"/>
  <c r="AL846" i="1"/>
  <c r="AK120" i="1"/>
  <c r="AK898" i="1"/>
  <c r="M65" i="1"/>
  <c r="M64" i="1"/>
  <c r="M63" i="1"/>
  <c r="AN818" i="1"/>
  <c r="AJ734" i="1"/>
  <c r="AJ775" i="1" s="1"/>
  <c r="AK201" i="1"/>
  <c r="AE60" i="1"/>
  <c r="X73" i="1"/>
  <c r="X50" i="1" s="1"/>
  <c r="X51" i="1" s="1"/>
  <c r="M53" i="1"/>
  <c r="AL837" i="1"/>
  <c r="AK111" i="1"/>
  <c r="AK889" i="1"/>
  <c r="AI858" i="1"/>
  <c r="AI80" i="1"/>
  <c r="AM806" i="1"/>
  <c r="AK831" i="1"/>
  <c r="AJ105" i="1"/>
  <c r="AJ883" i="1"/>
  <c r="T53" i="1"/>
  <c r="G65" i="1"/>
  <c r="G64" i="1"/>
  <c r="G63" i="1"/>
  <c r="T66" i="1"/>
  <c r="AE61" i="1"/>
  <c r="Z842" i="1"/>
  <c r="Y116" i="1"/>
  <c r="Y894" i="1"/>
  <c r="N58" i="1"/>
  <c r="N44" i="1" s="1"/>
  <c r="N55" i="1"/>
  <c r="N41" i="1" s="1"/>
  <c r="N57" i="1"/>
  <c r="N43" i="1" s="1"/>
  <c r="N56" i="1"/>
  <c r="N42" i="1" s="1"/>
  <c r="N54" i="1"/>
  <c r="N40" i="1" s="1"/>
  <c r="M61" i="1"/>
  <c r="M60" i="1"/>
  <c r="AN807" i="1"/>
  <c r="AM81" i="1"/>
  <c r="AM59" i="1" s="1"/>
  <c r="AM859" i="1"/>
  <c r="V66" i="1"/>
  <c r="AB840" i="1"/>
  <c r="AA114" i="1"/>
  <c r="AA892" i="1"/>
  <c r="I60" i="1"/>
  <c r="I61" i="1"/>
  <c r="Y53" i="1"/>
  <c r="Y73" i="1" l="1"/>
  <c r="Y50" i="1" s="1"/>
  <c r="Y51" i="1" s="1"/>
  <c r="H55" i="1"/>
  <c r="H41" i="1" s="1"/>
  <c r="AI68" i="1"/>
  <c r="R57" i="1"/>
  <c r="R43" i="1" s="1"/>
  <c r="R55" i="1"/>
  <c r="R41" i="1" s="1"/>
  <c r="R56" i="1"/>
  <c r="R42" i="1" s="1"/>
  <c r="R54" i="1"/>
  <c r="R40" i="1" s="1"/>
  <c r="AH60" i="1"/>
  <c r="W41" i="1"/>
  <c r="W57" i="1"/>
  <c r="L47" i="1"/>
  <c r="H58" i="1"/>
  <c r="H44" i="1" s="1"/>
  <c r="W43" i="1"/>
  <c r="H54" i="1"/>
  <c r="H40" i="1" s="1"/>
  <c r="H46" i="1" s="1"/>
  <c r="W44" i="1"/>
  <c r="W40" i="1"/>
  <c r="W46" i="1" s="1"/>
  <c r="H56" i="1"/>
  <c r="H42" i="1" s="1"/>
  <c r="W69" i="1"/>
  <c r="W63" i="1" s="1"/>
  <c r="W58" i="1"/>
  <c r="W45" i="1"/>
  <c r="W54" i="1"/>
  <c r="W55" i="1"/>
  <c r="O48" i="1"/>
  <c r="Z57" i="1"/>
  <c r="Z56" i="1"/>
  <c r="Z55" i="1"/>
  <c r="Z54" i="1"/>
  <c r="Z45" i="1"/>
  <c r="Z58" i="1"/>
  <c r="Z40" i="1"/>
  <c r="Z44" i="1"/>
  <c r="Z41" i="1"/>
  <c r="AI61" i="1"/>
  <c r="AI60" i="1"/>
  <c r="AL731" i="1"/>
  <c r="AL772" i="1" s="1"/>
  <c r="AM198" i="1"/>
  <c r="AJ857" i="1"/>
  <c r="AJ79" i="1"/>
  <c r="AN814" i="1"/>
  <c r="AM88" i="1"/>
  <c r="AM866" i="1"/>
  <c r="AK870" i="1"/>
  <c r="AK92" i="1"/>
  <c r="BA804" i="1"/>
  <c r="AL732" i="1"/>
  <c r="AL773" i="1" s="1"/>
  <c r="AM199" i="1"/>
  <c r="BA802" i="1"/>
  <c r="AM837" i="1"/>
  <c r="AL111" i="1"/>
  <c r="AL889" i="1"/>
  <c r="AM847" i="1"/>
  <c r="AL121" i="1"/>
  <c r="AL899" i="1"/>
  <c r="AZ812" i="1"/>
  <c r="AY86" i="1"/>
  <c r="AY864" i="1"/>
  <c r="P39" i="1"/>
  <c r="P46" i="1"/>
  <c r="AN805" i="1"/>
  <c r="AL721" i="1"/>
  <c r="AL763" i="1" s="1"/>
  <c r="AM188" i="1"/>
  <c r="AI854" i="1"/>
  <c r="AI800" i="1"/>
  <c r="AI76" i="1"/>
  <c r="AL724" i="1"/>
  <c r="AL766" i="1" s="1"/>
  <c r="AM191" i="1"/>
  <c r="U57" i="1"/>
  <c r="U56" i="1"/>
  <c r="U55" i="1"/>
  <c r="U54" i="1"/>
  <c r="U45" i="1"/>
  <c r="U58" i="1"/>
  <c r="U40" i="1"/>
  <c r="U44" i="1"/>
  <c r="U43" i="1"/>
  <c r="U42" i="1"/>
  <c r="U41" i="1"/>
  <c r="M58" i="1"/>
  <c r="M44" i="1" s="1"/>
  <c r="M57" i="1"/>
  <c r="M43" i="1" s="1"/>
  <c r="M56" i="1"/>
  <c r="M42" i="1" s="1"/>
  <c r="M55" i="1"/>
  <c r="M41" i="1" s="1"/>
  <c r="M54" i="1"/>
  <c r="M40" i="1" s="1"/>
  <c r="AL67" i="1"/>
  <c r="AM834" i="1"/>
  <c r="AL108" i="1"/>
  <c r="AL886" i="1"/>
  <c r="P48" i="1"/>
  <c r="AK867" i="1"/>
  <c r="AK89" i="1"/>
  <c r="AO819" i="1"/>
  <c r="AO816" i="1"/>
  <c r="L46" i="1"/>
  <c r="L39" i="1"/>
  <c r="AN810" i="1"/>
  <c r="AM84" i="1"/>
  <c r="AM862" i="1"/>
  <c r="P47" i="1"/>
  <c r="O39" i="1"/>
  <c r="O46" i="1"/>
  <c r="AA843" i="1"/>
  <c r="Z117" i="1"/>
  <c r="Z895" i="1"/>
  <c r="AL737" i="1"/>
  <c r="AL757" i="1" s="1"/>
  <c r="AM204" i="1"/>
  <c r="X70" i="1"/>
  <c r="AK861" i="1"/>
  <c r="AK83" i="1"/>
  <c r="Y57" i="1"/>
  <c r="Y56" i="1"/>
  <c r="Y55" i="1"/>
  <c r="Y54" i="1"/>
  <c r="Y58" i="1"/>
  <c r="Y40" i="1"/>
  <c r="Y44" i="1"/>
  <c r="Y45" i="1"/>
  <c r="Y41" i="1"/>
  <c r="J48" i="1"/>
  <c r="AA824" i="1"/>
  <c r="Z825" i="1"/>
  <c r="Z823" i="1"/>
  <c r="Z98" i="1"/>
  <c r="Z876" i="1"/>
  <c r="O47" i="1"/>
  <c r="AN809" i="1"/>
  <c r="AZ817" i="1"/>
  <c r="AC840" i="1"/>
  <c r="AB114" i="1"/>
  <c r="AB892" i="1"/>
  <c r="AK734" i="1"/>
  <c r="AK775" i="1" s="1"/>
  <c r="AL201" i="1"/>
  <c r="J47" i="1"/>
  <c r="L48" i="1"/>
  <c r="AG82" i="1"/>
  <c r="AG62" i="1" s="1"/>
  <c r="AG860" i="1"/>
  <c r="Y97" i="1"/>
  <c r="Y875" i="1"/>
  <c r="AJ879" i="1"/>
  <c r="AJ101" i="1"/>
  <c r="Q57" i="1"/>
  <c r="Q43" i="1" s="1"/>
  <c r="Q56" i="1"/>
  <c r="Q42" i="1" s="1"/>
  <c r="Q58" i="1"/>
  <c r="Q44" i="1" s="1"/>
  <c r="Q55" i="1"/>
  <c r="Q41" i="1" s="1"/>
  <c r="Q54" i="1"/>
  <c r="Q40" i="1" s="1"/>
  <c r="AK725" i="1"/>
  <c r="AK767" i="1" s="1"/>
  <c r="AL192" i="1"/>
  <c r="AK735" i="1"/>
  <c r="AK776" i="1" s="1"/>
  <c r="AL202" i="1"/>
  <c r="Y99" i="1"/>
  <c r="Y877" i="1"/>
  <c r="AL720" i="1"/>
  <c r="AL751" i="1" s="1"/>
  <c r="AM187" i="1"/>
  <c r="G57" i="1"/>
  <c r="G43" i="1" s="1"/>
  <c r="G56" i="1"/>
  <c r="G42" i="1" s="1"/>
  <c r="G55" i="1"/>
  <c r="G41" i="1" s="1"/>
  <c r="G54" i="1"/>
  <c r="G40" i="1" s="1"/>
  <c r="G58" i="1"/>
  <c r="G44" i="1" s="1"/>
  <c r="AJ871" i="1"/>
  <c r="AJ93" i="1"/>
  <c r="AJ880" i="1"/>
  <c r="AJ102" i="1"/>
  <c r="AM844" i="1"/>
  <c r="AL118" i="1"/>
  <c r="AL896" i="1"/>
  <c r="AM850" i="1"/>
  <c r="AL124" i="1"/>
  <c r="AA845" i="1"/>
  <c r="Z119" i="1"/>
  <c r="Z897" i="1"/>
  <c r="AZ813" i="1"/>
  <c r="AY87" i="1"/>
  <c r="AY865" i="1"/>
  <c r="AJ858" i="1"/>
  <c r="AJ80" i="1"/>
  <c r="AM830" i="1"/>
  <c r="AL104" i="1"/>
  <c r="AL882" i="1"/>
  <c r="AK722" i="1"/>
  <c r="AK764" i="1" s="1"/>
  <c r="AL189" i="1"/>
  <c r="I57" i="1"/>
  <c r="I43" i="1" s="1"/>
  <c r="I56" i="1"/>
  <c r="I42" i="1" s="1"/>
  <c r="I55" i="1"/>
  <c r="I41" i="1" s="1"/>
  <c r="I54" i="1"/>
  <c r="I40" i="1" s="1"/>
  <c r="I58" i="1"/>
  <c r="I44" i="1" s="1"/>
  <c r="AL726" i="1"/>
  <c r="AL752" i="1" s="1"/>
  <c r="AM193" i="1"/>
  <c r="AB832" i="1"/>
  <c r="AA106" i="1"/>
  <c r="AA884" i="1"/>
  <c r="AK856" i="1"/>
  <c r="AK78" i="1"/>
  <c r="AT811" i="1"/>
  <c r="AS85" i="1"/>
  <c r="AS863" i="1"/>
  <c r="K57" i="1"/>
  <c r="K43" i="1" s="1"/>
  <c r="K56" i="1"/>
  <c r="K42" i="1" s="1"/>
  <c r="K55" i="1"/>
  <c r="K41" i="1" s="1"/>
  <c r="K54" i="1"/>
  <c r="K40" i="1" s="1"/>
  <c r="K58" i="1"/>
  <c r="K44" i="1" s="1"/>
  <c r="X46" i="1"/>
  <c r="AJ868" i="1"/>
  <c r="AJ90" i="1"/>
  <c r="AL831" i="1"/>
  <c r="AK105" i="1"/>
  <c r="AK883" i="1"/>
  <c r="AN827" i="1"/>
  <c r="AW815" i="1"/>
  <c r="AA838" i="1"/>
  <c r="Z112" i="1"/>
  <c r="Z72" i="1" s="1"/>
  <c r="Z49" i="1" s="1"/>
  <c r="Z890" i="1"/>
  <c r="BA839" i="1"/>
  <c r="AZ113" i="1"/>
  <c r="AZ891" i="1"/>
  <c r="J46" i="1"/>
  <c r="J39" i="1"/>
  <c r="AK729" i="1"/>
  <c r="AK754" i="1" s="1"/>
  <c r="AL196" i="1"/>
  <c r="AO807" i="1"/>
  <c r="AN81" i="1"/>
  <c r="AN59" i="1" s="1"/>
  <c r="AN859" i="1"/>
  <c r="AB833" i="1"/>
  <c r="AA107" i="1"/>
  <c r="AA885" i="1"/>
  <c r="Y822" i="1"/>
  <c r="Y820" i="1"/>
  <c r="Z821" i="1"/>
  <c r="Y95" i="1"/>
  <c r="Y873" i="1"/>
  <c r="AI808" i="1"/>
  <c r="AH82" i="1"/>
  <c r="AH62" i="1" s="1"/>
  <c r="AH860" i="1"/>
  <c r="AO818" i="1"/>
  <c r="N39" i="1"/>
  <c r="N46" i="1"/>
  <c r="AB803" i="1"/>
  <c r="AA77" i="1"/>
  <c r="AA53" i="1" s="1"/>
  <c r="AA855" i="1"/>
  <c r="AK719" i="1"/>
  <c r="AL186" i="1"/>
  <c r="AD841" i="1"/>
  <c r="AC115" i="1"/>
  <c r="AC893" i="1"/>
  <c r="AK723" i="1"/>
  <c r="AK765" i="1" s="1"/>
  <c r="AL190" i="1"/>
  <c r="AT826" i="1"/>
  <c r="AK727" i="1"/>
  <c r="AK753" i="1" s="1"/>
  <c r="AL194" i="1"/>
  <c r="AA842" i="1"/>
  <c r="Z116" i="1"/>
  <c r="Z894" i="1"/>
  <c r="N47" i="1"/>
  <c r="AJ836" i="1"/>
  <c r="AI110" i="1"/>
  <c r="AI888" i="1"/>
  <c r="BL828" i="1"/>
  <c r="AJ748" i="1"/>
  <c r="AJ750" i="1"/>
  <c r="AJ869" i="1"/>
  <c r="AJ91" i="1"/>
  <c r="T44" i="1"/>
  <c r="T43" i="1"/>
  <c r="T42" i="1"/>
  <c r="T41" i="1"/>
  <c r="T40" i="1"/>
  <c r="T57" i="1"/>
  <c r="T56" i="1"/>
  <c r="T55" i="1"/>
  <c r="T45" i="1"/>
  <c r="T58" i="1"/>
  <c r="T54" i="1"/>
  <c r="AN806" i="1"/>
  <c r="AM846" i="1"/>
  <c r="AL120" i="1"/>
  <c r="AL898" i="1"/>
  <c r="X94" i="1"/>
  <c r="X872" i="1"/>
  <c r="AK730" i="1"/>
  <c r="AK771" i="1" s="1"/>
  <c r="AL197" i="1"/>
  <c r="AL733" i="1"/>
  <c r="AL774" i="1" s="1"/>
  <c r="AM200" i="1"/>
  <c r="AB835" i="1"/>
  <c r="AA109" i="1"/>
  <c r="AA887" i="1"/>
  <c r="AJ71" i="1"/>
  <c r="AK736" i="1"/>
  <c r="AK756" i="1" s="1"/>
  <c r="AL203" i="1"/>
  <c r="AM848" i="1"/>
  <c r="AL122" i="1"/>
  <c r="AL900" i="1"/>
  <c r="N48" i="1"/>
  <c r="X96" i="1"/>
  <c r="X874" i="1"/>
  <c r="AK878" i="1"/>
  <c r="AK100" i="1"/>
  <c r="V57" i="1"/>
  <c r="V56" i="1"/>
  <c r="V55" i="1"/>
  <c r="V54" i="1"/>
  <c r="V58" i="1"/>
  <c r="V44" i="1"/>
  <c r="V43" i="1"/>
  <c r="V42" i="1"/>
  <c r="V41" i="1"/>
  <c r="V40" i="1"/>
  <c r="V45" i="1"/>
  <c r="AC849" i="1"/>
  <c r="AB123" i="1"/>
  <c r="AB901" i="1"/>
  <c r="AL829" i="1"/>
  <c r="AK103" i="1"/>
  <c r="AK881" i="1"/>
  <c r="R47" i="1" l="1"/>
  <c r="R48" i="1"/>
  <c r="H47" i="1"/>
  <c r="AK71" i="1"/>
  <c r="R46" i="1"/>
  <c r="R39" i="1"/>
  <c r="W66" i="1"/>
  <c r="W64" i="1"/>
  <c r="W42" i="1"/>
  <c r="W39" i="1" s="1"/>
  <c r="W65" i="1"/>
  <c r="V47" i="1"/>
  <c r="U48" i="1"/>
  <c r="H48" i="1"/>
  <c r="V48" i="1"/>
  <c r="H39" i="1"/>
  <c r="T48" i="1"/>
  <c r="AJ68" i="1"/>
  <c r="AJ60" i="1" s="1"/>
  <c r="I47" i="1"/>
  <c r="AL867" i="1"/>
  <c r="AL89" i="1"/>
  <c r="AL723" i="1"/>
  <c r="AL765" i="1" s="1"/>
  <c r="AM190" i="1"/>
  <c r="X69" i="1"/>
  <c r="X64" i="1" s="1"/>
  <c r="AK869" i="1"/>
  <c r="AK91" i="1"/>
  <c r="BB839" i="1"/>
  <c r="BA113" i="1"/>
  <c r="BA891" i="1"/>
  <c r="K46" i="1"/>
  <c r="K39" i="1"/>
  <c r="G46" i="1"/>
  <c r="G39" i="1"/>
  <c r="BB802" i="1"/>
  <c r="AD849" i="1"/>
  <c r="AC123" i="1"/>
  <c r="AC901" i="1"/>
  <c r="AJ854" i="1"/>
  <c r="AJ800" i="1"/>
  <c r="AJ76" i="1"/>
  <c r="Z822" i="1"/>
  <c r="AA821" i="1"/>
  <c r="Z820" i="1"/>
  <c r="Z95" i="1"/>
  <c r="Z873" i="1"/>
  <c r="K47" i="1"/>
  <c r="I48" i="1"/>
  <c r="AB845" i="1"/>
  <c r="AA119" i="1"/>
  <c r="AA897" i="1"/>
  <c r="G47" i="1"/>
  <c r="U47" i="1"/>
  <c r="AM732" i="1"/>
  <c r="AM773" i="1" s="1"/>
  <c r="AN199" i="1"/>
  <c r="AO809" i="1"/>
  <c r="V46" i="1"/>
  <c r="V39" i="1"/>
  <c r="AN848" i="1"/>
  <c r="AM122" i="1"/>
  <c r="AM900" i="1"/>
  <c r="BM828" i="1"/>
  <c r="AE841" i="1"/>
  <c r="AD115" i="1"/>
  <c r="AD893" i="1"/>
  <c r="Y96" i="1"/>
  <c r="Y874" i="1"/>
  <c r="AN850" i="1"/>
  <c r="AM124" i="1"/>
  <c r="AM720" i="1"/>
  <c r="AM751" i="1" s="1"/>
  <c r="AN187" i="1"/>
  <c r="AP816" i="1"/>
  <c r="AL719" i="1"/>
  <c r="AM186" i="1"/>
  <c r="AL722" i="1"/>
  <c r="AL764" i="1" s="1"/>
  <c r="AM189" i="1"/>
  <c r="U39" i="1"/>
  <c r="U46" i="1"/>
  <c r="AO806" i="1"/>
  <c r="AK750" i="1"/>
  <c r="AK748" i="1"/>
  <c r="AK868" i="1"/>
  <c r="AK90" i="1"/>
  <c r="Y70" i="1"/>
  <c r="AP819" i="1"/>
  <c r="AL856" i="1"/>
  <c r="AL78" i="1"/>
  <c r="AX815" i="1"/>
  <c r="X43" i="1"/>
  <c r="BB804" i="1"/>
  <c r="K48" i="1"/>
  <c r="AB838" i="1"/>
  <c r="AA112" i="1"/>
  <c r="AA72" i="1" s="1"/>
  <c r="AA49" i="1" s="1"/>
  <c r="AA890" i="1"/>
  <c r="AK836" i="1"/>
  <c r="AJ110" i="1"/>
  <c r="AJ888" i="1"/>
  <c r="AC833" i="1"/>
  <c r="AB107" i="1"/>
  <c r="AB885" i="1"/>
  <c r="AT85" i="1"/>
  <c r="AT863" i="1"/>
  <c r="AU811" i="1"/>
  <c r="AN844" i="1"/>
  <c r="AM118" i="1"/>
  <c r="AM896" i="1"/>
  <c r="AL735" i="1"/>
  <c r="AL776" i="1" s="1"/>
  <c r="AM202" i="1"/>
  <c r="Z97" i="1"/>
  <c r="Z875" i="1"/>
  <c r="AM737" i="1"/>
  <c r="AM757" i="1" s="1"/>
  <c r="AN204" i="1"/>
  <c r="BA812" i="1"/>
  <c r="AZ86" i="1"/>
  <c r="AZ864" i="1"/>
  <c r="Z46" i="1"/>
  <c r="BA817" i="1"/>
  <c r="AA57" i="1"/>
  <c r="AA56" i="1"/>
  <c r="AA55" i="1"/>
  <c r="AA54" i="1"/>
  <c r="AA45" i="1"/>
  <c r="AA58" i="1"/>
  <c r="AA44" i="1"/>
  <c r="AA41" i="1"/>
  <c r="AA40" i="1"/>
  <c r="AK880" i="1"/>
  <c r="AK102" i="1"/>
  <c r="Z99" i="1"/>
  <c r="Z877" i="1"/>
  <c r="AL861" i="1"/>
  <c r="AL83" i="1"/>
  <c r="AC803" i="1"/>
  <c r="AB77" i="1"/>
  <c r="AB53" i="1" s="1"/>
  <c r="AB855" i="1"/>
  <c r="AO827" i="1"/>
  <c r="AN830" i="1"/>
  <c r="AM104" i="1"/>
  <c r="AM882" i="1"/>
  <c r="AL725" i="1"/>
  <c r="AL767" i="1" s="1"/>
  <c r="AM192" i="1"/>
  <c r="AA825" i="1"/>
  <c r="AA823" i="1"/>
  <c r="AB824" i="1"/>
  <c r="AA98" i="1"/>
  <c r="AA876" i="1"/>
  <c r="G48" i="1"/>
  <c r="AK871" i="1"/>
  <c r="AK93" i="1"/>
  <c r="AL734" i="1"/>
  <c r="AL775" i="1" s="1"/>
  <c r="AM201" i="1"/>
  <c r="AN847" i="1"/>
  <c r="AM121" i="1"/>
  <c r="AM899" i="1"/>
  <c r="AC835" i="1"/>
  <c r="AB109" i="1"/>
  <c r="AB887" i="1"/>
  <c r="AP807" i="1"/>
  <c r="AO81" i="1"/>
  <c r="AO59" i="1" s="1"/>
  <c r="AO859" i="1"/>
  <c r="AK879" i="1"/>
  <c r="AK101" i="1"/>
  <c r="AB843" i="1"/>
  <c r="AA117" i="1"/>
  <c r="AA895" i="1"/>
  <c r="AM724" i="1"/>
  <c r="AM766" i="1" s="1"/>
  <c r="AN191" i="1"/>
  <c r="AO814" i="1"/>
  <c r="AN88" i="1"/>
  <c r="AN866" i="1"/>
  <c r="I46" i="1"/>
  <c r="I39" i="1"/>
  <c r="T39" i="1"/>
  <c r="T46" i="1"/>
  <c r="Z73" i="1"/>
  <c r="Z50" i="1" s="1"/>
  <c r="Z51" i="1" s="1"/>
  <c r="AL729" i="1"/>
  <c r="AL754" i="1" s="1"/>
  <c r="AM196" i="1"/>
  <c r="AC832" i="1"/>
  <c r="AB106" i="1"/>
  <c r="AB884" i="1"/>
  <c r="AN834" i="1"/>
  <c r="AM108" i="1"/>
  <c r="AM886" i="1"/>
  <c r="AL870" i="1"/>
  <c r="AL92" i="1"/>
  <c r="AB842" i="1"/>
  <c r="AA116" i="1"/>
  <c r="AA894" i="1"/>
  <c r="AP818" i="1"/>
  <c r="AK858" i="1"/>
  <c r="AK80" i="1"/>
  <c r="AM831" i="1"/>
  <c r="AL105" i="1"/>
  <c r="AL883" i="1"/>
  <c r="AN846" i="1"/>
  <c r="AM120" i="1"/>
  <c r="AM898" i="1"/>
  <c r="AM733" i="1"/>
  <c r="AM774" i="1" s="1"/>
  <c r="AN200" i="1"/>
  <c r="T47" i="1"/>
  <c r="AL727" i="1"/>
  <c r="AL753" i="1" s="1"/>
  <c r="AM194" i="1"/>
  <c r="Q39" i="1"/>
  <c r="Q46" i="1"/>
  <c r="AD840" i="1"/>
  <c r="AC114" i="1"/>
  <c r="AC892" i="1"/>
  <c r="AN837" i="1"/>
  <c r="AM111" i="1"/>
  <c r="AM889" i="1"/>
  <c r="AM731" i="1"/>
  <c r="AM772" i="1" s="1"/>
  <c r="AN198" i="1"/>
  <c r="AO805" i="1"/>
  <c r="AL878" i="1"/>
  <c r="AL100" i="1"/>
  <c r="AK857" i="1"/>
  <c r="AK79" i="1"/>
  <c r="Q48" i="1"/>
  <c r="M46" i="1"/>
  <c r="M39" i="1"/>
  <c r="Y94" i="1"/>
  <c r="Y872" i="1"/>
  <c r="AL730" i="1"/>
  <c r="AL771" i="1" s="1"/>
  <c r="AM197" i="1"/>
  <c r="AJ808" i="1"/>
  <c r="AI82" i="1"/>
  <c r="AI62" i="1" s="1"/>
  <c r="AI860" i="1"/>
  <c r="M48" i="1"/>
  <c r="AO810" i="1"/>
  <c r="AN84" i="1"/>
  <c r="AN862" i="1"/>
  <c r="AL736" i="1"/>
  <c r="AL756" i="1" s="1"/>
  <c r="AM203" i="1"/>
  <c r="AM829" i="1"/>
  <c r="AL103" i="1"/>
  <c r="AL881" i="1"/>
  <c r="AU826" i="1"/>
  <c r="AM726" i="1"/>
  <c r="AM752" i="1" s="1"/>
  <c r="AN193" i="1"/>
  <c r="BA813" i="1"/>
  <c r="AZ87" i="1"/>
  <c r="AZ865" i="1"/>
  <c r="Q47" i="1"/>
  <c r="Y46" i="1"/>
  <c r="AM67" i="1"/>
  <c r="M47" i="1"/>
  <c r="AM721" i="1"/>
  <c r="AM763" i="1" s="1"/>
  <c r="AN188" i="1"/>
  <c r="AN67" i="1" l="1"/>
  <c r="Y69" i="1"/>
  <c r="AJ61" i="1"/>
  <c r="W47" i="1"/>
  <c r="W48" i="1"/>
  <c r="AK68" i="1"/>
  <c r="AK61" i="1" s="1"/>
  <c r="AD803" i="1"/>
  <c r="AC77" i="1"/>
  <c r="AC53" i="1" s="1"/>
  <c r="AC855" i="1"/>
  <c r="AV811" i="1"/>
  <c r="AU85" i="1"/>
  <c r="AU863" i="1"/>
  <c r="AM722" i="1"/>
  <c r="AM764" i="1" s="1"/>
  <c r="AN189" i="1"/>
  <c r="Z94" i="1"/>
  <c r="Z872" i="1"/>
  <c r="AL868" i="1"/>
  <c r="AL90" i="1"/>
  <c r="AL68" i="1" s="1"/>
  <c r="AO848" i="1"/>
  <c r="AN122" i="1"/>
  <c r="AN900" i="1"/>
  <c r="AA822" i="1"/>
  <c r="AB821" i="1"/>
  <c r="AA820" i="1"/>
  <c r="AA95" i="1"/>
  <c r="AA873" i="1"/>
  <c r="BC839" i="1"/>
  <c r="BB113" i="1"/>
  <c r="BB891" i="1"/>
  <c r="AO834" i="1"/>
  <c r="AN108" i="1"/>
  <c r="AN886" i="1"/>
  <c r="AP805" i="1"/>
  <c r="AO846" i="1"/>
  <c r="AN120" i="1"/>
  <c r="AN898" i="1"/>
  <c r="AC843" i="1"/>
  <c r="AB117" i="1"/>
  <c r="AB895" i="1"/>
  <c r="Z96" i="1"/>
  <c r="Z874" i="1"/>
  <c r="AY815" i="1"/>
  <c r="AM719" i="1"/>
  <c r="AN186" i="1"/>
  <c r="AL750" i="1"/>
  <c r="AL748" i="1"/>
  <c r="X63" i="1"/>
  <c r="X65" i="1"/>
  <c r="X66" i="1"/>
  <c r="X42" i="1"/>
  <c r="AM878" i="1"/>
  <c r="AM100" i="1"/>
  <c r="AD832" i="1"/>
  <c r="AC106" i="1"/>
  <c r="AC884" i="1"/>
  <c r="AC824" i="1"/>
  <c r="AB823" i="1"/>
  <c r="AB825" i="1"/>
  <c r="AB98" i="1"/>
  <c r="AB876" i="1"/>
  <c r="BB812" i="1"/>
  <c r="BA86" i="1"/>
  <c r="BA864" i="1"/>
  <c r="AN726" i="1"/>
  <c r="AN752" i="1" s="1"/>
  <c r="AO193" i="1"/>
  <c r="AA97" i="1"/>
  <c r="AA875" i="1"/>
  <c r="AA46" i="1"/>
  <c r="AD833" i="1"/>
  <c r="AC107" i="1"/>
  <c r="AC885" i="1"/>
  <c r="AM723" i="1"/>
  <c r="AM765" i="1" s="1"/>
  <c r="AN190" i="1"/>
  <c r="AP810" i="1"/>
  <c r="AO84" i="1"/>
  <c r="AO862" i="1"/>
  <c r="AM729" i="1"/>
  <c r="AM754" i="1" s="1"/>
  <c r="AN196" i="1"/>
  <c r="AA99" i="1"/>
  <c r="AA877" i="1"/>
  <c r="AQ819" i="1"/>
  <c r="AQ816" i="1"/>
  <c r="AP809" i="1"/>
  <c r="AL869" i="1"/>
  <c r="AL91" i="1"/>
  <c r="AK808" i="1"/>
  <c r="AJ82" i="1"/>
  <c r="AJ62" i="1" s="1"/>
  <c r="AJ860" i="1"/>
  <c r="AL858" i="1"/>
  <c r="AL80" i="1"/>
  <c r="AQ807" i="1"/>
  <c r="AP81" i="1"/>
  <c r="AP59" i="1" s="1"/>
  <c r="AP859" i="1"/>
  <c r="AN737" i="1"/>
  <c r="AN757" i="1" s="1"/>
  <c r="AO204" i="1"/>
  <c r="Y64" i="1"/>
  <c r="Y43" i="1"/>
  <c r="AN720" i="1"/>
  <c r="AN751" i="1" s="1"/>
  <c r="AO187" i="1"/>
  <c r="AE849" i="1"/>
  <c r="AD123" i="1"/>
  <c r="AD901" i="1"/>
  <c r="AO844" i="1"/>
  <c r="AN118" i="1"/>
  <c r="AN896" i="1"/>
  <c r="BB813" i="1"/>
  <c r="BA87" i="1"/>
  <c r="BA865" i="1"/>
  <c r="AM725" i="1"/>
  <c r="AM767" i="1" s="1"/>
  <c r="AN192" i="1"/>
  <c r="AM861" i="1"/>
  <c r="AM83" i="1"/>
  <c r="AL836" i="1"/>
  <c r="AK110" i="1"/>
  <c r="AK888" i="1"/>
  <c r="AN732" i="1"/>
  <c r="AN773" i="1" s="1"/>
  <c r="AO199" i="1"/>
  <c r="AD835" i="1"/>
  <c r="AC109" i="1"/>
  <c r="AC887" i="1"/>
  <c r="Z70" i="1"/>
  <c r="AO850" i="1"/>
  <c r="AN124" i="1"/>
  <c r="BC802" i="1"/>
  <c r="AK854" i="1"/>
  <c r="AK800" i="1"/>
  <c r="AK76" i="1"/>
  <c r="AM730" i="1"/>
  <c r="AM771" i="1" s="1"/>
  <c r="AN197" i="1"/>
  <c r="AN831" i="1"/>
  <c r="AM105" i="1"/>
  <c r="AM883" i="1"/>
  <c r="AE840" i="1"/>
  <c r="AD114" i="1"/>
  <c r="AD892" i="1"/>
  <c r="AN721" i="1"/>
  <c r="AN763" i="1" s="1"/>
  <c r="AO188" i="1"/>
  <c r="AN829" i="1"/>
  <c r="AM103" i="1"/>
  <c r="AM71" i="1" s="1"/>
  <c r="AM881" i="1"/>
  <c r="AQ818" i="1"/>
  <c r="AO830" i="1"/>
  <c r="AN104" i="1"/>
  <c r="AN882" i="1"/>
  <c r="AC838" i="1"/>
  <c r="AB112" i="1"/>
  <c r="AB890" i="1"/>
  <c r="Y63" i="1"/>
  <c r="Y65" i="1"/>
  <c r="Y66" i="1"/>
  <c r="Y42" i="1"/>
  <c r="AM867" i="1"/>
  <c r="AM89" i="1"/>
  <c r="AP806" i="1"/>
  <c r="AO837" i="1"/>
  <c r="AN111" i="1"/>
  <c r="AN889" i="1"/>
  <c r="AL71" i="1"/>
  <c r="AM736" i="1"/>
  <c r="AM756" i="1" s="1"/>
  <c r="AN203" i="1"/>
  <c r="AM727" i="1"/>
  <c r="AM753" i="1" s="1"/>
  <c r="AN194" i="1"/>
  <c r="AA73" i="1"/>
  <c r="AA50" i="1" s="1"/>
  <c r="AA51" i="1" s="1"/>
  <c r="AO847" i="1"/>
  <c r="AN121" i="1"/>
  <c r="AN899" i="1"/>
  <c r="AM735" i="1"/>
  <c r="AM776" i="1" s="1"/>
  <c r="AN202" i="1"/>
  <c r="AC845" i="1"/>
  <c r="AB119" i="1"/>
  <c r="AB897" i="1"/>
  <c r="AB72" i="1"/>
  <c r="AB49" i="1" s="1"/>
  <c r="AL871" i="1"/>
  <c r="AL93" i="1"/>
  <c r="AL857" i="1"/>
  <c r="AL79" i="1"/>
  <c r="AC842" i="1"/>
  <c r="AB116" i="1"/>
  <c r="AB894" i="1"/>
  <c r="AP814" i="1"/>
  <c r="AO88" i="1"/>
  <c r="AO866" i="1"/>
  <c r="AM734" i="1"/>
  <c r="AM775" i="1" s="1"/>
  <c r="AN201" i="1"/>
  <c r="AP827" i="1"/>
  <c r="AL880" i="1"/>
  <c r="AL102" i="1"/>
  <c r="AF841" i="1"/>
  <c r="AE115" i="1"/>
  <c r="AE893" i="1"/>
  <c r="BB817" i="1"/>
  <c r="AM856" i="1"/>
  <c r="AM78" i="1"/>
  <c r="AV826" i="1"/>
  <c r="AN724" i="1"/>
  <c r="AN766" i="1" s="1"/>
  <c r="AO191" i="1"/>
  <c r="AL879" i="1"/>
  <c r="AL101" i="1"/>
  <c r="BC804" i="1"/>
  <c r="AN731" i="1"/>
  <c r="AN772" i="1" s="1"/>
  <c r="AO198" i="1"/>
  <c r="AN733" i="1"/>
  <c r="AN774" i="1" s="1"/>
  <c r="AO200" i="1"/>
  <c r="AM870" i="1"/>
  <c r="AM92" i="1"/>
  <c r="AB57" i="1"/>
  <c r="AB56" i="1"/>
  <c r="AB55" i="1"/>
  <c r="AB54" i="1"/>
  <c r="AB45" i="1"/>
  <c r="AB58" i="1"/>
  <c r="AB44" i="1"/>
  <c r="AB41" i="1"/>
  <c r="AB40" i="1"/>
  <c r="Z69" i="1" l="1"/>
  <c r="AK60" i="1"/>
  <c r="AO67" i="1"/>
  <c r="AL61" i="1"/>
  <c r="AL60" i="1"/>
  <c r="AR818" i="1"/>
  <c r="AM871" i="1"/>
  <c r="AM93" i="1"/>
  <c r="AP848" i="1"/>
  <c r="AO122" i="1"/>
  <c r="AO900" i="1"/>
  <c r="AO731" i="1"/>
  <c r="AO772" i="1" s="1"/>
  <c r="AP198" i="1"/>
  <c r="BC817" i="1"/>
  <c r="AR807" i="1"/>
  <c r="AQ81" i="1"/>
  <c r="AQ59" i="1" s="1"/>
  <c r="AQ859" i="1"/>
  <c r="AQ805" i="1"/>
  <c r="AN729" i="1"/>
  <c r="AN754" i="1" s="1"/>
  <c r="AO196" i="1"/>
  <c r="AL854" i="1"/>
  <c r="AL800" i="1"/>
  <c r="AL76" i="1"/>
  <c r="AO829" i="1"/>
  <c r="AN103" i="1"/>
  <c r="AN881" i="1"/>
  <c r="BD802" i="1"/>
  <c r="AM858" i="1"/>
  <c r="AM80" i="1"/>
  <c r="BC812" i="1"/>
  <c r="BB86" i="1"/>
  <c r="BB864" i="1"/>
  <c r="AN719" i="1"/>
  <c r="AO186" i="1"/>
  <c r="Z63" i="1"/>
  <c r="Z65" i="1"/>
  <c r="Z66" i="1"/>
  <c r="Z42" i="1"/>
  <c r="AN867" i="1"/>
  <c r="AN89" i="1"/>
  <c r="AP850" i="1"/>
  <c r="AO124" i="1"/>
  <c r="BC813" i="1"/>
  <c r="BB87" i="1"/>
  <c r="BB865" i="1"/>
  <c r="AM750" i="1"/>
  <c r="AM748" i="1"/>
  <c r="AP834" i="1"/>
  <c r="AO108" i="1"/>
  <c r="AO886" i="1"/>
  <c r="AN722" i="1"/>
  <c r="AN764" i="1" s="1"/>
  <c r="AO189" i="1"/>
  <c r="Z64" i="1"/>
  <c r="Z43" i="1"/>
  <c r="AQ810" i="1"/>
  <c r="AP84" i="1"/>
  <c r="AP862" i="1"/>
  <c r="AM868" i="1"/>
  <c r="AM90" i="1"/>
  <c r="AM68" i="1" s="1"/>
  <c r="AH841" i="1"/>
  <c r="AF115" i="1"/>
  <c r="AG841" i="1"/>
  <c r="AF893" i="1"/>
  <c r="AL808" i="1"/>
  <c r="AK82" i="1"/>
  <c r="AK62" i="1" s="1"/>
  <c r="AK860" i="1"/>
  <c r="AN723" i="1"/>
  <c r="AN765" i="1" s="1"/>
  <c r="AO190" i="1"/>
  <c r="AB99" i="1"/>
  <c r="AB877" i="1"/>
  <c r="AP844" i="1"/>
  <c r="AO118" i="1"/>
  <c r="AO896" i="1"/>
  <c r="AM869" i="1"/>
  <c r="AM91" i="1"/>
  <c r="AB97" i="1"/>
  <c r="AB70" i="1" s="1"/>
  <c r="AB875" i="1"/>
  <c r="AZ815" i="1"/>
  <c r="AN734" i="1"/>
  <c r="AN775" i="1" s="1"/>
  <c r="AO201" i="1"/>
  <c r="AN735" i="1"/>
  <c r="AN776" i="1" s="1"/>
  <c r="AO202" i="1"/>
  <c r="Y47" i="1"/>
  <c r="Y39" i="1"/>
  <c r="Y48" i="1"/>
  <c r="AE835" i="1"/>
  <c r="AD109" i="1"/>
  <c r="AD887" i="1"/>
  <c r="AC823" i="1"/>
  <c r="AC825" i="1"/>
  <c r="AD824" i="1"/>
  <c r="AC98" i="1"/>
  <c r="AC876" i="1"/>
  <c r="AW811" i="1"/>
  <c r="AV85" i="1"/>
  <c r="AV863" i="1"/>
  <c r="AM880" i="1"/>
  <c r="AM102" i="1"/>
  <c r="AP837" i="1"/>
  <c r="AO111" i="1"/>
  <c r="AO889" i="1"/>
  <c r="AQ806" i="1"/>
  <c r="AO732" i="1"/>
  <c r="AO773" i="1" s="1"/>
  <c r="AP199" i="1"/>
  <c r="AQ809" i="1"/>
  <c r="AE833" i="1"/>
  <c r="AD107" i="1"/>
  <c r="AD885" i="1"/>
  <c r="BD839" i="1"/>
  <c r="BC113" i="1"/>
  <c r="BC891" i="1"/>
  <c r="AC57" i="1"/>
  <c r="AC56" i="1"/>
  <c r="AC55" i="1"/>
  <c r="AC54" i="1"/>
  <c r="AC45" i="1"/>
  <c r="AC58" i="1"/>
  <c r="AC44" i="1"/>
  <c r="AC41" i="1"/>
  <c r="AC40" i="1"/>
  <c r="AF849" i="1"/>
  <c r="AE123" i="1"/>
  <c r="AE901" i="1"/>
  <c r="AE803" i="1"/>
  <c r="AD77" i="1"/>
  <c r="AD53" i="1" s="1"/>
  <c r="AD855" i="1"/>
  <c r="AF840" i="1"/>
  <c r="AE114" i="1"/>
  <c r="AE892" i="1"/>
  <c r="AO831" i="1"/>
  <c r="AN105" i="1"/>
  <c r="AN883" i="1"/>
  <c r="AO724" i="1"/>
  <c r="AO766" i="1" s="1"/>
  <c r="AP191" i="1"/>
  <c r="AP847" i="1"/>
  <c r="AO121" i="1"/>
  <c r="AO899" i="1"/>
  <c r="AN730" i="1"/>
  <c r="AN771" i="1" s="1"/>
  <c r="AO197" i="1"/>
  <c r="AO720" i="1"/>
  <c r="AO751" i="1" s="1"/>
  <c r="AP187" i="1"/>
  <c r="AE832" i="1"/>
  <c r="AD106" i="1"/>
  <c r="AD884" i="1"/>
  <c r="AR816" i="1"/>
  <c r="AA94" i="1"/>
  <c r="AA872" i="1"/>
  <c r="AO721" i="1"/>
  <c r="AO763" i="1" s="1"/>
  <c r="AP188" i="1"/>
  <c r="AD845" i="1"/>
  <c r="AC119" i="1"/>
  <c r="AC897" i="1"/>
  <c r="AQ814" i="1"/>
  <c r="AP88" i="1"/>
  <c r="AP866" i="1"/>
  <c r="AD838" i="1"/>
  <c r="AC112" i="1"/>
  <c r="AC72" i="1" s="1"/>
  <c r="AC49" i="1" s="1"/>
  <c r="AC890" i="1"/>
  <c r="AC821" i="1"/>
  <c r="AB820" i="1"/>
  <c r="AB822" i="1"/>
  <c r="AB95" i="1"/>
  <c r="AB873" i="1"/>
  <c r="AB73" i="1"/>
  <c r="AB50" i="1" s="1"/>
  <c r="AB51" i="1" s="1"/>
  <c r="AN727" i="1"/>
  <c r="AN753" i="1" s="1"/>
  <c r="AO194" i="1"/>
  <c r="AM836" i="1"/>
  <c r="AL110" i="1"/>
  <c r="AL888" i="1"/>
  <c r="AR819" i="1"/>
  <c r="AA70" i="1"/>
  <c r="AD843" i="1"/>
  <c r="AC117" i="1"/>
  <c r="AC895" i="1"/>
  <c r="AA96" i="1"/>
  <c r="AA874" i="1"/>
  <c r="BD804" i="1"/>
  <c r="AN870" i="1"/>
  <c r="AN92" i="1"/>
  <c r="AO733" i="1"/>
  <c r="AO774" i="1" s="1"/>
  <c r="AP200" i="1"/>
  <c r="AW826" i="1"/>
  <c r="AD842" i="1"/>
  <c r="AC116" i="1"/>
  <c r="AC894" i="1"/>
  <c r="AM857" i="1"/>
  <c r="AM79" i="1"/>
  <c r="AO737" i="1"/>
  <c r="AO757" i="1" s="1"/>
  <c r="AP204" i="1"/>
  <c r="X47" i="1"/>
  <c r="X39" i="1"/>
  <c r="X48" i="1"/>
  <c r="AB46" i="1"/>
  <c r="AM879" i="1"/>
  <c r="AM101" i="1"/>
  <c r="AN878" i="1"/>
  <c r="AN100" i="1"/>
  <c r="AN736" i="1"/>
  <c r="AN756" i="1" s="1"/>
  <c r="AO203" i="1"/>
  <c r="AP830" i="1"/>
  <c r="AO104" i="1"/>
  <c r="AO882" i="1"/>
  <c r="AN861" i="1"/>
  <c r="AN83" i="1"/>
  <c r="AO726" i="1"/>
  <c r="AO752" i="1" s="1"/>
  <c r="AP193" i="1"/>
  <c r="AQ827" i="1"/>
  <c r="AN725" i="1"/>
  <c r="AN767" i="1" s="1"/>
  <c r="AO192" i="1"/>
  <c r="AN856" i="1"/>
  <c r="AN78" i="1"/>
  <c r="AP846" i="1"/>
  <c r="AO120" i="1"/>
  <c r="AO898" i="1"/>
  <c r="AN71" i="1" l="1"/>
  <c r="AM61" i="1"/>
  <c r="AM60" i="1"/>
  <c r="AC820" i="1"/>
  <c r="AC822" i="1"/>
  <c r="AD821" i="1"/>
  <c r="AC95" i="1"/>
  <c r="AC873" i="1"/>
  <c r="AX811" i="1"/>
  <c r="AW85" i="1"/>
  <c r="AW863" i="1"/>
  <c r="AM854" i="1"/>
  <c r="AM800" i="1"/>
  <c r="AM76" i="1"/>
  <c r="AD72" i="1"/>
  <c r="AD49" i="1" s="1"/>
  <c r="AD57" i="1"/>
  <c r="AD56" i="1"/>
  <c r="AD55" i="1"/>
  <c r="AD54" i="1"/>
  <c r="AD45" i="1"/>
  <c r="AD58" i="1"/>
  <c r="AD44" i="1"/>
  <c r="AD41" i="1"/>
  <c r="AD40" i="1"/>
  <c r="BA815" i="1"/>
  <c r="AI841" i="1"/>
  <c r="AH115" i="1"/>
  <c r="AH893" i="1"/>
  <c r="BD812" i="1"/>
  <c r="BC86" i="1"/>
  <c r="BC864" i="1"/>
  <c r="BD817" i="1"/>
  <c r="AR827" i="1"/>
  <c r="AF832" i="1"/>
  <c r="AE106" i="1"/>
  <c r="AE884" i="1"/>
  <c r="AF803" i="1"/>
  <c r="AE77" i="1"/>
  <c r="AE53" i="1" s="1"/>
  <c r="AE855" i="1"/>
  <c r="BE839" i="1"/>
  <c r="BD113" i="1"/>
  <c r="BD891" i="1"/>
  <c r="AP731" i="1"/>
  <c r="AP772" i="1" s="1"/>
  <c r="AQ198" i="1"/>
  <c r="AB43" i="1"/>
  <c r="AP720" i="1"/>
  <c r="AP751" i="1" s="1"/>
  <c r="AQ187" i="1"/>
  <c r="AA43" i="1"/>
  <c r="AO730" i="1"/>
  <c r="AO771" i="1" s="1"/>
  <c r="AP197" i="1"/>
  <c r="AF833" i="1"/>
  <c r="AE107" i="1"/>
  <c r="AE885" i="1"/>
  <c r="AC99" i="1"/>
  <c r="AC877" i="1"/>
  <c r="BD813" i="1"/>
  <c r="BC87" i="1"/>
  <c r="BC865" i="1"/>
  <c r="AP726" i="1"/>
  <c r="AP752" i="1" s="1"/>
  <c r="AQ193" i="1"/>
  <c r="AC97" i="1"/>
  <c r="AC875" i="1"/>
  <c r="AP67" i="1"/>
  <c r="BE802" i="1"/>
  <c r="AQ848" i="1"/>
  <c r="AP122" i="1"/>
  <c r="AP900" i="1"/>
  <c r="AS819" i="1"/>
  <c r="AR814" i="1"/>
  <c r="AQ88" i="1"/>
  <c r="AQ866" i="1"/>
  <c r="AH849" i="1"/>
  <c r="AF123" i="1"/>
  <c r="AF901" i="1"/>
  <c r="AG849" i="1"/>
  <c r="AR809" i="1"/>
  <c r="AR810" i="1"/>
  <c r="AQ84" i="1"/>
  <c r="AQ862" i="1"/>
  <c r="AQ850" i="1"/>
  <c r="AP124" i="1"/>
  <c r="AQ830" i="1"/>
  <c r="AP104" i="1"/>
  <c r="AP882" i="1"/>
  <c r="AE842" i="1"/>
  <c r="AD116" i="1"/>
  <c r="AD894" i="1"/>
  <c r="AC46" i="1"/>
  <c r="AP732" i="1"/>
  <c r="AP773" i="1" s="1"/>
  <c r="AQ199" i="1"/>
  <c r="AF835" i="1"/>
  <c r="AE109" i="1"/>
  <c r="AE887" i="1"/>
  <c r="AQ844" i="1"/>
  <c r="AP118" i="1"/>
  <c r="AP896" i="1"/>
  <c r="AP829" i="1"/>
  <c r="AO103" i="1"/>
  <c r="AO71" i="1" s="1"/>
  <c r="AO881" i="1"/>
  <c r="Z47" i="1"/>
  <c r="Z48" i="1"/>
  <c r="Z39" i="1"/>
  <c r="AE843" i="1"/>
  <c r="AD117" i="1"/>
  <c r="AD895" i="1"/>
  <c r="AX826" i="1"/>
  <c r="AN836" i="1"/>
  <c r="AM110" i="1"/>
  <c r="AM888" i="1"/>
  <c r="AP721" i="1"/>
  <c r="AP763" i="1" s="1"/>
  <c r="AQ188" i="1"/>
  <c r="AP724" i="1"/>
  <c r="AP766" i="1" s="1"/>
  <c r="AQ191" i="1"/>
  <c r="AO867" i="1"/>
  <c r="AO89" i="1"/>
  <c r="AO870" i="1"/>
  <c r="AO92" i="1"/>
  <c r="AR806" i="1"/>
  <c r="AO723" i="1"/>
  <c r="AO765" i="1" s="1"/>
  <c r="AP190" i="1"/>
  <c r="AS818" i="1"/>
  <c r="AE845" i="1"/>
  <c r="AD119" i="1"/>
  <c r="AD897" i="1"/>
  <c r="AP733" i="1"/>
  <c r="AP774" i="1" s="1"/>
  <c r="AQ200" i="1"/>
  <c r="AO727" i="1"/>
  <c r="AO753" i="1" s="1"/>
  <c r="AP194" i="1"/>
  <c r="AO735" i="1"/>
  <c r="AO776" i="1" s="1"/>
  <c r="AP202" i="1"/>
  <c r="AN869" i="1"/>
  <c r="AN91" i="1"/>
  <c r="AO729" i="1"/>
  <c r="AO754" i="1" s="1"/>
  <c r="AP196" i="1"/>
  <c r="AO856" i="1"/>
  <c r="AO78" i="1"/>
  <c r="AO736" i="1"/>
  <c r="AO756" i="1" s="1"/>
  <c r="AP203" i="1"/>
  <c r="AA69" i="1"/>
  <c r="AN880" i="1"/>
  <c r="AN102" i="1"/>
  <c r="AO722" i="1"/>
  <c r="AO764" i="1" s="1"/>
  <c r="AP189" i="1"/>
  <c r="AN858" i="1"/>
  <c r="AN80" i="1"/>
  <c r="AP831" i="1"/>
  <c r="AO105" i="1"/>
  <c r="AO883" i="1"/>
  <c r="AQ837" i="1"/>
  <c r="AP111" i="1"/>
  <c r="AP889" i="1"/>
  <c r="AO734" i="1"/>
  <c r="AO775" i="1" s="1"/>
  <c r="AP201" i="1"/>
  <c r="AN868" i="1"/>
  <c r="AN90" i="1"/>
  <c r="AN68" i="1" s="1"/>
  <c r="AO719" i="1"/>
  <c r="AP186" i="1"/>
  <c r="AP737" i="1"/>
  <c r="AP757" i="1" s="1"/>
  <c r="AQ204" i="1"/>
  <c r="AE838" i="1"/>
  <c r="AD112" i="1"/>
  <c r="AD890" i="1"/>
  <c r="AO878" i="1"/>
  <c r="AO100" i="1"/>
  <c r="AS816" i="1"/>
  <c r="AN879" i="1"/>
  <c r="AN101" i="1"/>
  <c r="AM808" i="1"/>
  <c r="AL82" i="1"/>
  <c r="AL62" i="1" s="1"/>
  <c r="AL860" i="1"/>
  <c r="AN748" i="1"/>
  <c r="AN750" i="1"/>
  <c r="AR805" i="1"/>
  <c r="AE824" i="1"/>
  <c r="AD825" i="1"/>
  <c r="AD823" i="1"/>
  <c r="AD98" i="1"/>
  <c r="AD876" i="1"/>
  <c r="AQ846" i="1"/>
  <c r="AP120" i="1"/>
  <c r="AP898" i="1"/>
  <c r="AO725" i="1"/>
  <c r="AO767" i="1" s="1"/>
  <c r="AP192" i="1"/>
  <c r="AO861" i="1"/>
  <c r="AO83" i="1"/>
  <c r="AN857" i="1"/>
  <c r="AN79" i="1"/>
  <c r="AN871" i="1"/>
  <c r="AN93" i="1"/>
  <c r="AB96" i="1"/>
  <c r="AB874" i="1"/>
  <c r="AH840" i="1"/>
  <c r="AF114" i="1"/>
  <c r="AG840" i="1"/>
  <c r="AF892" i="1"/>
  <c r="AQ834" i="1"/>
  <c r="AP108" i="1"/>
  <c r="AP886" i="1"/>
  <c r="AC73" i="1"/>
  <c r="AC50" i="1" s="1"/>
  <c r="AC51" i="1" s="1"/>
  <c r="AQ847" i="1"/>
  <c r="AP121" i="1"/>
  <c r="AP899" i="1"/>
  <c r="BE804" i="1"/>
  <c r="AB94" i="1"/>
  <c r="AB872" i="1"/>
  <c r="AG115" i="1"/>
  <c r="AG893" i="1"/>
  <c r="AS807" i="1"/>
  <c r="AR81" i="1"/>
  <c r="AR59" i="1" s="1"/>
  <c r="AR859" i="1"/>
  <c r="AB69" i="1" l="1"/>
  <c r="AN60" i="1"/>
  <c r="AN61" i="1"/>
  <c r="AD97" i="1"/>
  <c r="AD875" i="1"/>
  <c r="AQ737" i="1"/>
  <c r="AQ757" i="1" s="1"/>
  <c r="AR204" i="1"/>
  <c r="AP878" i="1"/>
  <c r="AP100" i="1"/>
  <c r="AO836" i="1"/>
  <c r="AN110" i="1"/>
  <c r="AN888" i="1"/>
  <c r="AG123" i="1"/>
  <c r="AG901" i="1"/>
  <c r="AQ726" i="1"/>
  <c r="AQ752" i="1" s="1"/>
  <c r="AR193" i="1"/>
  <c r="AP722" i="1"/>
  <c r="AP764" i="1" s="1"/>
  <c r="AQ189" i="1"/>
  <c r="AH835" i="1"/>
  <c r="AF109" i="1"/>
  <c r="AF887" i="1"/>
  <c r="AG835" i="1"/>
  <c r="AP856" i="1"/>
  <c r="AP78" i="1"/>
  <c r="AQ731" i="1"/>
  <c r="AQ772" i="1" s="1"/>
  <c r="AR198" i="1"/>
  <c r="BE812" i="1"/>
  <c r="BD86" i="1"/>
  <c r="BD864" i="1"/>
  <c r="AF845" i="1"/>
  <c r="AE119" i="1"/>
  <c r="AE897" i="1"/>
  <c r="AI849" i="1"/>
  <c r="AH123" i="1"/>
  <c r="AH901" i="1"/>
  <c r="AF824" i="1"/>
  <c r="AE823" i="1"/>
  <c r="AE825" i="1"/>
  <c r="AE98" i="1"/>
  <c r="AE876" i="1"/>
  <c r="AS805" i="1"/>
  <c r="AA66" i="1"/>
  <c r="AA65" i="1"/>
  <c r="AA63" i="1"/>
  <c r="AA42" i="1"/>
  <c r="AT818" i="1"/>
  <c r="AO868" i="1"/>
  <c r="AO90" i="1"/>
  <c r="AP736" i="1"/>
  <c r="AP756" i="1" s="1"/>
  <c r="AQ203" i="1"/>
  <c r="AP723" i="1"/>
  <c r="AP765" i="1" s="1"/>
  <c r="AQ190" i="1"/>
  <c r="AS814" i="1"/>
  <c r="AR88" i="1"/>
  <c r="AR866" i="1"/>
  <c r="BE813" i="1"/>
  <c r="BD87" i="1"/>
  <c r="BD865" i="1"/>
  <c r="AJ841" i="1"/>
  <c r="AI115" i="1"/>
  <c r="AI893" i="1"/>
  <c r="AO869" i="1"/>
  <c r="AO91" i="1"/>
  <c r="AF843" i="1"/>
  <c r="AE117" i="1"/>
  <c r="AE895" i="1"/>
  <c r="AD73" i="1"/>
  <c r="AD50" i="1" s="1"/>
  <c r="AD51" i="1" s="1"/>
  <c r="BF839" i="1"/>
  <c r="BE113" i="1"/>
  <c r="BE891" i="1"/>
  <c r="AP719" i="1"/>
  <c r="AQ186" i="1"/>
  <c r="AF842" i="1"/>
  <c r="AE116" i="1"/>
  <c r="AE894" i="1"/>
  <c r="AT819" i="1"/>
  <c r="BB815" i="1"/>
  <c r="AY811" i="1"/>
  <c r="AX85" i="1"/>
  <c r="AX863" i="1"/>
  <c r="AD99" i="1"/>
  <c r="AD877" i="1"/>
  <c r="AP734" i="1"/>
  <c r="AP775" i="1" s="1"/>
  <c r="AQ201" i="1"/>
  <c r="AS806" i="1"/>
  <c r="AE57" i="1"/>
  <c r="AE56" i="1"/>
  <c r="AE55" i="1"/>
  <c r="AE54" i="1"/>
  <c r="AE45" i="1"/>
  <c r="AE58" i="1"/>
  <c r="AE44" i="1"/>
  <c r="AE41" i="1"/>
  <c r="AE40" i="1"/>
  <c r="AY826" i="1"/>
  <c r="AR847" i="1"/>
  <c r="AQ121" i="1"/>
  <c r="AQ899" i="1"/>
  <c r="AN808" i="1"/>
  <c r="AM82" i="1"/>
  <c r="AM62" i="1" s="1"/>
  <c r="AM860" i="1"/>
  <c r="AO879" i="1"/>
  <c r="AO101" i="1"/>
  <c r="AP729" i="1"/>
  <c r="AP754" i="1" s="1"/>
  <c r="AQ196" i="1"/>
  <c r="AH803" i="1"/>
  <c r="AF77" i="1"/>
  <c r="AF53" i="1" s="1"/>
  <c r="AF855" i="1"/>
  <c r="AG803" i="1"/>
  <c r="AI840" i="1"/>
  <c r="AH114" i="1"/>
  <c r="AH892" i="1"/>
  <c r="AO858" i="1"/>
  <c r="AO80" i="1"/>
  <c r="AR830" i="1"/>
  <c r="AQ104" i="1"/>
  <c r="AQ882" i="1"/>
  <c r="AH833" i="1"/>
  <c r="AF107" i="1"/>
  <c r="AF885" i="1"/>
  <c r="AG833" i="1"/>
  <c r="AD46" i="1"/>
  <c r="AR848" i="1"/>
  <c r="AQ122" i="1"/>
  <c r="AQ900" i="1"/>
  <c r="AP730" i="1"/>
  <c r="AP771" i="1" s="1"/>
  <c r="AQ197" i="1"/>
  <c r="AD820" i="1"/>
  <c r="AD822" i="1"/>
  <c r="AE821" i="1"/>
  <c r="AD95" i="1"/>
  <c r="AD873" i="1"/>
  <c r="AB65" i="1"/>
  <c r="AB63" i="1"/>
  <c r="AB66" i="1"/>
  <c r="AB42" i="1"/>
  <c r="AP725" i="1"/>
  <c r="AP767" i="1" s="1"/>
  <c r="AQ192" i="1"/>
  <c r="AR837" i="1"/>
  <c r="AQ111" i="1"/>
  <c r="AQ889" i="1"/>
  <c r="AH832" i="1"/>
  <c r="AF106" i="1"/>
  <c r="AG832" i="1"/>
  <c r="AF884" i="1"/>
  <c r="AC96" i="1"/>
  <c r="AC874" i="1"/>
  <c r="AR850" i="1"/>
  <c r="AQ124" i="1"/>
  <c r="AC94" i="1"/>
  <c r="AC872" i="1"/>
  <c r="AQ732" i="1"/>
  <c r="AQ773" i="1" s="1"/>
  <c r="AR199" i="1"/>
  <c r="AO880" i="1"/>
  <c r="AO102" i="1"/>
  <c r="AP870" i="1"/>
  <c r="AP92" i="1"/>
  <c r="AQ829" i="1"/>
  <c r="AP103" i="1"/>
  <c r="AP71" i="1" s="1"/>
  <c r="AP881" i="1"/>
  <c r="AA64" i="1"/>
  <c r="AS827" i="1"/>
  <c r="AG114" i="1"/>
  <c r="AG892" i="1"/>
  <c r="AO748" i="1"/>
  <c r="AO750" i="1"/>
  <c r="AO871" i="1"/>
  <c r="AO93" i="1"/>
  <c r="AT816" i="1"/>
  <c r="AQ831" i="1"/>
  <c r="AP105" i="1"/>
  <c r="AP883" i="1"/>
  <c r="AQ721" i="1"/>
  <c r="AQ763" i="1" s="1"/>
  <c r="AR188" i="1"/>
  <c r="AQ67" i="1"/>
  <c r="BF802" i="1"/>
  <c r="AQ720" i="1"/>
  <c r="AQ751" i="1" s="1"/>
  <c r="AR187" i="1"/>
  <c r="AP867" i="1"/>
  <c r="AP89" i="1"/>
  <c r="AS810" i="1"/>
  <c r="AR84" i="1"/>
  <c r="AR862" i="1"/>
  <c r="AP861" i="1"/>
  <c r="AP83" i="1"/>
  <c r="AN854" i="1"/>
  <c r="AN800" i="1"/>
  <c r="AN76" i="1"/>
  <c r="BF804" i="1"/>
  <c r="AQ724" i="1"/>
  <c r="AQ766" i="1" s="1"/>
  <c r="AR191" i="1"/>
  <c r="AT807" i="1"/>
  <c r="AS81" i="1"/>
  <c r="AS59" i="1" s="1"/>
  <c r="AS859" i="1"/>
  <c r="AR846" i="1"/>
  <c r="AQ120" i="1"/>
  <c r="AQ898" i="1"/>
  <c r="AR834" i="1"/>
  <c r="AQ108" i="1"/>
  <c r="AQ886" i="1"/>
  <c r="AO857" i="1"/>
  <c r="AO79" i="1"/>
  <c r="AR844" i="1"/>
  <c r="AQ118" i="1"/>
  <c r="AQ896" i="1"/>
  <c r="BE817" i="1"/>
  <c r="AP735" i="1"/>
  <c r="AP776" i="1" s="1"/>
  <c r="AQ202" i="1"/>
  <c r="AP727" i="1"/>
  <c r="AP753" i="1" s="1"/>
  <c r="AQ194" i="1"/>
  <c r="AF838" i="1"/>
  <c r="AE112" i="1"/>
  <c r="AE72" i="1" s="1"/>
  <c r="AE49" i="1" s="1"/>
  <c r="AE890" i="1"/>
  <c r="AQ733" i="1"/>
  <c r="AQ774" i="1" s="1"/>
  <c r="AR200" i="1"/>
  <c r="AS809" i="1"/>
  <c r="AC70" i="1"/>
  <c r="AB64" i="1"/>
  <c r="AO68" i="1" l="1"/>
  <c r="AO60" i="1" s="1"/>
  <c r="AR67" i="1"/>
  <c r="AS846" i="1"/>
  <c r="AR120" i="1"/>
  <c r="AR898" i="1"/>
  <c r="AD94" i="1"/>
  <c r="AD872" i="1"/>
  <c r="AQ736" i="1"/>
  <c r="AQ756" i="1" s="1"/>
  <c r="AR203" i="1"/>
  <c r="AJ849" i="1"/>
  <c r="AI123" i="1"/>
  <c r="AI901" i="1"/>
  <c r="AQ722" i="1"/>
  <c r="AQ764" i="1" s="1"/>
  <c r="AR189" i="1"/>
  <c r="AZ826" i="1"/>
  <c r="BG839" i="1"/>
  <c r="BF113" i="1"/>
  <c r="BF891" i="1"/>
  <c r="AP868" i="1"/>
  <c r="AP90" i="1"/>
  <c r="AR726" i="1"/>
  <c r="AR752" i="1" s="1"/>
  <c r="AS193" i="1"/>
  <c r="AG106" i="1"/>
  <c r="AG884" i="1"/>
  <c r="AQ730" i="1"/>
  <c r="AQ771" i="1" s="1"/>
  <c r="AR197" i="1"/>
  <c r="AJ840" i="1"/>
  <c r="AI114" i="1"/>
  <c r="AI892" i="1"/>
  <c r="AQ856" i="1"/>
  <c r="AQ78" i="1"/>
  <c r="AQ870" i="1"/>
  <c r="AQ92" i="1"/>
  <c r="AI832" i="1"/>
  <c r="AH106" i="1"/>
  <c r="AH884" i="1"/>
  <c r="AG77" i="1"/>
  <c r="AG53" i="1" s="1"/>
  <c r="AG855" i="1"/>
  <c r="AE46" i="1"/>
  <c r="AH843" i="1"/>
  <c r="AF117" i="1"/>
  <c r="AF895" i="1"/>
  <c r="AG843" i="1"/>
  <c r="AU818" i="1"/>
  <c r="AH845" i="1"/>
  <c r="AF119" i="1"/>
  <c r="AF897" i="1"/>
  <c r="AG845" i="1"/>
  <c r="BG802" i="1"/>
  <c r="AA47" i="1"/>
  <c r="AA48" i="1"/>
  <c r="AA39" i="1"/>
  <c r="AS848" i="1"/>
  <c r="AR122" i="1"/>
  <c r="AR900" i="1"/>
  <c r="AF45" i="1"/>
  <c r="AF58" i="1"/>
  <c r="AF55" i="1"/>
  <c r="AF57" i="1"/>
  <c r="AF44" i="1"/>
  <c r="AF41" i="1"/>
  <c r="AF54" i="1"/>
  <c r="AF56" i="1"/>
  <c r="AF40" i="1"/>
  <c r="AZ811" i="1"/>
  <c r="AY85" i="1"/>
  <c r="AY863" i="1"/>
  <c r="BG804" i="1"/>
  <c r="AR721" i="1"/>
  <c r="AR763" i="1" s="1"/>
  <c r="AS188" i="1"/>
  <c r="AR829" i="1"/>
  <c r="AQ103" i="1"/>
  <c r="AQ71" i="1" s="1"/>
  <c r="AQ881" i="1"/>
  <c r="AI803" i="1"/>
  <c r="AH77" i="1"/>
  <c r="AH53" i="1" s="1"/>
  <c r="AH855" i="1"/>
  <c r="AP836" i="1"/>
  <c r="AO110" i="1"/>
  <c r="AO888" i="1"/>
  <c r="AQ867" i="1"/>
  <c r="AQ89" i="1"/>
  <c r="AS837" i="1"/>
  <c r="AR111" i="1"/>
  <c r="AR889" i="1"/>
  <c r="AQ729" i="1"/>
  <c r="AQ754" i="1" s="1"/>
  <c r="AR196" i="1"/>
  <c r="AQ725" i="1"/>
  <c r="AQ767" i="1" s="1"/>
  <c r="AR192" i="1"/>
  <c r="AP858" i="1"/>
  <c r="AP80" i="1"/>
  <c r="AK841" i="1"/>
  <c r="AJ115" i="1"/>
  <c r="AJ893" i="1"/>
  <c r="BF812" i="1"/>
  <c r="BE86" i="1"/>
  <c r="BE864" i="1"/>
  <c r="AP871" i="1"/>
  <c r="AP93" i="1"/>
  <c r="AG107" i="1"/>
  <c r="AG885" i="1"/>
  <c r="BC815" i="1"/>
  <c r="AT805" i="1"/>
  <c r="AR737" i="1"/>
  <c r="AR757" i="1" s="1"/>
  <c r="AS204" i="1"/>
  <c r="AP857" i="1"/>
  <c r="AP79" i="1"/>
  <c r="AB47" i="1"/>
  <c r="AB48" i="1"/>
  <c r="AB39" i="1"/>
  <c r="AR731" i="1"/>
  <c r="AR772" i="1" s="1"/>
  <c r="AS198" i="1"/>
  <c r="AQ861" i="1"/>
  <c r="AQ83" i="1"/>
  <c r="AR732" i="1"/>
  <c r="AR773" i="1" s="1"/>
  <c r="AS199" i="1"/>
  <c r="AU819" i="1"/>
  <c r="AR724" i="1"/>
  <c r="AR766" i="1" s="1"/>
  <c r="AS191" i="1"/>
  <c r="AI833" i="1"/>
  <c r="AH107" i="1"/>
  <c r="AH885" i="1"/>
  <c r="BF813" i="1"/>
  <c r="BE87" i="1"/>
  <c r="BE865" i="1"/>
  <c r="AE99" i="1"/>
  <c r="AE877" i="1"/>
  <c r="AD70" i="1"/>
  <c r="AP880" i="1"/>
  <c r="AP102" i="1"/>
  <c r="AR831" i="1"/>
  <c r="AQ105" i="1"/>
  <c r="AQ883" i="1"/>
  <c r="AO808" i="1"/>
  <c r="AN82" i="1"/>
  <c r="AN62" i="1" s="1"/>
  <c r="AN860" i="1"/>
  <c r="AE73" i="1"/>
  <c r="AE50" i="1" s="1"/>
  <c r="AE51" i="1" s="1"/>
  <c r="AE97" i="1"/>
  <c r="AE70" i="1" s="1"/>
  <c r="AE875" i="1"/>
  <c r="AQ727" i="1"/>
  <c r="AQ753" i="1" s="1"/>
  <c r="AR194" i="1"/>
  <c r="AQ735" i="1"/>
  <c r="AQ776" i="1" s="1"/>
  <c r="AR202" i="1"/>
  <c r="AT809" i="1"/>
  <c r="AU816" i="1"/>
  <c r="AC69" i="1"/>
  <c r="AH842" i="1"/>
  <c r="AF116" i="1"/>
  <c r="AF73" i="1" s="1"/>
  <c r="AF50" i="1" s="1"/>
  <c r="AF894" i="1"/>
  <c r="AG842" i="1"/>
  <c r="AH824" i="1"/>
  <c r="AF823" i="1"/>
  <c r="AF825" i="1"/>
  <c r="AF98" i="1"/>
  <c r="AF876" i="1"/>
  <c r="AG824" i="1"/>
  <c r="AG109" i="1"/>
  <c r="AG887" i="1"/>
  <c r="AC43" i="1"/>
  <c r="AR733" i="1"/>
  <c r="AR774" i="1" s="1"/>
  <c r="AS200" i="1"/>
  <c r="AS834" i="1"/>
  <c r="AR108" i="1"/>
  <c r="AR886" i="1"/>
  <c r="AS830" i="1"/>
  <c r="AR104" i="1"/>
  <c r="AR882" i="1"/>
  <c r="AT806" i="1"/>
  <c r="AQ719" i="1"/>
  <c r="AR186" i="1"/>
  <c r="AT814" i="1"/>
  <c r="AS88" i="1"/>
  <c r="AS866" i="1"/>
  <c r="AT81" i="1"/>
  <c r="AT59" i="1" s="1"/>
  <c r="AT859" i="1"/>
  <c r="AU807" i="1"/>
  <c r="BF817" i="1"/>
  <c r="AS844" i="1"/>
  <c r="AR118" i="1"/>
  <c r="AR896" i="1"/>
  <c r="AQ878" i="1"/>
  <c r="AQ100" i="1"/>
  <c r="AS850" i="1"/>
  <c r="AR124" i="1"/>
  <c r="AE820" i="1"/>
  <c r="AE822" i="1"/>
  <c r="AF821" i="1"/>
  <c r="AE95" i="1"/>
  <c r="AE873" i="1"/>
  <c r="AS847" i="1"/>
  <c r="AR121" i="1"/>
  <c r="AR899" i="1"/>
  <c r="AQ734" i="1"/>
  <c r="AQ775" i="1" s="1"/>
  <c r="AR201" i="1"/>
  <c r="AP750" i="1"/>
  <c r="AP748" i="1"/>
  <c r="AQ723" i="1"/>
  <c r="AQ765" i="1" s="1"/>
  <c r="AR190" i="1"/>
  <c r="AH838" i="1"/>
  <c r="AF112" i="1"/>
  <c r="AF72" i="1" s="1"/>
  <c r="AF49" i="1" s="1"/>
  <c r="AF51" i="1" s="1"/>
  <c r="AF890" i="1"/>
  <c r="AG838" i="1"/>
  <c r="AR720" i="1"/>
  <c r="AR751" i="1" s="1"/>
  <c r="AS187" i="1"/>
  <c r="AT827" i="1"/>
  <c r="AT810" i="1"/>
  <c r="AS84" i="1"/>
  <c r="AS862" i="1"/>
  <c r="AO854" i="1"/>
  <c r="AO800" i="1"/>
  <c r="AO76" i="1"/>
  <c r="AD96" i="1"/>
  <c r="AD874" i="1"/>
  <c r="AP879" i="1"/>
  <c r="AP101" i="1"/>
  <c r="AP869" i="1"/>
  <c r="AP91" i="1"/>
  <c r="AI835" i="1"/>
  <c r="AH109" i="1"/>
  <c r="AH887" i="1"/>
  <c r="AO61" i="1" l="1"/>
  <c r="AP68" i="1"/>
  <c r="AP61" i="1" s="1"/>
  <c r="AE43" i="1"/>
  <c r="AH58" i="1"/>
  <c r="AH44" i="1"/>
  <c r="AH41" i="1"/>
  <c r="AH40" i="1"/>
  <c r="AH57" i="1"/>
  <c r="AH55" i="1"/>
  <c r="AH54" i="1"/>
  <c r="AH56" i="1"/>
  <c r="AH45" i="1"/>
  <c r="AE96" i="1"/>
  <c r="AE874" i="1"/>
  <c r="AT88" i="1"/>
  <c r="AT866" i="1"/>
  <c r="AU814" i="1"/>
  <c r="AL841" i="1"/>
  <c r="AK115" i="1"/>
  <c r="AK893" i="1"/>
  <c r="AI845" i="1"/>
  <c r="AH119" i="1"/>
  <c r="AH897" i="1"/>
  <c r="BA826" i="1"/>
  <c r="AU827" i="1"/>
  <c r="AE94" i="1"/>
  <c r="AE872" i="1"/>
  <c r="AR719" i="1"/>
  <c r="AS186" i="1"/>
  <c r="AF99" i="1"/>
  <c r="AF877" i="1"/>
  <c r="AG825" i="1"/>
  <c r="AJ803" i="1"/>
  <c r="AI77" i="1"/>
  <c r="AI53" i="1" s="1"/>
  <c r="AI855" i="1"/>
  <c r="AV818" i="1"/>
  <c r="AS720" i="1"/>
  <c r="AS751" i="1" s="1"/>
  <c r="AT187" i="1"/>
  <c r="AQ748" i="1"/>
  <c r="AQ750" i="1"/>
  <c r="AF97" i="1"/>
  <c r="AF875" i="1"/>
  <c r="AG823" i="1"/>
  <c r="AS737" i="1"/>
  <c r="AS757" i="1" s="1"/>
  <c r="AT204" i="1"/>
  <c r="AR722" i="1"/>
  <c r="AR764" i="1" s="1"/>
  <c r="AS189" i="1"/>
  <c r="AG117" i="1"/>
  <c r="AG895" i="1"/>
  <c r="AK840" i="1"/>
  <c r="AJ114" i="1"/>
  <c r="AJ892" i="1"/>
  <c r="AQ868" i="1"/>
  <c r="AQ90" i="1"/>
  <c r="AG112" i="1"/>
  <c r="AG72" i="1" s="1"/>
  <c r="AG49" i="1" s="1"/>
  <c r="AG890" i="1"/>
  <c r="AU806" i="1"/>
  <c r="AG116" i="1"/>
  <c r="AG894" i="1"/>
  <c r="AQ871" i="1"/>
  <c r="AQ93" i="1"/>
  <c r="AS829" i="1"/>
  <c r="AR103" i="1"/>
  <c r="AR881" i="1"/>
  <c r="AR730" i="1"/>
  <c r="AR771" i="1" s="1"/>
  <c r="AS197" i="1"/>
  <c r="AV805" i="1"/>
  <c r="AU805" i="1"/>
  <c r="AR729" i="1"/>
  <c r="AR754" i="1" s="1"/>
  <c r="AS196" i="1"/>
  <c r="AS721" i="1"/>
  <c r="AS763" i="1" s="1"/>
  <c r="AT188" i="1"/>
  <c r="AS831" i="1"/>
  <c r="AR105" i="1"/>
  <c r="AR883" i="1"/>
  <c r="AS724" i="1"/>
  <c r="AS766" i="1" s="1"/>
  <c r="AT191" i="1"/>
  <c r="AQ858" i="1"/>
  <c r="AQ80" i="1"/>
  <c r="AR867" i="1"/>
  <c r="AR89" i="1"/>
  <c r="AI843" i="1"/>
  <c r="AH117" i="1"/>
  <c r="AH895" i="1"/>
  <c r="AK849" i="1"/>
  <c r="AJ123" i="1"/>
  <c r="AJ901" i="1"/>
  <c r="AR870" i="1"/>
  <c r="AR92" i="1"/>
  <c r="AR736" i="1"/>
  <c r="AR756" i="1" s="1"/>
  <c r="AS203" i="1"/>
  <c r="AC63" i="1"/>
  <c r="AC65" i="1"/>
  <c r="AC66" i="1"/>
  <c r="AC42" i="1"/>
  <c r="AT84" i="1"/>
  <c r="AT862" i="1"/>
  <c r="AU810" i="1"/>
  <c r="AQ869" i="1"/>
  <c r="AQ91" i="1"/>
  <c r="AT844" i="1"/>
  <c r="AS118" i="1"/>
  <c r="AS896" i="1"/>
  <c r="AV816" i="1"/>
  <c r="AV819" i="1"/>
  <c r="BD815" i="1"/>
  <c r="AT837" i="1"/>
  <c r="AS111" i="1"/>
  <c r="AS889" i="1"/>
  <c r="AT848" i="1"/>
  <c r="AS122" i="1"/>
  <c r="AS900" i="1"/>
  <c r="AS726" i="1"/>
  <c r="AS752" i="1" s="1"/>
  <c r="AT193" i="1"/>
  <c r="AR725" i="1"/>
  <c r="AR767" i="1" s="1"/>
  <c r="AS192" i="1"/>
  <c r="AD43" i="1"/>
  <c r="BH804" i="1"/>
  <c r="AR856" i="1"/>
  <c r="AR78" i="1"/>
  <c r="AD69" i="1"/>
  <c r="AH821" i="1"/>
  <c r="AF822" i="1"/>
  <c r="AF820" i="1"/>
  <c r="AF95" i="1"/>
  <c r="AF873" i="1"/>
  <c r="AG821" i="1"/>
  <c r="AJ833" i="1"/>
  <c r="AI107" i="1"/>
  <c r="AI885" i="1"/>
  <c r="AP854" i="1"/>
  <c r="AP800" i="1"/>
  <c r="AP76" i="1"/>
  <c r="AS733" i="1"/>
  <c r="AS774" i="1" s="1"/>
  <c r="AT200" i="1"/>
  <c r="AS732" i="1"/>
  <c r="AS773" i="1" s="1"/>
  <c r="AT199" i="1"/>
  <c r="AG58" i="1"/>
  <c r="AG57" i="1"/>
  <c r="AG45" i="1"/>
  <c r="AG44" i="1"/>
  <c r="AG41" i="1"/>
  <c r="AG56" i="1"/>
  <c r="AG55" i="1"/>
  <c r="AG54" i="1"/>
  <c r="AG40" i="1"/>
  <c r="AP808" i="1"/>
  <c r="AO82" i="1"/>
  <c r="AO62" i="1" s="1"/>
  <c r="AO860" i="1"/>
  <c r="BG817" i="1"/>
  <c r="AR878" i="1"/>
  <c r="AR100" i="1"/>
  <c r="AU809" i="1"/>
  <c r="AT830" i="1"/>
  <c r="AS104" i="1"/>
  <c r="AS882" i="1"/>
  <c r="AT834" i="1"/>
  <c r="AS108" i="1"/>
  <c r="AS886" i="1"/>
  <c r="AJ835" i="1"/>
  <c r="AI109" i="1"/>
  <c r="AI887" i="1"/>
  <c r="AI842" i="1"/>
  <c r="AH116" i="1"/>
  <c r="AH894" i="1"/>
  <c r="AR734" i="1"/>
  <c r="AR775" i="1" s="1"/>
  <c r="AS201" i="1"/>
  <c r="AC64" i="1"/>
  <c r="AQ880" i="1"/>
  <c r="AQ102" i="1"/>
  <c r="BA811" i="1"/>
  <c r="AZ85" i="1"/>
  <c r="AZ863" i="1"/>
  <c r="AT846" i="1"/>
  <c r="AS120" i="1"/>
  <c r="AS898" i="1"/>
  <c r="AR861" i="1"/>
  <c r="AR83" i="1"/>
  <c r="AI838" i="1"/>
  <c r="AH112" i="1"/>
  <c r="AH72" i="1" s="1"/>
  <c r="AH49" i="1" s="1"/>
  <c r="AH890" i="1"/>
  <c r="AQ879" i="1"/>
  <c r="AQ101" i="1"/>
  <c r="AV807" i="1"/>
  <c r="AU81" i="1"/>
  <c r="AU59" i="1" s="1"/>
  <c r="AU859" i="1"/>
  <c r="AR727" i="1"/>
  <c r="AR753" i="1" s="1"/>
  <c r="AS194" i="1"/>
  <c r="AS731" i="1"/>
  <c r="AS772" i="1" s="1"/>
  <c r="AT198" i="1"/>
  <c r="AJ832" i="1"/>
  <c r="AI106" i="1"/>
  <c r="AI884" i="1"/>
  <c r="AH825" i="1"/>
  <c r="AH823" i="1"/>
  <c r="AI824" i="1"/>
  <c r="AH98" i="1"/>
  <c r="AH876" i="1"/>
  <c r="AQ857" i="1"/>
  <c r="AQ79" i="1"/>
  <c r="BG812" i="1"/>
  <c r="BF86" i="1"/>
  <c r="BF864" i="1"/>
  <c r="AQ836" i="1"/>
  <c r="AP110" i="1"/>
  <c r="AP888" i="1"/>
  <c r="AF46" i="1"/>
  <c r="BH802" i="1"/>
  <c r="AT850" i="1"/>
  <c r="AS124" i="1"/>
  <c r="AR723" i="1"/>
  <c r="AR765" i="1" s="1"/>
  <c r="AS190" i="1"/>
  <c r="BG813" i="1"/>
  <c r="BF87" i="1"/>
  <c r="BF865" i="1"/>
  <c r="AG119" i="1"/>
  <c r="AG897" i="1"/>
  <c r="AR735" i="1"/>
  <c r="AR776" i="1" s="1"/>
  <c r="AS202" i="1"/>
  <c r="AT847" i="1"/>
  <c r="AS121" i="1"/>
  <c r="AS899" i="1"/>
  <c r="AS67" i="1"/>
  <c r="AG98" i="1"/>
  <c r="AG876" i="1"/>
  <c r="BH839" i="1"/>
  <c r="BG113" i="1"/>
  <c r="BG891" i="1"/>
  <c r="AH73" i="1" l="1"/>
  <c r="AH50" i="1" s="1"/>
  <c r="AH51" i="1" s="1"/>
  <c r="AT67" i="1"/>
  <c r="AE69" i="1"/>
  <c r="AE65" i="1" s="1"/>
  <c r="AP60" i="1"/>
  <c r="AQ68" i="1"/>
  <c r="AQ61" i="1" s="1"/>
  <c r="AF70" i="1"/>
  <c r="AF43" i="1" s="1"/>
  <c r="AV847" i="1"/>
  <c r="AT121" i="1"/>
  <c r="AT899" i="1"/>
  <c r="AU847" i="1"/>
  <c r="AK832" i="1"/>
  <c r="AJ106" i="1"/>
  <c r="AJ884" i="1"/>
  <c r="AS735" i="1"/>
  <c r="AS776" i="1" s="1"/>
  <c r="AT202" i="1"/>
  <c r="AF94" i="1"/>
  <c r="AF69" i="1" s="1"/>
  <c r="AF872" i="1"/>
  <c r="AG820" i="1"/>
  <c r="AC47" i="1"/>
  <c r="AC48" i="1"/>
  <c r="AC39" i="1"/>
  <c r="AR880" i="1"/>
  <c r="AR102" i="1"/>
  <c r="AT731" i="1"/>
  <c r="AT772" i="1" s="1"/>
  <c r="AV198" i="1"/>
  <c r="AU198" i="1"/>
  <c r="AF96" i="1"/>
  <c r="AF874" i="1"/>
  <c r="AG822" i="1"/>
  <c r="AV837" i="1"/>
  <c r="AT111" i="1"/>
  <c r="AT889" i="1"/>
  <c r="AU837" i="1"/>
  <c r="AT724" i="1"/>
  <c r="AT766" i="1" s="1"/>
  <c r="AV191" i="1"/>
  <c r="AU191" i="1"/>
  <c r="AV827" i="1"/>
  <c r="AV834" i="1"/>
  <c r="AT108" i="1"/>
  <c r="AT886" i="1"/>
  <c r="AU834" i="1"/>
  <c r="AH822" i="1"/>
  <c r="AH820" i="1"/>
  <c r="AI821" i="1"/>
  <c r="AH95" i="1"/>
  <c r="AH873" i="1"/>
  <c r="AS870" i="1"/>
  <c r="AS92" i="1"/>
  <c r="AG73" i="1"/>
  <c r="AG50" i="1" s="1"/>
  <c r="AG51" i="1" s="1"/>
  <c r="AG97" i="1"/>
  <c r="AG875" i="1"/>
  <c r="AR836" i="1"/>
  <c r="AQ110" i="1"/>
  <c r="AQ888" i="1"/>
  <c r="AS727" i="1"/>
  <c r="AS753" i="1" s="1"/>
  <c r="AT194" i="1"/>
  <c r="BB811" i="1"/>
  <c r="BA85" i="1"/>
  <c r="BA863" i="1"/>
  <c r="AD66" i="1"/>
  <c r="AD63" i="1"/>
  <c r="AD65" i="1"/>
  <c r="AD42" i="1"/>
  <c r="AV806" i="1"/>
  <c r="AR857" i="1"/>
  <c r="AR79" i="1"/>
  <c r="AS736" i="1"/>
  <c r="AS756" i="1" s="1"/>
  <c r="AT203" i="1"/>
  <c r="AT104" i="1"/>
  <c r="AT882" i="1"/>
  <c r="AU830" i="1"/>
  <c r="AT831" i="1"/>
  <c r="AS105" i="1"/>
  <c r="AS883" i="1"/>
  <c r="AQ854" i="1"/>
  <c r="AQ800" i="1"/>
  <c r="AQ76" i="1"/>
  <c r="BB826" i="1"/>
  <c r="AH46" i="1"/>
  <c r="BE815" i="1"/>
  <c r="BH812" i="1"/>
  <c r="BG86" i="1"/>
  <c r="BG864" i="1"/>
  <c r="AW807" i="1"/>
  <c r="AV81" i="1"/>
  <c r="AV59" i="1" s="1"/>
  <c r="AV859" i="1"/>
  <c r="AV809" i="1"/>
  <c r="AT732" i="1"/>
  <c r="AT773" i="1" s="1"/>
  <c r="AV199" i="1"/>
  <c r="AU199" i="1"/>
  <c r="AT721" i="1"/>
  <c r="AT763" i="1" s="1"/>
  <c r="AV188" i="1"/>
  <c r="AU188" i="1"/>
  <c r="AT720" i="1"/>
  <c r="AT751" i="1" s="1"/>
  <c r="AV187" i="1"/>
  <c r="AU187" i="1"/>
  <c r="BI804" i="1"/>
  <c r="AW819" i="1"/>
  <c r="AS867" i="1"/>
  <c r="AS89" i="1"/>
  <c r="AS734" i="1"/>
  <c r="AS775" i="1" s="1"/>
  <c r="AT201" i="1"/>
  <c r="AT733" i="1"/>
  <c r="AT774" i="1" s="1"/>
  <c r="AV200" i="1"/>
  <c r="AU200" i="1"/>
  <c r="AS729" i="1"/>
  <c r="AS754" i="1" s="1"/>
  <c r="AT196" i="1"/>
  <c r="AJ845" i="1"/>
  <c r="AI119" i="1"/>
  <c r="AI897" i="1"/>
  <c r="AS878" i="1"/>
  <c r="AS100" i="1"/>
  <c r="AW816" i="1"/>
  <c r="AR858" i="1"/>
  <c r="AR80" i="1"/>
  <c r="AW818" i="1"/>
  <c r="AD64" i="1"/>
  <c r="AS723" i="1"/>
  <c r="AS765" i="1" s="1"/>
  <c r="AT190" i="1"/>
  <c r="BH817" i="1"/>
  <c r="AS725" i="1"/>
  <c r="AS767" i="1" s="1"/>
  <c r="AT192" i="1"/>
  <c r="AL849" i="1"/>
  <c r="AK123" i="1"/>
  <c r="AK901" i="1"/>
  <c r="AL840" i="1"/>
  <c r="AK114" i="1"/>
  <c r="AK892" i="1"/>
  <c r="AI58" i="1"/>
  <c r="AI44" i="1"/>
  <c r="AI41" i="1"/>
  <c r="AI40" i="1"/>
  <c r="AI56" i="1"/>
  <c r="AI55" i="1"/>
  <c r="AI54" i="1"/>
  <c r="AI45" i="1"/>
  <c r="AI57" i="1"/>
  <c r="AE64" i="1"/>
  <c r="BH113" i="1"/>
  <c r="BH891" i="1"/>
  <c r="BI839" i="1"/>
  <c r="AR869" i="1"/>
  <c r="AR91" i="1"/>
  <c r="AJ824" i="1"/>
  <c r="AI823" i="1"/>
  <c r="AI825" i="1"/>
  <c r="AI98" i="1"/>
  <c r="AI876" i="1"/>
  <c r="AJ838" i="1"/>
  <c r="AI112" i="1"/>
  <c r="AI72" i="1" s="1"/>
  <c r="AI49" i="1" s="1"/>
  <c r="AI890" i="1"/>
  <c r="AJ842" i="1"/>
  <c r="AI116" i="1"/>
  <c r="AI73" i="1" s="1"/>
  <c r="AI50" i="1" s="1"/>
  <c r="AI894" i="1"/>
  <c r="AR871" i="1"/>
  <c r="AR93" i="1"/>
  <c r="AR68" i="1" s="1"/>
  <c r="AV844" i="1"/>
  <c r="AT118" i="1"/>
  <c r="AT896" i="1"/>
  <c r="AU844" i="1"/>
  <c r="AW805" i="1"/>
  <c r="AK803" i="1"/>
  <c r="AJ77" i="1"/>
  <c r="AJ53" i="1" s="1"/>
  <c r="AJ855" i="1"/>
  <c r="AM841" i="1"/>
  <c r="AL115" i="1"/>
  <c r="AL893" i="1"/>
  <c r="AR879" i="1"/>
  <c r="AR101" i="1"/>
  <c r="AT726" i="1"/>
  <c r="AT752" i="1" s="1"/>
  <c r="AV193" i="1"/>
  <c r="AU193" i="1"/>
  <c r="AS730" i="1"/>
  <c r="AS771" i="1" s="1"/>
  <c r="AT197" i="1"/>
  <c r="AG99" i="1"/>
  <c r="AG877" i="1"/>
  <c r="AV814" i="1"/>
  <c r="AU88" i="1"/>
  <c r="AU866" i="1"/>
  <c r="AV850" i="1"/>
  <c r="AT124" i="1"/>
  <c r="AU850" i="1"/>
  <c r="AU124" i="1" s="1"/>
  <c r="AH97" i="1"/>
  <c r="AH875" i="1"/>
  <c r="AQ808" i="1"/>
  <c r="AP82" i="1"/>
  <c r="AP62" i="1" s="1"/>
  <c r="AP860" i="1"/>
  <c r="AS856" i="1"/>
  <c r="AS78" i="1"/>
  <c r="AS722" i="1"/>
  <c r="AS764" i="1" s="1"/>
  <c r="AT189" i="1"/>
  <c r="AH99" i="1"/>
  <c r="AH877" i="1"/>
  <c r="AG46" i="1"/>
  <c r="AK833" i="1"/>
  <c r="AJ107" i="1"/>
  <c r="AJ885" i="1"/>
  <c r="AV810" i="1"/>
  <c r="AU84" i="1"/>
  <c r="AU862" i="1"/>
  <c r="AJ843" i="1"/>
  <c r="AI117" i="1"/>
  <c r="AI895" i="1"/>
  <c r="AR868" i="1"/>
  <c r="AR90" i="1"/>
  <c r="BH813" i="1"/>
  <c r="BG87" i="1"/>
  <c r="BG865" i="1"/>
  <c r="AK835" i="1"/>
  <c r="AJ109" i="1"/>
  <c r="AJ887" i="1"/>
  <c r="AG95" i="1"/>
  <c r="AG873" i="1"/>
  <c r="AR71" i="1"/>
  <c r="AT737" i="1"/>
  <c r="AT757" i="1" s="1"/>
  <c r="AV204" i="1"/>
  <c r="AU204" i="1"/>
  <c r="AS719" i="1"/>
  <c r="AT186" i="1"/>
  <c r="BI802" i="1"/>
  <c r="AV846" i="1"/>
  <c r="AT120" i="1"/>
  <c r="AT898" i="1"/>
  <c r="AU846" i="1"/>
  <c r="AV848" i="1"/>
  <c r="AT122" i="1"/>
  <c r="AT900" i="1"/>
  <c r="AU848" i="1"/>
  <c r="AT829" i="1"/>
  <c r="AS103" i="1"/>
  <c r="AS881" i="1"/>
  <c r="AS861" i="1"/>
  <c r="AS83" i="1"/>
  <c r="AR748" i="1"/>
  <c r="AR750" i="1"/>
  <c r="AE63" i="1" l="1"/>
  <c r="AQ60" i="1"/>
  <c r="AE42" i="1"/>
  <c r="AU67" i="1"/>
  <c r="AE66" i="1"/>
  <c r="AI51" i="1"/>
  <c r="AS71" i="1"/>
  <c r="AH70" i="1"/>
  <c r="AH43" i="1" s="1"/>
  <c r="AG70" i="1"/>
  <c r="AG43" i="1" s="1"/>
  <c r="AR854" i="1"/>
  <c r="AR800" i="1"/>
  <c r="AR76" i="1"/>
  <c r="AT719" i="1"/>
  <c r="AV186" i="1"/>
  <c r="AU186" i="1"/>
  <c r="AK843" i="1"/>
  <c r="AJ117" i="1"/>
  <c r="AJ895" i="1"/>
  <c r="BI817" i="1"/>
  <c r="AT729" i="1"/>
  <c r="AT754" i="1" s="1"/>
  <c r="AV196" i="1"/>
  <c r="AU196" i="1"/>
  <c r="AU721" i="1"/>
  <c r="AU763" i="1" s="1"/>
  <c r="BI188" i="1"/>
  <c r="AT736" i="1"/>
  <c r="AT756" i="1" s="1"/>
  <c r="AV203" i="1"/>
  <c r="AU203" i="1"/>
  <c r="AU111" i="1"/>
  <c r="AU889" i="1"/>
  <c r="AF66" i="1"/>
  <c r="AF65" i="1"/>
  <c r="AF63" i="1"/>
  <c r="AF42" i="1"/>
  <c r="AT867" i="1"/>
  <c r="AT89" i="1"/>
  <c r="AU733" i="1"/>
  <c r="AU774" i="1" s="1"/>
  <c r="BI200" i="1"/>
  <c r="AV737" i="1"/>
  <c r="AV757" i="1" s="1"/>
  <c r="AV861" i="1" s="1"/>
  <c r="AW204" i="1"/>
  <c r="AW810" i="1"/>
  <c r="AV84" i="1"/>
  <c r="AV862" i="1"/>
  <c r="AK842" i="1"/>
  <c r="AJ116" i="1"/>
  <c r="AJ894" i="1"/>
  <c r="AV733" i="1"/>
  <c r="AV774" i="1" s="1"/>
  <c r="AW200" i="1"/>
  <c r="AU732" i="1"/>
  <c r="AU773" i="1" s="1"/>
  <c r="BI199" i="1"/>
  <c r="AW837" i="1"/>
  <c r="AV111" i="1"/>
  <c r="AV889" i="1"/>
  <c r="AT735" i="1"/>
  <c r="AT776" i="1" s="1"/>
  <c r="AV202" i="1"/>
  <c r="AU202" i="1"/>
  <c r="AT878" i="1"/>
  <c r="AT100" i="1"/>
  <c r="AV732" i="1"/>
  <c r="AV773" i="1" s="1"/>
  <c r="AW199" i="1"/>
  <c r="AG96" i="1"/>
  <c r="AG874" i="1"/>
  <c r="AS880" i="1"/>
  <c r="AS102" i="1"/>
  <c r="AT723" i="1"/>
  <c r="AT765" i="1" s="1"/>
  <c r="AV190" i="1"/>
  <c r="AU190" i="1"/>
  <c r="AT734" i="1"/>
  <c r="AT775" i="1" s="1"/>
  <c r="AV201" i="1"/>
  <c r="AU201" i="1"/>
  <c r="AS869" i="1"/>
  <c r="AS91" i="1"/>
  <c r="AS879" i="1"/>
  <c r="AS101" i="1"/>
  <c r="AW806" i="1"/>
  <c r="AW809" i="1"/>
  <c r="BC826" i="1"/>
  <c r="AD47" i="1"/>
  <c r="AD48" i="1"/>
  <c r="AD39" i="1"/>
  <c r="AJ821" i="1"/>
  <c r="AI822" i="1"/>
  <c r="AI820" i="1"/>
  <c r="AI95" i="1"/>
  <c r="AI873" i="1"/>
  <c r="AU731" i="1"/>
  <c r="AU772" i="1" s="1"/>
  <c r="BI198" i="1"/>
  <c r="AR808" i="1"/>
  <c r="AQ82" i="1"/>
  <c r="AQ62" i="1" s="1"/>
  <c r="AQ860" i="1"/>
  <c r="AX818" i="1"/>
  <c r="AH94" i="1"/>
  <c r="AH69" i="1" s="1"/>
  <c r="AH872" i="1"/>
  <c r="AV731" i="1"/>
  <c r="AV772" i="1" s="1"/>
  <c r="AW198" i="1"/>
  <c r="AL832" i="1"/>
  <c r="AK106" i="1"/>
  <c r="AK884" i="1"/>
  <c r="AS858" i="1"/>
  <c r="AS80" i="1"/>
  <c r="AK838" i="1"/>
  <c r="AJ112" i="1"/>
  <c r="AJ72" i="1" s="1"/>
  <c r="AJ49" i="1" s="1"/>
  <c r="AJ890" i="1"/>
  <c r="AI99" i="1"/>
  <c r="AI877" i="1"/>
  <c r="AH96" i="1"/>
  <c r="AH874" i="1"/>
  <c r="AU121" i="1"/>
  <c r="AU899" i="1"/>
  <c r="AT861" i="1"/>
  <c r="AT83" i="1"/>
  <c r="AJ44" i="1"/>
  <c r="AJ41" i="1"/>
  <c r="AJ40" i="1"/>
  <c r="AJ56" i="1"/>
  <c r="AJ55" i="1"/>
  <c r="AJ54" i="1"/>
  <c r="AJ57" i="1"/>
  <c r="AJ58" i="1"/>
  <c r="AJ45" i="1"/>
  <c r="AI97" i="1"/>
  <c r="AI875" i="1"/>
  <c r="AU108" i="1"/>
  <c r="AU886" i="1"/>
  <c r="AW848" i="1"/>
  <c r="AV122" i="1"/>
  <c r="AV900" i="1"/>
  <c r="AL835" i="1"/>
  <c r="AK109" i="1"/>
  <c r="AK887" i="1"/>
  <c r="AW814" i="1"/>
  <c r="AV88" i="1"/>
  <c r="AV866" i="1"/>
  <c r="AL803" i="1"/>
  <c r="AK77" i="1"/>
  <c r="AK53" i="1" s="1"/>
  <c r="AK855" i="1"/>
  <c r="AK824" i="1"/>
  <c r="AJ825" i="1"/>
  <c r="AJ823" i="1"/>
  <c r="AJ98" i="1"/>
  <c r="AJ876" i="1"/>
  <c r="AX819" i="1"/>
  <c r="AX807" i="1"/>
  <c r="AW81" i="1"/>
  <c r="AW59" i="1" s="1"/>
  <c r="AW859" i="1"/>
  <c r="AU737" i="1"/>
  <c r="BI204" i="1"/>
  <c r="AM840" i="1"/>
  <c r="AL114" i="1"/>
  <c r="AL892" i="1"/>
  <c r="AE47" i="1"/>
  <c r="AE48" i="1"/>
  <c r="AE39" i="1"/>
  <c r="AW847" i="1"/>
  <c r="AV121" i="1"/>
  <c r="AV899" i="1"/>
  <c r="AT103" i="1"/>
  <c r="AT881" i="1"/>
  <c r="AU829" i="1"/>
  <c r="AU120" i="1"/>
  <c r="AU898" i="1"/>
  <c r="AX816" i="1"/>
  <c r="AT105" i="1"/>
  <c r="AT883" i="1"/>
  <c r="AU831" i="1"/>
  <c r="BC811" i="1"/>
  <c r="BB85" i="1"/>
  <c r="BB863" i="1"/>
  <c r="AW834" i="1"/>
  <c r="AV108" i="1"/>
  <c r="AV886" i="1"/>
  <c r="AR60" i="1"/>
  <c r="AR61" i="1"/>
  <c r="AU122" i="1"/>
  <c r="AU900" i="1"/>
  <c r="AT722" i="1"/>
  <c r="AT764" i="1" s="1"/>
  <c r="AV189" i="1"/>
  <c r="AU189" i="1"/>
  <c r="AT730" i="1"/>
  <c r="AT771" i="1" s="1"/>
  <c r="AV197" i="1"/>
  <c r="AU197" i="1"/>
  <c r="AX805" i="1"/>
  <c r="BJ804" i="1"/>
  <c r="BH86" i="1"/>
  <c r="BH864" i="1"/>
  <c r="BI812" i="1"/>
  <c r="AT727" i="1"/>
  <c r="AT753" i="1" s="1"/>
  <c r="AV194" i="1"/>
  <c r="AU194" i="1"/>
  <c r="AS868" i="1"/>
  <c r="AS90" i="1"/>
  <c r="AU118" i="1"/>
  <c r="AU896" i="1"/>
  <c r="BI113" i="1"/>
  <c r="BI891" i="1"/>
  <c r="BJ839" i="1"/>
  <c r="AM849" i="1"/>
  <c r="AL123" i="1"/>
  <c r="AL901" i="1"/>
  <c r="AV830" i="1"/>
  <c r="AU104" i="1"/>
  <c r="AU882" i="1"/>
  <c r="AS857" i="1"/>
  <c r="AS79" i="1"/>
  <c r="AW850" i="1"/>
  <c r="AV124" i="1"/>
  <c r="BH87" i="1"/>
  <c r="BH865" i="1"/>
  <c r="BI813" i="1"/>
  <c r="AU726" i="1"/>
  <c r="AU752" i="1" s="1"/>
  <c r="BI193" i="1"/>
  <c r="AT725" i="1"/>
  <c r="AT767" i="1" s="1"/>
  <c r="AV192" i="1"/>
  <c r="AU192" i="1"/>
  <c r="AW827" i="1"/>
  <c r="AV721" i="1"/>
  <c r="AV763" i="1" s="1"/>
  <c r="AW188" i="1"/>
  <c r="AI46" i="1"/>
  <c r="AL833" i="1"/>
  <c r="AK107" i="1"/>
  <c r="AK885" i="1"/>
  <c r="AV726" i="1"/>
  <c r="AV752" i="1" s="1"/>
  <c r="AW193" i="1"/>
  <c r="AS871" i="1"/>
  <c r="AS93" i="1"/>
  <c r="AU720" i="1"/>
  <c r="AU751" i="1" s="1"/>
  <c r="BI187" i="1"/>
  <c r="AU724" i="1"/>
  <c r="AU766" i="1" s="1"/>
  <c r="BI191" i="1"/>
  <c r="AN841" i="1"/>
  <c r="AM115" i="1"/>
  <c r="AM893" i="1"/>
  <c r="AW846" i="1"/>
  <c r="AV120" i="1"/>
  <c r="AV898" i="1"/>
  <c r="BJ802" i="1"/>
  <c r="AT856" i="1"/>
  <c r="AT78" i="1"/>
  <c r="AW844" i="1"/>
  <c r="AV118" i="1"/>
  <c r="AV896" i="1"/>
  <c r="AV720" i="1"/>
  <c r="AV751" i="1" s="1"/>
  <c r="AW187" i="1"/>
  <c r="AS836" i="1"/>
  <c r="AR110" i="1"/>
  <c r="AR888" i="1"/>
  <c r="AV724" i="1"/>
  <c r="AV766" i="1" s="1"/>
  <c r="AW191" i="1"/>
  <c r="AS750" i="1"/>
  <c r="AS748" i="1"/>
  <c r="AK845" i="1"/>
  <c r="AJ119" i="1"/>
  <c r="AJ897" i="1"/>
  <c r="BF815" i="1"/>
  <c r="AF64" i="1"/>
  <c r="AT870" i="1"/>
  <c r="AT92" i="1"/>
  <c r="AG94" i="1"/>
  <c r="AG872" i="1"/>
  <c r="AG852" i="1"/>
  <c r="AS68" i="1" l="1"/>
  <c r="AS61" i="1" s="1"/>
  <c r="AV67" i="1"/>
  <c r="AT71" i="1"/>
  <c r="AI70" i="1"/>
  <c r="AI43" i="1" s="1"/>
  <c r="AG69" i="1"/>
  <c r="AG64" i="1" s="1"/>
  <c r="AU856" i="1"/>
  <c r="AU78" i="1"/>
  <c r="AV722" i="1"/>
  <c r="AV764" i="1" s="1"/>
  <c r="AW189" i="1"/>
  <c r="BI737" i="1"/>
  <c r="BJ204" i="1"/>
  <c r="AX814" i="1"/>
  <c r="AW88" i="1"/>
  <c r="AW866" i="1"/>
  <c r="AL838" i="1"/>
  <c r="AK112" i="1"/>
  <c r="AK72" i="1" s="1"/>
  <c r="AK49" i="1" s="1"/>
  <c r="AK890" i="1"/>
  <c r="BI731" i="1"/>
  <c r="BI772" i="1" s="1"/>
  <c r="BJ198" i="1"/>
  <c r="AV735" i="1"/>
  <c r="AV776" i="1" s="1"/>
  <c r="AW202" i="1"/>
  <c r="AV729" i="1"/>
  <c r="AV754" i="1" s="1"/>
  <c r="AW196" i="1"/>
  <c r="AT880" i="1"/>
  <c r="AT102" i="1"/>
  <c r="BI733" i="1"/>
  <c r="BI774" i="1" s="1"/>
  <c r="BJ200" i="1"/>
  <c r="AT858" i="1"/>
  <c r="AT80" i="1"/>
  <c r="AU878" i="1"/>
  <c r="AU100" i="1"/>
  <c r="BJ817" i="1"/>
  <c r="AU727" i="1"/>
  <c r="AU753" i="1" s="1"/>
  <c r="BI194" i="1"/>
  <c r="AM835" i="1"/>
  <c r="AL109" i="1"/>
  <c r="AL887" i="1"/>
  <c r="AI94" i="1"/>
  <c r="AI872" i="1"/>
  <c r="AU734" i="1"/>
  <c r="AU775" i="1" s="1"/>
  <c r="BI201" i="1"/>
  <c r="AX837" i="1"/>
  <c r="AW111" i="1"/>
  <c r="AW889" i="1"/>
  <c r="AX850" i="1"/>
  <c r="AW124" i="1"/>
  <c r="AV727" i="1"/>
  <c r="AV753" i="1" s="1"/>
  <c r="AW194" i="1"/>
  <c r="AV829" i="1"/>
  <c r="AU103" i="1"/>
  <c r="AU881" i="1"/>
  <c r="AY807" i="1"/>
  <c r="AX81" i="1"/>
  <c r="AX59" i="1" s="1"/>
  <c r="AX859" i="1"/>
  <c r="AM832" i="1"/>
  <c r="AL106" i="1"/>
  <c r="AL884" i="1"/>
  <c r="AI96" i="1"/>
  <c r="AI874" i="1"/>
  <c r="AV734" i="1"/>
  <c r="AV775" i="1" s="1"/>
  <c r="AW201" i="1"/>
  <c r="AF47" i="1"/>
  <c r="AF48" i="1"/>
  <c r="AF39" i="1"/>
  <c r="AU757" i="1"/>
  <c r="AT857" i="1"/>
  <c r="AT79" i="1"/>
  <c r="AW731" i="1"/>
  <c r="AW772" i="1" s="1"/>
  <c r="AX198" i="1"/>
  <c r="AK821" i="1"/>
  <c r="AJ820" i="1"/>
  <c r="AJ822" i="1"/>
  <c r="AJ95" i="1"/>
  <c r="AJ873" i="1"/>
  <c r="AT879" i="1"/>
  <c r="AT101" i="1"/>
  <c r="BI732" i="1"/>
  <c r="BI773" i="1" s="1"/>
  <c r="BJ199" i="1"/>
  <c r="AY819" i="1"/>
  <c r="AX848" i="1"/>
  <c r="AW122" i="1"/>
  <c r="AW900" i="1"/>
  <c r="AU723" i="1"/>
  <c r="AU765" i="1" s="1"/>
  <c r="BI190" i="1"/>
  <c r="AW733" i="1"/>
  <c r="AW774" i="1" s="1"/>
  <c r="AX200" i="1"/>
  <c r="AH66" i="1"/>
  <c r="AH65" i="1"/>
  <c r="AH63" i="1"/>
  <c r="AH42" i="1"/>
  <c r="AV723" i="1"/>
  <c r="AV765" i="1" s="1"/>
  <c r="AW190" i="1"/>
  <c r="AV878" i="1"/>
  <c r="AV100" i="1"/>
  <c r="AG66" i="1"/>
  <c r="AG65" i="1"/>
  <c r="AG63" i="1"/>
  <c r="AG42" i="1"/>
  <c r="AT869" i="1"/>
  <c r="AT91" i="1"/>
  <c r="AL843" i="1"/>
  <c r="AK117" i="1"/>
  <c r="AK895" i="1"/>
  <c r="AV856" i="1"/>
  <c r="AV78" i="1"/>
  <c r="AV867" i="1"/>
  <c r="AV89" i="1"/>
  <c r="AW830" i="1"/>
  <c r="AV104" i="1"/>
  <c r="AV882" i="1"/>
  <c r="AX847" i="1"/>
  <c r="AW121" i="1"/>
  <c r="AW899" i="1"/>
  <c r="AJ97" i="1"/>
  <c r="AJ875" i="1"/>
  <c r="AJ73" i="1"/>
  <c r="AJ50" i="1" s="1"/>
  <c r="AJ51" i="1" s="1"/>
  <c r="AU719" i="1"/>
  <c r="BI186" i="1"/>
  <c r="AU215" i="1"/>
  <c r="AM833" i="1"/>
  <c r="AL107" i="1"/>
  <c r="AL885" i="1"/>
  <c r="AJ99" i="1"/>
  <c r="AJ877" i="1"/>
  <c r="BD826" i="1"/>
  <c r="AL842" i="1"/>
  <c r="AK116" i="1"/>
  <c r="AK894" i="1"/>
  <c r="AV719" i="1"/>
  <c r="AW186" i="1"/>
  <c r="AT868" i="1"/>
  <c r="AT90" i="1"/>
  <c r="AX844" i="1"/>
  <c r="AW118" i="1"/>
  <c r="AW896" i="1"/>
  <c r="AX834" i="1"/>
  <c r="AW108" i="1"/>
  <c r="AW886" i="1"/>
  <c r="AW724" i="1"/>
  <c r="AW766" i="1" s="1"/>
  <c r="AX191" i="1"/>
  <c r="AK823" i="1"/>
  <c r="AK825" i="1"/>
  <c r="AL824" i="1"/>
  <c r="AK98" i="1"/>
  <c r="AK876" i="1"/>
  <c r="AV83" i="1"/>
  <c r="AT748" i="1"/>
  <c r="AT750" i="1"/>
  <c r="AW721" i="1"/>
  <c r="AW763" i="1" s="1"/>
  <c r="AX188" i="1"/>
  <c r="AX846" i="1"/>
  <c r="AW120" i="1"/>
  <c r="AW898" i="1"/>
  <c r="AV870" i="1"/>
  <c r="AV92" i="1"/>
  <c r="AX827" i="1"/>
  <c r="AY805" i="1"/>
  <c r="AY818" i="1"/>
  <c r="AH64" i="1"/>
  <c r="AU736" i="1"/>
  <c r="AU756" i="1" s="1"/>
  <c r="BI203" i="1"/>
  <c r="AY816" i="1"/>
  <c r="BK802" i="1"/>
  <c r="AS854" i="1"/>
  <c r="AS800" i="1"/>
  <c r="AS76" i="1"/>
  <c r="AN849" i="1"/>
  <c r="AM123" i="1"/>
  <c r="AM901" i="1"/>
  <c r="AK44" i="1"/>
  <c r="AK41" i="1"/>
  <c r="AK40" i="1"/>
  <c r="AK56" i="1"/>
  <c r="AK57" i="1"/>
  <c r="AK58" i="1"/>
  <c r="AK55" i="1"/>
  <c r="AK54" i="1"/>
  <c r="AK45" i="1"/>
  <c r="AX809" i="1"/>
  <c r="AW732" i="1"/>
  <c r="AW773" i="1" s="1"/>
  <c r="AX199" i="1"/>
  <c r="AV736" i="1"/>
  <c r="AV756" i="1" s="1"/>
  <c r="AW203" i="1"/>
  <c r="BK804" i="1"/>
  <c r="BJ113" i="1"/>
  <c r="BJ891" i="1"/>
  <c r="BK839" i="1"/>
  <c r="BD811" i="1"/>
  <c r="BC85" i="1"/>
  <c r="BC863" i="1"/>
  <c r="AM803" i="1"/>
  <c r="AL77" i="1"/>
  <c r="AL53" i="1" s="1"/>
  <c r="AL855" i="1"/>
  <c r="AL845" i="1"/>
  <c r="AK119" i="1"/>
  <c r="AK897" i="1"/>
  <c r="AO841" i="1"/>
  <c r="AN115" i="1"/>
  <c r="AN893" i="1"/>
  <c r="AU725" i="1"/>
  <c r="AU767" i="1" s="1"/>
  <c r="BI192" i="1"/>
  <c r="AU730" i="1"/>
  <c r="AU771" i="1" s="1"/>
  <c r="BI197" i="1"/>
  <c r="AT836" i="1"/>
  <c r="AS110" i="1"/>
  <c r="AS888" i="1"/>
  <c r="BI724" i="1"/>
  <c r="BI766" i="1" s="1"/>
  <c r="BJ191" i="1"/>
  <c r="AV725" i="1"/>
  <c r="AV767" i="1" s="1"/>
  <c r="AW192" i="1"/>
  <c r="AV730" i="1"/>
  <c r="AV771" i="1" s="1"/>
  <c r="AW197" i="1"/>
  <c r="AV831" i="1"/>
  <c r="AU105" i="1"/>
  <c r="AU883" i="1"/>
  <c r="AX810" i="1"/>
  <c r="AW84" i="1"/>
  <c r="AW67" i="1" s="1"/>
  <c r="AW862" i="1"/>
  <c r="BI721" i="1"/>
  <c r="BI763" i="1" s="1"/>
  <c r="BJ188" i="1"/>
  <c r="AW726" i="1"/>
  <c r="AW752" i="1" s="1"/>
  <c r="AX193" i="1"/>
  <c r="BG815" i="1"/>
  <c r="AU870" i="1"/>
  <c r="AU92" i="1"/>
  <c r="AT871" i="1"/>
  <c r="AT93" i="1"/>
  <c r="AS808" i="1"/>
  <c r="AR82" i="1"/>
  <c r="AR62" i="1" s="1"/>
  <c r="AR860" i="1"/>
  <c r="AX806" i="1"/>
  <c r="AU867" i="1"/>
  <c r="AU89" i="1"/>
  <c r="BI87" i="1"/>
  <c r="BI865" i="1"/>
  <c r="BJ813" i="1"/>
  <c r="BI86" i="1"/>
  <c r="BI864" i="1"/>
  <c r="BJ812" i="1"/>
  <c r="AW720" i="1"/>
  <c r="AW751" i="1" s="1"/>
  <c r="AX187" i="1"/>
  <c r="BI720" i="1"/>
  <c r="BI751" i="1" s="1"/>
  <c r="BJ187" i="1"/>
  <c r="BI726" i="1"/>
  <c r="BI752" i="1" s="1"/>
  <c r="BJ193" i="1"/>
  <c r="AU722" i="1"/>
  <c r="AU764" i="1" s="1"/>
  <c r="BI189" i="1"/>
  <c r="AN840" i="1"/>
  <c r="AM114" i="1"/>
  <c r="AM892" i="1"/>
  <c r="AJ46" i="1"/>
  <c r="AU735" i="1"/>
  <c r="AU776" i="1" s="1"/>
  <c r="BI202" i="1"/>
  <c r="AW737" i="1"/>
  <c r="AW757" i="1" s="1"/>
  <c r="AW861" i="1" s="1"/>
  <c r="AX204" i="1"/>
  <c r="AU729" i="1"/>
  <c r="AU754" i="1" s="1"/>
  <c r="BI196" i="1"/>
  <c r="AT68" i="1" l="1"/>
  <c r="AS60" i="1"/>
  <c r="AK73" i="1"/>
  <c r="AK50" i="1" s="1"/>
  <c r="AK51" i="1" s="1"/>
  <c r="AU858" i="1"/>
  <c r="AU80" i="1"/>
  <c r="AT60" i="1"/>
  <c r="AT61" i="1"/>
  <c r="AW723" i="1"/>
  <c r="AW765" i="1" s="1"/>
  <c r="AX190" i="1"/>
  <c r="AZ819" i="1"/>
  <c r="AW734" i="1"/>
  <c r="AW775" i="1" s="1"/>
  <c r="AX201" i="1"/>
  <c r="BI729" i="1"/>
  <c r="BI754" i="1" s="1"/>
  <c r="BJ196" i="1"/>
  <c r="AW725" i="1"/>
  <c r="AW767" i="1" s="1"/>
  <c r="AX192" i="1"/>
  <c r="AY809" i="1"/>
  <c r="AV869" i="1"/>
  <c r="AV91" i="1"/>
  <c r="AV879" i="1"/>
  <c r="AV101" i="1"/>
  <c r="BJ86" i="1"/>
  <c r="BJ864" i="1"/>
  <c r="BK812" i="1"/>
  <c r="BH815" i="1"/>
  <c r="AV871" i="1"/>
  <c r="AV93" i="1"/>
  <c r="AX830" i="1"/>
  <c r="AW104" i="1"/>
  <c r="AW882" i="1"/>
  <c r="AH47" i="1"/>
  <c r="AH48" i="1"/>
  <c r="AH39" i="1"/>
  <c r="BJ732" i="1"/>
  <c r="BJ773" i="1" s="1"/>
  <c r="BK199" i="1"/>
  <c r="AY837" i="1"/>
  <c r="AX111" i="1"/>
  <c r="AX889" i="1"/>
  <c r="AY814" i="1"/>
  <c r="AX88" i="1"/>
  <c r="AX866" i="1"/>
  <c r="AW856" i="1"/>
  <c r="AW78" i="1"/>
  <c r="BJ737" i="1"/>
  <c r="BK204" i="1"/>
  <c r="BI735" i="1"/>
  <c r="BI776" i="1" s="1"/>
  <c r="BJ202" i="1"/>
  <c r="BJ87" i="1"/>
  <c r="BJ865" i="1"/>
  <c r="BK813" i="1"/>
  <c r="AN803" i="1"/>
  <c r="AM77" i="1"/>
  <c r="AM53" i="1" s="1"/>
  <c r="AM855" i="1"/>
  <c r="AZ816" i="1"/>
  <c r="AY846" i="1"/>
  <c r="AX120" i="1"/>
  <c r="AX898" i="1"/>
  <c r="BI734" i="1"/>
  <c r="BI775" i="1" s="1"/>
  <c r="BJ201" i="1"/>
  <c r="BJ733" i="1"/>
  <c r="BJ774" i="1" s="1"/>
  <c r="BK200" i="1"/>
  <c r="BI757" i="1"/>
  <c r="AU879" i="1"/>
  <c r="AU101" i="1"/>
  <c r="AW722" i="1"/>
  <c r="AW764" i="1" s="1"/>
  <c r="AX189" i="1"/>
  <c r="AW878" i="1"/>
  <c r="AW100" i="1"/>
  <c r="AN832" i="1"/>
  <c r="AM106" i="1"/>
  <c r="AM884" i="1"/>
  <c r="AV868" i="1"/>
  <c r="AV90" i="1"/>
  <c r="BI730" i="1"/>
  <c r="BI771" i="1" s="1"/>
  <c r="BJ197" i="1"/>
  <c r="BI736" i="1"/>
  <c r="BI756" i="1" s="1"/>
  <c r="BJ203" i="1"/>
  <c r="AW867" i="1"/>
  <c r="AW89" i="1"/>
  <c r="BI723" i="1"/>
  <c r="BI765" i="1" s="1"/>
  <c r="BJ190" i="1"/>
  <c r="AJ96" i="1"/>
  <c r="AJ874" i="1"/>
  <c r="AI69" i="1"/>
  <c r="AW870" i="1"/>
  <c r="AW92" i="1"/>
  <c r="AX733" i="1"/>
  <c r="AX774" i="1" s="1"/>
  <c r="AY200" i="1"/>
  <c r="BE811" i="1"/>
  <c r="BD85" i="1"/>
  <c r="BD863" i="1"/>
  <c r="AT854" i="1"/>
  <c r="AT800" i="1"/>
  <c r="AT76" i="1"/>
  <c r="BI719" i="1"/>
  <c r="BJ186" i="1"/>
  <c r="BI215" i="1"/>
  <c r="AU869" i="1"/>
  <c r="AU91" i="1"/>
  <c r="AU68" i="1" s="1"/>
  <c r="AJ94" i="1"/>
  <c r="AJ872" i="1"/>
  <c r="AX737" i="1"/>
  <c r="AX757" i="1" s="1"/>
  <c r="AX861" i="1" s="1"/>
  <c r="AY204" i="1"/>
  <c r="AU880" i="1"/>
  <c r="AU102" i="1"/>
  <c r="BI725" i="1"/>
  <c r="BI767" i="1" s="1"/>
  <c r="BJ192" i="1"/>
  <c r="BK113" i="1"/>
  <c r="BK891" i="1"/>
  <c r="BL839" i="1"/>
  <c r="AU748" i="1"/>
  <c r="AU750" i="1"/>
  <c r="AM843" i="1"/>
  <c r="AL117" i="1"/>
  <c r="AL895" i="1"/>
  <c r="AK820" i="1"/>
  <c r="AL821" i="1"/>
  <c r="AK822" i="1"/>
  <c r="AK95" i="1"/>
  <c r="AK873" i="1"/>
  <c r="AW729" i="1"/>
  <c r="AW754" i="1" s="1"/>
  <c r="AX196" i="1"/>
  <c r="BL802" i="1"/>
  <c r="BJ721" i="1"/>
  <c r="BJ763" i="1" s="1"/>
  <c r="BK188" i="1"/>
  <c r="AN833" i="1"/>
  <c r="AM107" i="1"/>
  <c r="AM885" i="1"/>
  <c r="AU871" i="1"/>
  <c r="AU93" i="1"/>
  <c r="AW719" i="1"/>
  <c r="AX186" i="1"/>
  <c r="AX731" i="1"/>
  <c r="AX772" i="1" s="1"/>
  <c r="AY198" i="1"/>
  <c r="AV858" i="1"/>
  <c r="AV80" i="1"/>
  <c r="BJ724" i="1"/>
  <c r="BJ766" i="1" s="1"/>
  <c r="BK191" i="1"/>
  <c r="AK46" i="1"/>
  <c r="AO840" i="1"/>
  <c r="AN114" i="1"/>
  <c r="AN892" i="1"/>
  <c r="AY806" i="1"/>
  <c r="AZ818" i="1"/>
  <c r="AV748" i="1"/>
  <c r="AV750" i="1"/>
  <c r="AZ807" i="1"/>
  <c r="AY81" i="1"/>
  <c r="AY59" i="1" s="1"/>
  <c r="AY859" i="1"/>
  <c r="AN835" i="1"/>
  <c r="AM109" i="1"/>
  <c r="AM887" i="1"/>
  <c r="AW735" i="1"/>
  <c r="AW776" i="1" s="1"/>
  <c r="AX202" i="1"/>
  <c r="AX720" i="1"/>
  <c r="AX751" i="1" s="1"/>
  <c r="AY187" i="1"/>
  <c r="AY844" i="1"/>
  <c r="AX118" i="1"/>
  <c r="AX896" i="1"/>
  <c r="AY810" i="1"/>
  <c r="AX84" i="1"/>
  <c r="AX862" i="1"/>
  <c r="BI722" i="1"/>
  <c r="BI764" i="1" s="1"/>
  <c r="BJ189" i="1"/>
  <c r="BL804" i="1"/>
  <c r="BI727" i="1"/>
  <c r="BI753" i="1" s="1"/>
  <c r="BJ194" i="1"/>
  <c r="AV880" i="1"/>
  <c r="AV102" i="1"/>
  <c r="AG47" i="1"/>
  <c r="AG39" i="1"/>
  <c r="AG48" i="1"/>
  <c r="AU71" i="1"/>
  <c r="AU857" i="1"/>
  <c r="AU79" i="1"/>
  <c r="BJ731" i="1"/>
  <c r="BJ772" i="1" s="1"/>
  <c r="BK198" i="1"/>
  <c r="AY834" i="1"/>
  <c r="AX108" i="1"/>
  <c r="AX886" i="1"/>
  <c r="AJ70" i="1"/>
  <c r="AU861" i="1"/>
  <c r="AU83" i="1"/>
  <c r="AW829" i="1"/>
  <c r="AV103" i="1"/>
  <c r="AV881" i="1"/>
  <c r="AO849" i="1"/>
  <c r="AN123" i="1"/>
  <c r="AN901" i="1"/>
  <c r="AZ805" i="1"/>
  <c r="AL825" i="1"/>
  <c r="AM824" i="1"/>
  <c r="AL823" i="1"/>
  <c r="AL98" i="1"/>
  <c r="AL876" i="1"/>
  <c r="AM842" i="1"/>
  <c r="AL116" i="1"/>
  <c r="AL894" i="1"/>
  <c r="AY848" i="1"/>
  <c r="AX122" i="1"/>
  <c r="AX900" i="1"/>
  <c r="AW727" i="1"/>
  <c r="AW753" i="1" s="1"/>
  <c r="AX194" i="1"/>
  <c r="AL44" i="1"/>
  <c r="AL41" i="1"/>
  <c r="AL40" i="1"/>
  <c r="AL56" i="1"/>
  <c r="AL55" i="1"/>
  <c r="AL54" i="1"/>
  <c r="AL57" i="1"/>
  <c r="AL58" i="1"/>
  <c r="AL45" i="1"/>
  <c r="AV836" i="1"/>
  <c r="AT110" i="1"/>
  <c r="AT888" i="1"/>
  <c r="AU836" i="1"/>
  <c r="BJ726" i="1"/>
  <c r="BJ752" i="1" s="1"/>
  <c r="BK193" i="1"/>
  <c r="AX732" i="1"/>
  <c r="AX773" i="1" s="1"/>
  <c r="AY199" i="1"/>
  <c r="AK99" i="1"/>
  <c r="AK877" i="1"/>
  <c r="AV857" i="1"/>
  <c r="AV79" i="1"/>
  <c r="AX726" i="1"/>
  <c r="AX752" i="1" s="1"/>
  <c r="AY193" i="1"/>
  <c r="AU868" i="1"/>
  <c r="AU90" i="1"/>
  <c r="BI856" i="1"/>
  <c r="BI78" i="1"/>
  <c r="BJ720" i="1"/>
  <c r="BJ751" i="1" s="1"/>
  <c r="BK187" i="1"/>
  <c r="AW831" i="1"/>
  <c r="AV105" i="1"/>
  <c r="AV883" i="1"/>
  <c r="AM845" i="1"/>
  <c r="AL119" i="1"/>
  <c r="AL897" i="1"/>
  <c r="AK97" i="1"/>
  <c r="AK875" i="1"/>
  <c r="AY847" i="1"/>
  <c r="AX121" i="1"/>
  <c r="AX899" i="1"/>
  <c r="BK817" i="1"/>
  <c r="AM838" i="1"/>
  <c r="AL112" i="1"/>
  <c r="AL72" i="1" s="1"/>
  <c r="AL49" i="1" s="1"/>
  <c r="AL890" i="1"/>
  <c r="AX721" i="1"/>
  <c r="AX763" i="1" s="1"/>
  <c r="AY188" i="1"/>
  <c r="AP841" i="1"/>
  <c r="AO115" i="1"/>
  <c r="AO893" i="1"/>
  <c r="AT808" i="1"/>
  <c r="AS82" i="1"/>
  <c r="AS62" i="1" s="1"/>
  <c r="AS860" i="1"/>
  <c r="AW736" i="1"/>
  <c r="AW756" i="1" s="1"/>
  <c r="AX203" i="1"/>
  <c r="AW730" i="1"/>
  <c r="AW771" i="1" s="1"/>
  <c r="AX197" i="1"/>
  <c r="AW83" i="1"/>
  <c r="AY827" i="1"/>
  <c r="AX724" i="1"/>
  <c r="AX766" i="1" s="1"/>
  <c r="AY191" i="1"/>
  <c r="BE826" i="1"/>
  <c r="AY850" i="1"/>
  <c r="AX124" i="1"/>
  <c r="AJ69" i="1" l="1"/>
  <c r="AK70" i="1"/>
  <c r="AK43" i="1" s="1"/>
  <c r="AV68" i="1"/>
  <c r="AV61" i="1" s="1"/>
  <c r="AX67" i="1"/>
  <c r="AZ847" i="1"/>
  <c r="AY121" i="1"/>
  <c r="AY899" i="1"/>
  <c r="AX856" i="1"/>
  <c r="AX78" i="1"/>
  <c r="AL97" i="1"/>
  <c r="AL875" i="1"/>
  <c r="BJ734" i="1"/>
  <c r="BJ775" i="1" s="1"/>
  <c r="BK201" i="1"/>
  <c r="BJ729" i="1"/>
  <c r="BK196" i="1"/>
  <c r="AJ64" i="1"/>
  <c r="AJ43" i="1"/>
  <c r="BM804" i="1"/>
  <c r="AO835" i="1"/>
  <c r="AN109" i="1"/>
  <c r="AN887" i="1"/>
  <c r="AP840" i="1"/>
  <c r="AO114" i="1"/>
  <c r="AO892" i="1"/>
  <c r="BL113" i="1"/>
  <c r="BL891" i="1"/>
  <c r="BM839" i="1"/>
  <c r="AU61" i="1"/>
  <c r="AU60" i="1"/>
  <c r="AM825" i="1"/>
  <c r="AN824" i="1"/>
  <c r="AM823" i="1"/>
  <c r="AM98" i="1"/>
  <c r="AM876" i="1"/>
  <c r="AZ850" i="1"/>
  <c r="AY124" i="1"/>
  <c r="AL46" i="1"/>
  <c r="AL99" i="1"/>
  <c r="AL877" i="1"/>
  <c r="BM802" i="1"/>
  <c r="AX734" i="1"/>
  <c r="AX775" i="1" s="1"/>
  <c r="AY201" i="1"/>
  <c r="BJ722" i="1"/>
  <c r="BJ764" i="1" s="1"/>
  <c r="BK189" i="1"/>
  <c r="AW879" i="1"/>
  <c r="AW101" i="1"/>
  <c r="BJ725" i="1"/>
  <c r="BJ767" i="1" s="1"/>
  <c r="BK192" i="1"/>
  <c r="BF811" i="1"/>
  <c r="BE85" i="1"/>
  <c r="BE863" i="1"/>
  <c r="AZ846" i="1"/>
  <c r="AY120" i="1"/>
  <c r="AY898" i="1"/>
  <c r="AZ814" i="1"/>
  <c r="AY88" i="1"/>
  <c r="AY866" i="1"/>
  <c r="BI815" i="1"/>
  <c r="BA807" i="1"/>
  <c r="AZ81" i="1"/>
  <c r="AZ59" i="1" s="1"/>
  <c r="AZ859" i="1"/>
  <c r="BK724" i="1"/>
  <c r="BK766" i="1" s="1"/>
  <c r="BL191" i="1"/>
  <c r="AX729" i="1"/>
  <c r="AX754" i="1" s="1"/>
  <c r="AY196" i="1"/>
  <c r="BK86" i="1"/>
  <c r="BK864" i="1"/>
  <c r="BL812" i="1"/>
  <c r="BA819" i="1"/>
  <c r="AW858" i="1"/>
  <c r="AW80" i="1"/>
  <c r="AY733" i="1"/>
  <c r="AY774" i="1" s="1"/>
  <c r="AZ200" i="1"/>
  <c r="AO832" i="1"/>
  <c r="AN106" i="1"/>
  <c r="AN884" i="1"/>
  <c r="BK721" i="1"/>
  <c r="BK763" i="1" s="1"/>
  <c r="BL188" i="1"/>
  <c r="AN845" i="1"/>
  <c r="AM119" i="1"/>
  <c r="AM897" i="1"/>
  <c r="BK731" i="1"/>
  <c r="BK772" i="1" s="1"/>
  <c r="BL198" i="1"/>
  <c r="AX878" i="1"/>
  <c r="AX100" i="1"/>
  <c r="AX723" i="1"/>
  <c r="AX765" i="1" s="1"/>
  <c r="AY190" i="1"/>
  <c r="BJ730" i="1"/>
  <c r="BJ771" i="1" s="1"/>
  <c r="BK197" i="1"/>
  <c r="AZ810" i="1"/>
  <c r="AY84" i="1"/>
  <c r="AY862" i="1"/>
  <c r="AY737" i="1"/>
  <c r="AY757" i="1" s="1"/>
  <c r="AY861" i="1" s="1"/>
  <c r="AZ204" i="1"/>
  <c r="BA816" i="1"/>
  <c r="AW869" i="1"/>
  <c r="AW91" i="1"/>
  <c r="AW68" i="1" s="1"/>
  <c r="AQ841" i="1"/>
  <c r="AP115" i="1"/>
  <c r="AP893" i="1"/>
  <c r="AV854" i="1"/>
  <c r="AV800" i="1"/>
  <c r="AV76" i="1"/>
  <c r="AY731" i="1"/>
  <c r="AY772" i="1" s="1"/>
  <c r="AZ198" i="1"/>
  <c r="AZ837" i="1"/>
  <c r="AY111" i="1"/>
  <c r="AY889" i="1"/>
  <c r="AI66" i="1"/>
  <c r="AI65" i="1"/>
  <c r="AI63" i="1"/>
  <c r="AI42" i="1"/>
  <c r="AI64" i="1"/>
  <c r="AX722" i="1"/>
  <c r="AX764" i="1" s="1"/>
  <c r="AY189" i="1"/>
  <c r="AM44" i="1"/>
  <c r="AM41" i="1"/>
  <c r="AM40" i="1"/>
  <c r="AM56" i="1"/>
  <c r="AM55" i="1"/>
  <c r="AM54" i="1"/>
  <c r="AM57" i="1"/>
  <c r="AM58" i="1"/>
  <c r="AM45" i="1"/>
  <c r="AX867" i="1"/>
  <c r="AX89" i="1"/>
  <c r="AW868" i="1"/>
  <c r="AW90" i="1"/>
  <c r="AO803" i="1"/>
  <c r="AN77" i="1"/>
  <c r="AN53" i="1" s="1"/>
  <c r="AN855" i="1"/>
  <c r="BK732" i="1"/>
  <c r="BK773" i="1" s="1"/>
  <c r="BL199" i="1"/>
  <c r="AY732" i="1"/>
  <c r="AY773" i="1" s="1"/>
  <c r="AZ199" i="1"/>
  <c r="AX719" i="1"/>
  <c r="AY186" i="1"/>
  <c r="AL822" i="1"/>
  <c r="AL820" i="1"/>
  <c r="AM821" i="1"/>
  <c r="AL95" i="1"/>
  <c r="AL873" i="1"/>
  <c r="AJ66" i="1"/>
  <c r="AJ65" i="1"/>
  <c r="AJ63" i="1"/>
  <c r="AJ42" i="1"/>
  <c r="BK87" i="1"/>
  <c r="BK865" i="1"/>
  <c r="BL813" i="1"/>
  <c r="BA805" i="1"/>
  <c r="AW857" i="1"/>
  <c r="AW79" i="1"/>
  <c r="AU110" i="1"/>
  <c r="AU888" i="1"/>
  <c r="AZ827" i="1"/>
  <c r="BK720" i="1"/>
  <c r="BK751" i="1" s="1"/>
  <c r="BL187" i="1"/>
  <c r="AZ848" i="1"/>
  <c r="AY122" i="1"/>
  <c r="AY900" i="1"/>
  <c r="BA818" i="1"/>
  <c r="AW750" i="1"/>
  <c r="AW748" i="1"/>
  <c r="AK94" i="1"/>
  <c r="AK872" i="1"/>
  <c r="BJ723" i="1"/>
  <c r="BJ765" i="1" s="1"/>
  <c r="BK190" i="1"/>
  <c r="AX736" i="1"/>
  <c r="AX756" i="1" s="1"/>
  <c r="AY203" i="1"/>
  <c r="AY726" i="1"/>
  <c r="AY752" i="1" s="1"/>
  <c r="AZ193" i="1"/>
  <c r="AT82" i="1"/>
  <c r="AT62" i="1" s="1"/>
  <c r="AU808" i="1"/>
  <c r="AT860" i="1"/>
  <c r="AZ834" i="1"/>
  <c r="AY108" i="1"/>
  <c r="AY886" i="1"/>
  <c r="AX870" i="1"/>
  <c r="AX92" i="1"/>
  <c r="AY721" i="1"/>
  <c r="AY763" i="1" s="1"/>
  <c r="AZ188" i="1"/>
  <c r="AX831" i="1"/>
  <c r="AW105" i="1"/>
  <c r="AW883" i="1"/>
  <c r="BK726" i="1"/>
  <c r="BK752" i="1" s="1"/>
  <c r="BL193" i="1"/>
  <c r="AP849" i="1"/>
  <c r="AO123" i="1"/>
  <c r="AO901" i="1"/>
  <c r="AK96" i="1"/>
  <c r="AK874" i="1"/>
  <c r="AN838" i="1"/>
  <c r="AM112" i="1"/>
  <c r="AM72" i="1" s="1"/>
  <c r="AM49" i="1" s="1"/>
  <c r="AM890" i="1"/>
  <c r="AZ844" i="1"/>
  <c r="AY118" i="1"/>
  <c r="AY896" i="1"/>
  <c r="BI869" i="1"/>
  <c r="BI91" i="1"/>
  <c r="AX83" i="1"/>
  <c r="BF826" i="1"/>
  <c r="BJ856" i="1"/>
  <c r="BJ78" i="1"/>
  <c r="BL817" i="1"/>
  <c r="AW836" i="1"/>
  <c r="AV110" i="1"/>
  <c r="AV888" i="1"/>
  <c r="AY720" i="1"/>
  <c r="AY751" i="1" s="1"/>
  <c r="AZ187" i="1"/>
  <c r="BJ735" i="1"/>
  <c r="BJ776" i="1" s="1"/>
  <c r="BK202" i="1"/>
  <c r="AZ809" i="1"/>
  <c r="AY724" i="1"/>
  <c r="AY766" i="1" s="1"/>
  <c r="AZ191" i="1"/>
  <c r="AV71" i="1"/>
  <c r="BJ719" i="1"/>
  <c r="BK186" i="1"/>
  <c r="BJ215" i="1"/>
  <c r="BI880" i="1"/>
  <c r="BI102" i="1"/>
  <c r="AL73" i="1"/>
  <c r="AL50" i="1" s="1"/>
  <c r="AL51" i="1" s="1"/>
  <c r="AN842" i="1"/>
  <c r="AM116" i="1"/>
  <c r="AM894" i="1"/>
  <c r="AX829" i="1"/>
  <c r="AW103" i="1"/>
  <c r="AW71" i="1" s="1"/>
  <c r="AW881" i="1"/>
  <c r="BJ727" i="1"/>
  <c r="BJ753" i="1" s="1"/>
  <c r="BK194" i="1"/>
  <c r="AX735" i="1"/>
  <c r="AX776" i="1" s="1"/>
  <c r="AY202" i="1"/>
  <c r="AZ806" i="1"/>
  <c r="AN843" i="1"/>
  <c r="AM117" i="1"/>
  <c r="AM895" i="1"/>
  <c r="BI748" i="1"/>
  <c r="BI750" i="1"/>
  <c r="BJ736" i="1"/>
  <c r="BJ756" i="1" s="1"/>
  <c r="BK203" i="1"/>
  <c r="BK737" i="1"/>
  <c r="BL204" i="1"/>
  <c r="AX725" i="1"/>
  <c r="AX767" i="1" s="1"/>
  <c r="AY192" i="1"/>
  <c r="AX727" i="1"/>
  <c r="AX753" i="1" s="1"/>
  <c r="AY194" i="1"/>
  <c r="AX730" i="1"/>
  <c r="AX771" i="1" s="1"/>
  <c r="AY197" i="1"/>
  <c r="AW880" i="1"/>
  <c r="AW102" i="1"/>
  <c r="AO833" i="1"/>
  <c r="AN107" i="1"/>
  <c r="AN885" i="1"/>
  <c r="AU854" i="1"/>
  <c r="AU800" i="1"/>
  <c r="AU76" i="1"/>
  <c r="BK733" i="1"/>
  <c r="BK774" i="1" s="1"/>
  <c r="BL200" i="1"/>
  <c r="BJ757" i="1"/>
  <c r="BJ754" i="1"/>
  <c r="AY830" i="1"/>
  <c r="AX104" i="1"/>
  <c r="AX882" i="1"/>
  <c r="AW871" i="1"/>
  <c r="AW93" i="1"/>
  <c r="AV60" i="1" l="1"/>
  <c r="AY67" i="1"/>
  <c r="AK69" i="1"/>
  <c r="AK64" i="1" s="1"/>
  <c r="AY83" i="1"/>
  <c r="AP832" i="1"/>
  <c r="AO106" i="1"/>
  <c r="AO884" i="1"/>
  <c r="AP833" i="1"/>
  <c r="AO107" i="1"/>
  <c r="AO885" i="1"/>
  <c r="AO843" i="1"/>
  <c r="AN117" i="1"/>
  <c r="AN895" i="1"/>
  <c r="BJ880" i="1"/>
  <c r="BJ102" i="1"/>
  <c r="AL96" i="1"/>
  <c r="AL874" i="1"/>
  <c r="BA837" i="1"/>
  <c r="AZ111" i="1"/>
  <c r="AZ889" i="1"/>
  <c r="BA810" i="1"/>
  <c r="AZ84" i="1"/>
  <c r="AZ862" i="1"/>
  <c r="AZ733" i="1"/>
  <c r="AZ774" i="1" s="1"/>
  <c r="BA200" i="1"/>
  <c r="BG811" i="1"/>
  <c r="BF85" i="1"/>
  <c r="BF863" i="1"/>
  <c r="AZ731" i="1"/>
  <c r="AZ772" i="1" s="1"/>
  <c r="BA198" i="1"/>
  <c r="AY878" i="1"/>
  <c r="AY100" i="1"/>
  <c r="BK725" i="1"/>
  <c r="BK767" i="1" s="1"/>
  <c r="BL192" i="1"/>
  <c r="BK730" i="1"/>
  <c r="BK771" i="1" s="1"/>
  <c r="BL197" i="1"/>
  <c r="AL70" i="1"/>
  <c r="BA844" i="1"/>
  <c r="AZ118" i="1"/>
  <c r="AZ896" i="1"/>
  <c r="AZ732" i="1"/>
  <c r="AZ773" i="1" s="1"/>
  <c r="BA199" i="1"/>
  <c r="AM46" i="1"/>
  <c r="BB807" i="1"/>
  <c r="BA81" i="1"/>
  <c r="BA59" i="1" s="1"/>
  <c r="BA859" i="1"/>
  <c r="BA806" i="1"/>
  <c r="BB818" i="1"/>
  <c r="AY723" i="1"/>
  <c r="AY765" i="1" s="1"/>
  <c r="AZ190" i="1"/>
  <c r="BI89" i="1"/>
  <c r="BJ815" i="1"/>
  <c r="BI867" i="1"/>
  <c r="AW854" i="1"/>
  <c r="AW800" i="1"/>
  <c r="AW76" i="1"/>
  <c r="AY735" i="1"/>
  <c r="AY776" i="1" s="1"/>
  <c r="AZ202" i="1"/>
  <c r="AX869" i="1"/>
  <c r="AX91" i="1"/>
  <c r="AW61" i="1"/>
  <c r="AW60" i="1"/>
  <c r="BK719" i="1"/>
  <c r="BL186" i="1"/>
  <c r="BK215" i="1"/>
  <c r="AX836" i="1"/>
  <c r="AW110" i="1"/>
  <c r="AW888" i="1"/>
  <c r="BL732" i="1"/>
  <c r="BL773" i="1" s="1"/>
  <c r="BM199" i="1"/>
  <c r="BM732" i="1" s="1"/>
  <c r="BM773" i="1" s="1"/>
  <c r="AQ840" i="1"/>
  <c r="AP114" i="1"/>
  <c r="AP892" i="1"/>
  <c r="AZ721" i="1"/>
  <c r="AZ763" i="1" s="1"/>
  <c r="BA188" i="1"/>
  <c r="BB819" i="1"/>
  <c r="AY727" i="1"/>
  <c r="AY753" i="1" s="1"/>
  <c r="AZ194" i="1"/>
  <c r="AZ830" i="1"/>
  <c r="AY104" i="1"/>
  <c r="AY882" i="1"/>
  <c r="AX857" i="1"/>
  <c r="AX79" i="1"/>
  <c r="BM817" i="1"/>
  <c r="AO838" i="1"/>
  <c r="AN112" i="1"/>
  <c r="AN890" i="1"/>
  <c r="BL87" i="1"/>
  <c r="BL865" i="1"/>
  <c r="BM813" i="1"/>
  <c r="AY722" i="1"/>
  <c r="AY764" i="1" s="1"/>
  <c r="AZ189" i="1"/>
  <c r="AR841" i="1"/>
  <c r="AQ115" i="1"/>
  <c r="AQ893" i="1"/>
  <c r="BL731" i="1"/>
  <c r="BL772" i="1" s="1"/>
  <c r="BM198" i="1"/>
  <c r="BM731" i="1" s="1"/>
  <c r="BM772" i="1" s="1"/>
  <c r="BK722" i="1"/>
  <c r="BK764" i="1" s="1"/>
  <c r="BL189" i="1"/>
  <c r="BA850" i="1"/>
  <c r="AZ124" i="1"/>
  <c r="BA847" i="1"/>
  <c r="AZ121" i="1"/>
  <c r="AZ899" i="1"/>
  <c r="AZ720" i="1"/>
  <c r="AZ751" i="1" s="1"/>
  <c r="BA187" i="1"/>
  <c r="BB805" i="1"/>
  <c r="BL86" i="1"/>
  <c r="BL864" i="1"/>
  <c r="BM812" i="1"/>
  <c r="AP835" i="1"/>
  <c r="AO109" i="1"/>
  <c r="AO887" i="1"/>
  <c r="AV808" i="1"/>
  <c r="AU82" i="1"/>
  <c r="AU62" i="1" s="1"/>
  <c r="AU860" i="1"/>
  <c r="BA848" i="1"/>
  <c r="AZ122" i="1"/>
  <c r="AZ900" i="1"/>
  <c r="AP803" i="1"/>
  <c r="AO77" i="1"/>
  <c r="AO53" i="1" s="1"/>
  <c r="AO855" i="1"/>
  <c r="AX748" i="1"/>
  <c r="AX750" i="1"/>
  <c r="BJ750" i="1"/>
  <c r="BJ748" i="1"/>
  <c r="AJ47" i="1"/>
  <c r="AJ48" i="1"/>
  <c r="AJ39" i="1"/>
  <c r="AI47" i="1"/>
  <c r="AI39" i="1"/>
  <c r="AI48" i="1"/>
  <c r="BA814" i="1"/>
  <c r="AZ88" i="1"/>
  <c r="AZ866" i="1"/>
  <c r="AM97" i="1"/>
  <c r="AM875" i="1"/>
  <c r="AY831" i="1"/>
  <c r="AX105" i="1"/>
  <c r="AX883" i="1"/>
  <c r="BL737" i="1"/>
  <c r="BM204" i="1"/>
  <c r="BM737" i="1" s="1"/>
  <c r="AY870" i="1"/>
  <c r="AY92" i="1"/>
  <c r="AZ726" i="1"/>
  <c r="BA193" i="1"/>
  <c r="BL720" i="1"/>
  <c r="BL751" i="1" s="1"/>
  <c r="BM187" i="1"/>
  <c r="BM720" i="1" s="1"/>
  <c r="BM751" i="1" s="1"/>
  <c r="AO824" i="1"/>
  <c r="AN825" i="1"/>
  <c r="AN823" i="1"/>
  <c r="AN98" i="1"/>
  <c r="AN876" i="1"/>
  <c r="AY730" i="1"/>
  <c r="AY771" i="1" s="1"/>
  <c r="AZ197" i="1"/>
  <c r="AY725" i="1"/>
  <c r="AY767" i="1" s="1"/>
  <c r="AZ192" i="1"/>
  <c r="BK757" i="1"/>
  <c r="AY856" i="1"/>
  <c r="AY78" i="1"/>
  <c r="AO845" i="1"/>
  <c r="AN119" i="1"/>
  <c r="AN897" i="1"/>
  <c r="AY734" i="1"/>
  <c r="AY775" i="1" s="1"/>
  <c r="AZ201" i="1"/>
  <c r="AM99" i="1"/>
  <c r="AM877" i="1"/>
  <c r="BK735" i="1"/>
  <c r="BK776" i="1" s="1"/>
  <c r="BL202" i="1"/>
  <c r="AN44" i="1"/>
  <c r="AN41" i="1"/>
  <c r="AN40" i="1"/>
  <c r="AN56" i="1"/>
  <c r="AN55" i="1"/>
  <c r="AN57" i="1"/>
  <c r="AN45" i="1"/>
  <c r="AN58" i="1"/>
  <c r="AN54" i="1"/>
  <c r="AZ724" i="1"/>
  <c r="AZ766" i="1" s="1"/>
  <c r="BA191" i="1"/>
  <c r="BK736" i="1"/>
  <c r="BK756" i="1" s="1"/>
  <c r="BL203" i="1"/>
  <c r="AM73" i="1"/>
  <c r="AM50" i="1" s="1"/>
  <c r="AM51" i="1" s="1"/>
  <c r="AQ849" i="1"/>
  <c r="AP123" i="1"/>
  <c r="AP901" i="1"/>
  <c r="AY736" i="1"/>
  <c r="AY756" i="1" s="1"/>
  <c r="AZ203" i="1"/>
  <c r="BB816" i="1"/>
  <c r="BL721" i="1"/>
  <c r="BL763" i="1" s="1"/>
  <c r="BM188" i="1"/>
  <c r="BM721" i="1" s="1"/>
  <c r="BM763" i="1" s="1"/>
  <c r="AY729" i="1"/>
  <c r="AY754" i="1" s="1"/>
  <c r="AZ196" i="1"/>
  <c r="AX879" i="1"/>
  <c r="AX101" i="1"/>
  <c r="BK729" i="1"/>
  <c r="BK754" i="1" s="1"/>
  <c r="BL196" i="1"/>
  <c r="AL94" i="1"/>
  <c r="AL872" i="1"/>
  <c r="AO842" i="1"/>
  <c r="AN116" i="1"/>
  <c r="AN894" i="1"/>
  <c r="BG826" i="1"/>
  <c r="BL726" i="1"/>
  <c r="BL752" i="1" s="1"/>
  <c r="BM193" i="1"/>
  <c r="BM726" i="1" s="1"/>
  <c r="BM752" i="1" s="1"/>
  <c r="BM856" i="1" s="1"/>
  <c r="AZ737" i="1"/>
  <c r="BA204" i="1"/>
  <c r="AX858" i="1"/>
  <c r="AX80" i="1"/>
  <c r="BA846" i="1"/>
  <c r="AZ120" i="1"/>
  <c r="AZ898" i="1"/>
  <c r="AY719" i="1"/>
  <c r="AZ186" i="1"/>
  <c r="AX868" i="1"/>
  <c r="AX90" i="1"/>
  <c r="AY829" i="1"/>
  <c r="AX103" i="1"/>
  <c r="AX881" i="1"/>
  <c r="BI854" i="1"/>
  <c r="BI800" i="1"/>
  <c r="BI76" i="1"/>
  <c r="BK856" i="1"/>
  <c r="BK78" i="1"/>
  <c r="BK723" i="1"/>
  <c r="BK765" i="1" s="1"/>
  <c r="BL190" i="1"/>
  <c r="BA827" i="1"/>
  <c r="BL724" i="1"/>
  <c r="BL766" i="1" s="1"/>
  <c r="BM191" i="1"/>
  <c r="BM724" i="1" s="1"/>
  <c r="BM766" i="1" s="1"/>
  <c r="BK734" i="1"/>
  <c r="BK775" i="1" s="1"/>
  <c r="BL201" i="1"/>
  <c r="AY867" i="1"/>
  <c r="AY89" i="1"/>
  <c r="BK727" i="1"/>
  <c r="BK753" i="1" s="1"/>
  <c r="BL194" i="1"/>
  <c r="BA834" i="1"/>
  <c r="AZ108" i="1"/>
  <c r="AZ886" i="1"/>
  <c r="BL733" i="1"/>
  <c r="BL774" i="1" s="1"/>
  <c r="BM200" i="1"/>
  <c r="BM733" i="1" s="1"/>
  <c r="BM774" i="1" s="1"/>
  <c r="BA809" i="1"/>
  <c r="BJ869" i="1"/>
  <c r="BJ91" i="1"/>
  <c r="AX880" i="1"/>
  <c r="AX102" i="1"/>
  <c r="AX871" i="1"/>
  <c r="AX93" i="1"/>
  <c r="AN821" i="1"/>
  <c r="AM820" i="1"/>
  <c r="AM822" i="1"/>
  <c r="AM95" i="1"/>
  <c r="AM873" i="1"/>
  <c r="AN72" i="1"/>
  <c r="AN49" i="1" s="1"/>
  <c r="BM113" i="1"/>
  <c r="BM891" i="1"/>
  <c r="AK65" i="1" l="1"/>
  <c r="AK63" i="1"/>
  <c r="AK42" i="1"/>
  <c r="AK66" i="1"/>
  <c r="AX68" i="1"/>
  <c r="AX61" i="1" s="1"/>
  <c r="AX71" i="1"/>
  <c r="AL69" i="1"/>
  <c r="AL64" i="1" s="1"/>
  <c r="AX60" i="1"/>
  <c r="AY879" i="1"/>
  <c r="AY101" i="1"/>
  <c r="AO56" i="1"/>
  <c r="AO55" i="1"/>
  <c r="AO54" i="1"/>
  <c r="AO57" i="1"/>
  <c r="AO45" i="1"/>
  <c r="AO58" i="1"/>
  <c r="AO44" i="1"/>
  <c r="AO41" i="1"/>
  <c r="AO40" i="1"/>
  <c r="BC805" i="1"/>
  <c r="AZ727" i="1"/>
  <c r="AZ753" i="1" s="1"/>
  <c r="BA194" i="1"/>
  <c r="BL719" i="1"/>
  <c r="BM186" i="1"/>
  <c r="BL215" i="1"/>
  <c r="BL729" i="1"/>
  <c r="BL754" i="1" s="1"/>
  <c r="BM196" i="1"/>
  <c r="BM729" i="1" s="1"/>
  <c r="BA724" i="1"/>
  <c r="BA766" i="1" s="1"/>
  <c r="BB191" i="1"/>
  <c r="AQ803" i="1"/>
  <c r="AP77" i="1"/>
  <c r="AP53" i="1" s="1"/>
  <c r="AP855" i="1"/>
  <c r="BA720" i="1"/>
  <c r="BB187" i="1"/>
  <c r="AS841" i="1"/>
  <c r="AR115" i="1"/>
  <c r="AR893" i="1"/>
  <c r="AY857" i="1"/>
  <c r="AY79" i="1"/>
  <c r="BK750" i="1"/>
  <c r="BK748" i="1"/>
  <c r="BH811" i="1"/>
  <c r="BG85" i="1"/>
  <c r="BG863" i="1"/>
  <c r="AZ870" i="1"/>
  <c r="AZ92" i="1"/>
  <c r="AN97" i="1"/>
  <c r="AN875" i="1"/>
  <c r="AZ722" i="1"/>
  <c r="AZ764" i="1" s="1"/>
  <c r="BA189" i="1"/>
  <c r="BB844" i="1"/>
  <c r="BA118" i="1"/>
  <c r="BA896" i="1"/>
  <c r="BA733" i="1"/>
  <c r="BA774" i="1" s="1"/>
  <c r="BB200" i="1"/>
  <c r="AZ757" i="1"/>
  <c r="AZ756" i="1"/>
  <c r="AZ752" i="1"/>
  <c r="AP845" i="1"/>
  <c r="AO119" i="1"/>
  <c r="AO897" i="1"/>
  <c r="AN99" i="1"/>
  <c r="AN877" i="1"/>
  <c r="AY868" i="1"/>
  <c r="AY90" i="1"/>
  <c r="BC818" i="1"/>
  <c r="AZ878" i="1"/>
  <c r="AZ100" i="1"/>
  <c r="AZ829" i="1"/>
  <c r="AY103" i="1"/>
  <c r="AY881" i="1"/>
  <c r="AP824" i="1"/>
  <c r="AO825" i="1"/>
  <c r="AO823" i="1"/>
  <c r="AO98" i="1"/>
  <c r="AO876" i="1"/>
  <c r="BB814" i="1"/>
  <c r="BA88" i="1"/>
  <c r="BA866" i="1"/>
  <c r="BM87" i="1"/>
  <c r="BM865" i="1"/>
  <c r="BB809" i="1"/>
  <c r="AZ729" i="1"/>
  <c r="AZ754" i="1" s="1"/>
  <c r="BA196" i="1"/>
  <c r="BB848" i="1"/>
  <c r="BA122" i="1"/>
  <c r="BA900" i="1"/>
  <c r="BC819" i="1"/>
  <c r="AL43" i="1"/>
  <c r="AP843" i="1"/>
  <c r="AO117" i="1"/>
  <c r="AO895" i="1"/>
  <c r="AY858" i="1"/>
  <c r="AY80" i="1"/>
  <c r="AZ67" i="1"/>
  <c r="AM96" i="1"/>
  <c r="AM874" i="1"/>
  <c r="BA726" i="1"/>
  <c r="BB193" i="1"/>
  <c r="BB847" i="1"/>
  <c r="BA121" i="1"/>
  <c r="BA899" i="1"/>
  <c r="AZ735" i="1"/>
  <c r="AZ776" i="1" s="1"/>
  <c r="BA202" i="1"/>
  <c r="BL730" i="1"/>
  <c r="BL771" i="1" s="1"/>
  <c r="BM197" i="1"/>
  <c r="BM730" i="1" s="1"/>
  <c r="BM771" i="1" s="1"/>
  <c r="BA721" i="1"/>
  <c r="BA763" i="1" s="1"/>
  <c r="BB188" i="1"/>
  <c r="AY880" i="1"/>
  <c r="AY102" i="1"/>
  <c r="BB806" i="1"/>
  <c r="BB810" i="1"/>
  <c r="BA84" i="1"/>
  <c r="BA862" i="1"/>
  <c r="AQ833" i="1"/>
  <c r="AP107" i="1"/>
  <c r="AP885" i="1"/>
  <c r="AY748" i="1"/>
  <c r="AY750" i="1"/>
  <c r="AN46" i="1"/>
  <c r="AW808" i="1"/>
  <c r="AV82" i="1"/>
  <c r="AV62" i="1" s="1"/>
  <c r="AV860" i="1"/>
  <c r="AP838" i="1"/>
  <c r="AO112" i="1"/>
  <c r="AO72" i="1" s="1"/>
  <c r="AO49" i="1" s="1"/>
  <c r="AO890" i="1"/>
  <c r="AZ867" i="1"/>
  <c r="AZ89" i="1"/>
  <c r="BL725" i="1"/>
  <c r="BL767" i="1" s="1"/>
  <c r="BM192" i="1"/>
  <c r="BM725" i="1" s="1"/>
  <c r="BM767" i="1" s="1"/>
  <c r="AZ736" i="1"/>
  <c r="BA203" i="1"/>
  <c r="AZ725" i="1"/>
  <c r="AZ767" i="1" s="1"/>
  <c r="BA192" i="1"/>
  <c r="BM757" i="1"/>
  <c r="BM754" i="1"/>
  <c r="AQ832" i="1"/>
  <c r="AP106" i="1"/>
  <c r="AP884" i="1"/>
  <c r="AY871" i="1"/>
  <c r="AY93" i="1"/>
  <c r="BL757" i="1"/>
  <c r="BB850" i="1"/>
  <c r="BA124" i="1"/>
  <c r="AR840" i="1"/>
  <c r="AQ114" i="1"/>
  <c r="AQ892" i="1"/>
  <c r="BC807" i="1"/>
  <c r="BB81" i="1"/>
  <c r="BB59" i="1" s="1"/>
  <c r="BB859" i="1"/>
  <c r="BL856" i="1"/>
  <c r="BL78" i="1"/>
  <c r="BB834" i="1"/>
  <c r="BA108" i="1"/>
  <c r="BA886" i="1"/>
  <c r="BK869" i="1"/>
  <c r="BK91" i="1"/>
  <c r="AP842" i="1"/>
  <c r="AO116" i="1"/>
  <c r="AO894" i="1"/>
  <c r="AZ730" i="1"/>
  <c r="AZ771" i="1" s="1"/>
  <c r="BA197" i="1"/>
  <c r="AQ835" i="1"/>
  <c r="AP109" i="1"/>
  <c r="AP887" i="1"/>
  <c r="BJ89" i="1"/>
  <c r="BK815" i="1"/>
  <c r="BJ867" i="1"/>
  <c r="BA737" i="1"/>
  <c r="BB204" i="1"/>
  <c r="BL735" i="1"/>
  <c r="BL776" i="1" s="1"/>
  <c r="BM202" i="1"/>
  <c r="BM735" i="1" s="1"/>
  <c r="BM776" i="1" s="1"/>
  <c r="BL722" i="1"/>
  <c r="BL764" i="1" s="1"/>
  <c r="BM189" i="1"/>
  <c r="BM722" i="1" s="1"/>
  <c r="BM764" i="1" s="1"/>
  <c r="BB837" i="1"/>
  <c r="BA111" i="1"/>
  <c r="BA889" i="1"/>
  <c r="AM94" i="1"/>
  <c r="AM69" i="1" s="1"/>
  <c r="AM872" i="1"/>
  <c r="AN73" i="1"/>
  <c r="AN50" i="1" s="1"/>
  <c r="AN51" i="1" s="1"/>
  <c r="BL727" i="1"/>
  <c r="BL753" i="1" s="1"/>
  <c r="BM194" i="1"/>
  <c r="BM727" i="1" s="1"/>
  <c r="BM753" i="1" s="1"/>
  <c r="BK880" i="1"/>
  <c r="BK102" i="1"/>
  <c r="AK47" i="1"/>
  <c r="AK39" i="1"/>
  <c r="AK48" i="1"/>
  <c r="BJ854" i="1"/>
  <c r="BJ800" i="1"/>
  <c r="BJ76" i="1"/>
  <c r="BM86" i="1"/>
  <c r="BM864" i="1"/>
  <c r="AZ723" i="1"/>
  <c r="AZ765" i="1" s="1"/>
  <c r="BA190" i="1"/>
  <c r="BB827" i="1"/>
  <c r="AR849" i="1"/>
  <c r="AQ123" i="1"/>
  <c r="AQ901" i="1"/>
  <c r="AZ831" i="1"/>
  <c r="AY105" i="1"/>
  <c r="AY883" i="1"/>
  <c r="AX854" i="1"/>
  <c r="AX800" i="1"/>
  <c r="AX76" i="1"/>
  <c r="AY869" i="1"/>
  <c r="AY91" i="1"/>
  <c r="BA731" i="1"/>
  <c r="BA772" i="1" s="1"/>
  <c r="BB198" i="1"/>
  <c r="AZ719" i="1"/>
  <c r="BA186" i="1"/>
  <c r="BC816" i="1"/>
  <c r="BA732" i="1"/>
  <c r="BA773" i="1" s="1"/>
  <c r="BB199" i="1"/>
  <c r="AO821" i="1"/>
  <c r="AN822" i="1"/>
  <c r="AN820" i="1"/>
  <c r="AN95" i="1"/>
  <c r="AN873" i="1"/>
  <c r="BL723" i="1"/>
  <c r="BL765" i="1" s="1"/>
  <c r="BM190" i="1"/>
  <c r="BM723" i="1" s="1"/>
  <c r="BM765" i="1" s="1"/>
  <c r="BM869" i="1" s="1"/>
  <c r="BB846" i="1"/>
  <c r="BA120" i="1"/>
  <c r="BA898" i="1"/>
  <c r="BM78" i="1"/>
  <c r="AY836" i="1"/>
  <c r="AX110" i="1"/>
  <c r="AX888" i="1"/>
  <c r="BH826" i="1"/>
  <c r="BL734" i="1"/>
  <c r="BL775" i="1" s="1"/>
  <c r="BM201" i="1"/>
  <c r="BM734" i="1" s="1"/>
  <c r="BM775" i="1" s="1"/>
  <c r="AL66" i="1"/>
  <c r="AL63" i="1"/>
  <c r="AL65" i="1"/>
  <c r="AL42" i="1"/>
  <c r="BL736" i="1"/>
  <c r="BL756" i="1" s="1"/>
  <c r="BM203" i="1"/>
  <c r="BM736" i="1" s="1"/>
  <c r="BM756" i="1" s="1"/>
  <c r="AZ734" i="1"/>
  <c r="AZ775" i="1" s="1"/>
  <c r="BA201" i="1"/>
  <c r="AM70" i="1"/>
  <c r="BA830" i="1"/>
  <c r="AZ104" i="1"/>
  <c r="AZ882" i="1"/>
  <c r="AY68" i="1" l="1"/>
  <c r="AY71" i="1"/>
  <c r="BA67" i="1"/>
  <c r="AY61" i="1"/>
  <c r="AY60" i="1"/>
  <c r="BA734" i="1"/>
  <c r="BA775" i="1" s="1"/>
  <c r="BB201" i="1"/>
  <c r="BA831" i="1"/>
  <c r="AZ105" i="1"/>
  <c r="AZ883" i="1"/>
  <c r="BD818" i="1"/>
  <c r="AR803" i="1"/>
  <c r="AQ77" i="1"/>
  <c r="AQ53" i="1" s="1"/>
  <c r="AQ855" i="1"/>
  <c r="BM880" i="1"/>
  <c r="BM102" i="1"/>
  <c r="BB724" i="1"/>
  <c r="BB766" i="1" s="1"/>
  <c r="BC191" i="1"/>
  <c r="BD819" i="1"/>
  <c r="BA870" i="1"/>
  <c r="BA92" i="1"/>
  <c r="BC810" i="1"/>
  <c r="BB84" i="1"/>
  <c r="BB862" i="1"/>
  <c r="BC847" i="1"/>
  <c r="BB121" i="1"/>
  <c r="BB899" i="1"/>
  <c r="AN70" i="1"/>
  <c r="AL47" i="1"/>
  <c r="AL48" i="1"/>
  <c r="AL39" i="1"/>
  <c r="BB737" i="1"/>
  <c r="BC204" i="1"/>
  <c r="BB726" i="1"/>
  <c r="BB752" i="1" s="1"/>
  <c r="BC193" i="1"/>
  <c r="BC814" i="1"/>
  <c r="BB88" i="1"/>
  <c r="BB866" i="1"/>
  <c r="AP72" i="1"/>
  <c r="AP49" i="1" s="1"/>
  <c r="BC846" i="1"/>
  <c r="BB120" i="1"/>
  <c r="BB898" i="1"/>
  <c r="BD816" i="1"/>
  <c r="BA753" i="1"/>
  <c r="BA757" i="1"/>
  <c r="BA754" i="1"/>
  <c r="BA751" i="1"/>
  <c r="BA756" i="1"/>
  <c r="BA752" i="1"/>
  <c r="AR832" i="1"/>
  <c r="AQ106" i="1"/>
  <c r="AQ884" i="1"/>
  <c r="AS849" i="1"/>
  <c r="AR123" i="1"/>
  <c r="AR901" i="1"/>
  <c r="BA719" i="1"/>
  <c r="BB186" i="1"/>
  <c r="BM719" i="1"/>
  <c r="BM215" i="1"/>
  <c r="AZ748" i="1"/>
  <c r="AZ750" i="1"/>
  <c r="BK89" i="1"/>
  <c r="BL815" i="1"/>
  <c r="BK867" i="1"/>
  <c r="AQ838" i="1"/>
  <c r="AP112" i="1"/>
  <c r="AP890" i="1"/>
  <c r="AO97" i="1"/>
  <c r="AO875" i="1"/>
  <c r="BL750" i="1"/>
  <c r="BL748" i="1"/>
  <c r="BL869" i="1"/>
  <c r="BL91" i="1"/>
  <c r="BC806" i="1"/>
  <c r="BC848" i="1"/>
  <c r="BB122" i="1"/>
  <c r="BB900" i="1"/>
  <c r="AO99" i="1"/>
  <c r="AO877" i="1"/>
  <c r="AQ845" i="1"/>
  <c r="AP119" i="1"/>
  <c r="AP897" i="1"/>
  <c r="BH85" i="1"/>
  <c r="BH863" i="1"/>
  <c r="BI811" i="1"/>
  <c r="BA727" i="1"/>
  <c r="BB194" i="1"/>
  <c r="AQ824" i="1"/>
  <c r="AP825" i="1"/>
  <c r="AP823" i="1"/>
  <c r="AP98" i="1"/>
  <c r="AP876" i="1"/>
  <c r="AZ856" i="1"/>
  <c r="AZ78" i="1"/>
  <c r="AZ857" i="1"/>
  <c r="AZ79" i="1"/>
  <c r="AZ879" i="1"/>
  <c r="AZ101" i="1"/>
  <c r="BA729" i="1"/>
  <c r="BB196" i="1"/>
  <c r="BK854" i="1"/>
  <c r="BK800" i="1"/>
  <c r="BK76" i="1"/>
  <c r="AZ858" i="1"/>
  <c r="AZ80" i="1"/>
  <c r="AZ861" i="1"/>
  <c r="AZ83" i="1"/>
  <c r="BD807" i="1"/>
  <c r="BC81" i="1"/>
  <c r="BC59" i="1" s="1"/>
  <c r="BC859" i="1"/>
  <c r="AR835" i="1"/>
  <c r="AQ109" i="1"/>
  <c r="AQ887" i="1"/>
  <c r="AZ871" i="1"/>
  <c r="AZ93" i="1"/>
  <c r="BA867" i="1"/>
  <c r="BA89" i="1"/>
  <c r="BA829" i="1"/>
  <c r="AZ103" i="1"/>
  <c r="AZ71" i="1" s="1"/>
  <c r="AZ881" i="1"/>
  <c r="BB733" i="1"/>
  <c r="BB774" i="1" s="1"/>
  <c r="BC200" i="1"/>
  <c r="BD805" i="1"/>
  <c r="AN96" i="1"/>
  <c r="AN874" i="1"/>
  <c r="BA730" i="1"/>
  <c r="BA771" i="1" s="1"/>
  <c r="BB197" i="1"/>
  <c r="AS840" i="1"/>
  <c r="AR114" i="1"/>
  <c r="AR892" i="1"/>
  <c r="BA736" i="1"/>
  <c r="BB203" i="1"/>
  <c r="BA878" i="1"/>
  <c r="BA100" i="1"/>
  <c r="AO46" i="1"/>
  <c r="AX808" i="1"/>
  <c r="AW82" i="1"/>
  <c r="AW62" i="1" s="1"/>
  <c r="AW860" i="1"/>
  <c r="BA723" i="1"/>
  <c r="BA765" i="1" s="1"/>
  <c r="BB190" i="1"/>
  <c r="AY854" i="1"/>
  <c r="AY800" i="1"/>
  <c r="AY76" i="1"/>
  <c r="BB721" i="1"/>
  <c r="BB763" i="1" s="1"/>
  <c r="BC188" i="1"/>
  <c r="BI826" i="1"/>
  <c r="AN94" i="1"/>
  <c r="AN872" i="1"/>
  <c r="AP821" i="1"/>
  <c r="AO822" i="1"/>
  <c r="AO820" i="1"/>
  <c r="AO95" i="1"/>
  <c r="AO873" i="1"/>
  <c r="AZ869" i="1"/>
  <c r="AZ91" i="1"/>
  <c r="BC837" i="1"/>
  <c r="BB111" i="1"/>
  <c r="BB889" i="1"/>
  <c r="AT841" i="1"/>
  <c r="AS115" i="1"/>
  <c r="AS893" i="1"/>
  <c r="BC827" i="1"/>
  <c r="AO73" i="1"/>
  <c r="AO50" i="1" s="1"/>
  <c r="AO51" i="1" s="1"/>
  <c r="BC809" i="1"/>
  <c r="BB720" i="1"/>
  <c r="BC187" i="1"/>
  <c r="BC834" i="1"/>
  <c r="BB108" i="1"/>
  <c r="BB886" i="1"/>
  <c r="AM66" i="1"/>
  <c r="AM65" i="1"/>
  <c r="AM63" i="1"/>
  <c r="AM42" i="1"/>
  <c r="AQ842" i="1"/>
  <c r="AP116" i="1"/>
  <c r="AP894" i="1"/>
  <c r="BC850" i="1"/>
  <c r="BB124" i="1"/>
  <c r="BC844" i="1"/>
  <c r="BB118" i="1"/>
  <c r="BB896" i="1"/>
  <c r="BL880" i="1"/>
  <c r="BL102" i="1"/>
  <c r="BA725" i="1"/>
  <c r="BA767" i="1" s="1"/>
  <c r="BB192" i="1"/>
  <c r="BB830" i="1"/>
  <c r="BA104" i="1"/>
  <c r="BA882" i="1"/>
  <c r="BB732" i="1"/>
  <c r="BB773" i="1" s="1"/>
  <c r="BC199" i="1"/>
  <c r="BM91" i="1"/>
  <c r="AR833" i="1"/>
  <c r="AQ107" i="1"/>
  <c r="AQ885" i="1"/>
  <c r="BA735" i="1"/>
  <c r="BA776" i="1" s="1"/>
  <c r="BB202" i="1"/>
  <c r="AQ843" i="1"/>
  <c r="AP117" i="1"/>
  <c r="AP895" i="1"/>
  <c r="BA722" i="1"/>
  <c r="BA764" i="1" s="1"/>
  <c r="BB189" i="1"/>
  <c r="BB731" i="1"/>
  <c r="BB772" i="1" s="1"/>
  <c r="BC198" i="1"/>
  <c r="AM64" i="1"/>
  <c r="AM43" i="1"/>
  <c r="AZ836" i="1"/>
  <c r="AY110" i="1"/>
  <c r="AY888" i="1"/>
  <c r="AZ880" i="1"/>
  <c r="AZ102" i="1"/>
  <c r="AZ868" i="1"/>
  <c r="AZ90" i="1"/>
  <c r="AP56" i="1"/>
  <c r="AP55" i="1"/>
  <c r="AP54" i="1"/>
  <c r="AP57" i="1"/>
  <c r="AP58" i="1"/>
  <c r="AP44" i="1"/>
  <c r="AP41" i="1"/>
  <c r="AP40" i="1"/>
  <c r="AP45" i="1"/>
  <c r="AN69" i="1" l="1"/>
  <c r="AZ68" i="1"/>
  <c r="AZ60" i="1" s="1"/>
  <c r="AO70" i="1"/>
  <c r="AP73" i="1"/>
  <c r="AP50" i="1" s="1"/>
  <c r="BC830" i="1"/>
  <c r="BB104" i="1"/>
  <c r="BB882" i="1"/>
  <c r="AQ821" i="1"/>
  <c r="AP822" i="1"/>
  <c r="AP820" i="1"/>
  <c r="AP95" i="1"/>
  <c r="AP873" i="1"/>
  <c r="BB878" i="1"/>
  <c r="BB100" i="1"/>
  <c r="AP97" i="1"/>
  <c r="AP875" i="1"/>
  <c r="BA856" i="1"/>
  <c r="BA78" i="1"/>
  <c r="BC737" i="1"/>
  <c r="BC757" i="1" s="1"/>
  <c r="BC861" i="1" s="1"/>
  <c r="BD204" i="1"/>
  <c r="BB725" i="1"/>
  <c r="BB767" i="1" s="1"/>
  <c r="BC192" i="1"/>
  <c r="AR842" i="1"/>
  <c r="AQ116" i="1"/>
  <c r="AQ894" i="1"/>
  <c r="BD827" i="1"/>
  <c r="AP99" i="1"/>
  <c r="AP877" i="1"/>
  <c r="BB751" i="1"/>
  <c r="BB757" i="1"/>
  <c r="AN66" i="1"/>
  <c r="AN63" i="1"/>
  <c r="AN65" i="1"/>
  <c r="AN42" i="1"/>
  <c r="AR824" i="1"/>
  <c r="AQ825" i="1"/>
  <c r="AQ823" i="1"/>
  <c r="AQ98" i="1"/>
  <c r="AQ876" i="1"/>
  <c r="BL89" i="1"/>
  <c r="BM815" i="1"/>
  <c r="BL867" i="1"/>
  <c r="BB831" i="1"/>
  <c r="BA105" i="1"/>
  <c r="BA883" i="1"/>
  <c r="BA858" i="1"/>
  <c r="BA80" i="1"/>
  <c r="BB829" i="1"/>
  <c r="BA103" i="1"/>
  <c r="BA881" i="1"/>
  <c r="BD848" i="1"/>
  <c r="BC122" i="1"/>
  <c r="BC900" i="1"/>
  <c r="BA861" i="1"/>
  <c r="BA83" i="1"/>
  <c r="BB734" i="1"/>
  <c r="BB775" i="1" s="1"/>
  <c r="BC201" i="1"/>
  <c r="BA857" i="1"/>
  <c r="BA79" i="1"/>
  <c r="AN64" i="1"/>
  <c r="AN43" i="1"/>
  <c r="BA879" i="1"/>
  <c r="BA101" i="1"/>
  <c r="BB867" i="1"/>
  <c r="BB89" i="1"/>
  <c r="BB736" i="1"/>
  <c r="BB756" i="1" s="1"/>
  <c r="BC203" i="1"/>
  <c r="AZ854" i="1"/>
  <c r="AZ800" i="1"/>
  <c r="AZ76" i="1"/>
  <c r="BE819" i="1"/>
  <c r="BA880" i="1"/>
  <c r="BA102" i="1"/>
  <c r="BD806" i="1"/>
  <c r="BE816" i="1"/>
  <c r="BA871" i="1"/>
  <c r="BA93" i="1"/>
  <c r="BC724" i="1"/>
  <c r="BC766" i="1" s="1"/>
  <c r="BD191" i="1"/>
  <c r="BC721" i="1"/>
  <c r="BC763" i="1" s="1"/>
  <c r="BD188" i="1"/>
  <c r="BD834" i="1"/>
  <c r="BC108" i="1"/>
  <c r="BC886" i="1"/>
  <c r="BB729" i="1"/>
  <c r="BB754" i="1" s="1"/>
  <c r="BC196" i="1"/>
  <c r="BM748" i="1"/>
  <c r="BM750" i="1"/>
  <c r="BB870" i="1"/>
  <c r="BB92" i="1"/>
  <c r="AS833" i="1"/>
  <c r="AR107" i="1"/>
  <c r="AR885" i="1"/>
  <c r="BD844" i="1"/>
  <c r="BC118" i="1"/>
  <c r="BC896" i="1"/>
  <c r="BC720" i="1"/>
  <c r="BC751" i="1" s="1"/>
  <c r="BD187" i="1"/>
  <c r="AT840" i="1"/>
  <c r="AS114" i="1"/>
  <c r="AS892" i="1"/>
  <c r="BB727" i="1"/>
  <c r="BB753" i="1" s="1"/>
  <c r="BC194" i="1"/>
  <c r="BB730" i="1"/>
  <c r="BB771" i="1" s="1"/>
  <c r="BC197" i="1"/>
  <c r="BB719" i="1"/>
  <c r="BC186" i="1"/>
  <c r="AS835" i="1"/>
  <c r="AR109" i="1"/>
  <c r="AR887" i="1"/>
  <c r="BI85" i="1"/>
  <c r="BI863" i="1"/>
  <c r="BJ811" i="1"/>
  <c r="BA748" i="1"/>
  <c r="BA750" i="1"/>
  <c r="BD846" i="1"/>
  <c r="BC120" i="1"/>
  <c r="BC898" i="1"/>
  <c r="BD847" i="1"/>
  <c r="BC121" i="1"/>
  <c r="BC899" i="1"/>
  <c r="BI100" i="1"/>
  <c r="BJ826" i="1"/>
  <c r="BI878" i="1"/>
  <c r="BB735" i="1"/>
  <c r="BB776" i="1" s="1"/>
  <c r="BC202" i="1"/>
  <c r="BD837" i="1"/>
  <c r="BC111" i="1"/>
  <c r="BC889" i="1"/>
  <c r="BL854" i="1"/>
  <c r="BL800" i="1"/>
  <c r="BL76" i="1"/>
  <c r="AP51" i="1"/>
  <c r="AQ56" i="1"/>
  <c r="AQ55" i="1"/>
  <c r="AQ54" i="1"/>
  <c r="AQ57" i="1"/>
  <c r="AQ45" i="1"/>
  <c r="AQ58" i="1"/>
  <c r="AQ44" i="1"/>
  <c r="AQ41" i="1"/>
  <c r="AQ40" i="1"/>
  <c r="AM47" i="1"/>
  <c r="AM48" i="1"/>
  <c r="AM39" i="1"/>
  <c r="BA836" i="1"/>
  <c r="AZ110" i="1"/>
  <c r="AZ888" i="1"/>
  <c r="BC732" i="1"/>
  <c r="BC773" i="1" s="1"/>
  <c r="BD199" i="1"/>
  <c r="BA869" i="1"/>
  <c r="BA91" i="1"/>
  <c r="AS803" i="1"/>
  <c r="AR77" i="1"/>
  <c r="AR53" i="1" s="1"/>
  <c r="AR855" i="1"/>
  <c r="BD809" i="1"/>
  <c r="AO43" i="1"/>
  <c r="AT849" i="1"/>
  <c r="AS123" i="1"/>
  <c r="AS901" i="1"/>
  <c r="BA868" i="1"/>
  <c r="BA90" i="1"/>
  <c r="AV841" i="1"/>
  <c r="AT115" i="1"/>
  <c r="AT893" i="1"/>
  <c r="AU841" i="1"/>
  <c r="BB723" i="1"/>
  <c r="BB765" i="1" s="1"/>
  <c r="BC190" i="1"/>
  <c r="BE807" i="1"/>
  <c r="BD81" i="1"/>
  <c r="BD59" i="1" s="1"/>
  <c r="BD859" i="1"/>
  <c r="BC731" i="1"/>
  <c r="BC772" i="1" s="1"/>
  <c r="BD198" i="1"/>
  <c r="AR845" i="1"/>
  <c r="AQ119" i="1"/>
  <c r="AQ897" i="1"/>
  <c r="BD814" i="1"/>
  <c r="BC88" i="1"/>
  <c r="BC866" i="1"/>
  <c r="BB67" i="1"/>
  <c r="BE818" i="1"/>
  <c r="BD850" i="1"/>
  <c r="BC124" i="1"/>
  <c r="AO94" i="1"/>
  <c r="AO872" i="1"/>
  <c r="BE805" i="1"/>
  <c r="AS832" i="1"/>
  <c r="AR106" i="1"/>
  <c r="AR884" i="1"/>
  <c r="BC726" i="1"/>
  <c r="BC752" i="1" s="1"/>
  <c r="BD193" i="1"/>
  <c r="BD810" i="1"/>
  <c r="BC84" i="1"/>
  <c r="BC862" i="1"/>
  <c r="AR843" i="1"/>
  <c r="AQ117" i="1"/>
  <c r="AQ895" i="1"/>
  <c r="AP46" i="1"/>
  <c r="BB722" i="1"/>
  <c r="BB764" i="1" s="1"/>
  <c r="BC189" i="1"/>
  <c r="AO96" i="1"/>
  <c r="AO874" i="1"/>
  <c r="AY808" i="1"/>
  <c r="AX82" i="1"/>
  <c r="AX62" i="1" s="1"/>
  <c r="AX860" i="1"/>
  <c r="BC733" i="1"/>
  <c r="BC774" i="1" s="1"/>
  <c r="BD200" i="1"/>
  <c r="AR838" i="1"/>
  <c r="AQ112" i="1"/>
  <c r="AQ72" i="1" s="1"/>
  <c r="AQ49" i="1" s="1"/>
  <c r="AQ890" i="1"/>
  <c r="BB856" i="1"/>
  <c r="BB78" i="1"/>
  <c r="AZ61" i="1" l="1"/>
  <c r="BC67" i="1"/>
  <c r="BA68" i="1"/>
  <c r="BA61" i="1" s="1"/>
  <c r="BB857" i="1"/>
  <c r="BB79" i="1"/>
  <c r="BB858" i="1"/>
  <c r="BB80" i="1"/>
  <c r="BB879" i="1"/>
  <c r="BB101" i="1"/>
  <c r="BE810" i="1"/>
  <c r="BD84" i="1"/>
  <c r="BD67" i="1" s="1"/>
  <c r="BD862" i="1"/>
  <c r="BC723" i="1"/>
  <c r="BC765" i="1" s="1"/>
  <c r="BD190" i="1"/>
  <c r="BC727" i="1"/>
  <c r="BC753" i="1" s="1"/>
  <c r="BD194" i="1"/>
  <c r="BC831" i="1"/>
  <c r="BB105" i="1"/>
  <c r="BB883" i="1"/>
  <c r="BF819" i="1"/>
  <c r="AP94" i="1"/>
  <c r="AP872" i="1"/>
  <c r="AR56" i="1"/>
  <c r="AR55" i="1"/>
  <c r="AR54" i="1"/>
  <c r="AR57" i="1"/>
  <c r="AR45" i="1"/>
  <c r="AR58" i="1"/>
  <c r="AR44" i="1"/>
  <c r="AR41" i="1"/>
  <c r="AR40" i="1"/>
  <c r="BE847" i="1"/>
  <c r="BD121" i="1"/>
  <c r="BD899" i="1"/>
  <c r="AP96" i="1"/>
  <c r="AP874" i="1"/>
  <c r="BC878" i="1"/>
  <c r="BC100" i="1"/>
  <c r="BF818" i="1"/>
  <c r="AT803" i="1"/>
  <c r="AS77" i="1"/>
  <c r="AS53" i="1" s="1"/>
  <c r="AS855" i="1"/>
  <c r="BE834" i="1"/>
  <c r="BD108" i="1"/>
  <c r="BD886" i="1"/>
  <c r="BM89" i="1"/>
  <c r="BM867" i="1"/>
  <c r="AR821" i="1"/>
  <c r="AQ822" i="1"/>
  <c r="AQ820" i="1"/>
  <c r="AQ95" i="1"/>
  <c r="AQ873" i="1"/>
  <c r="AV840" i="1"/>
  <c r="AT114" i="1"/>
  <c r="AT892" i="1"/>
  <c r="AU840" i="1"/>
  <c r="BD721" i="1"/>
  <c r="BD763" i="1" s="1"/>
  <c r="BE188" i="1"/>
  <c r="BE827" i="1"/>
  <c r="BE850" i="1"/>
  <c r="BD124" i="1"/>
  <c r="AW841" i="1"/>
  <c r="AV115" i="1"/>
  <c r="AV893" i="1"/>
  <c r="BD720" i="1"/>
  <c r="BD751" i="1" s="1"/>
  <c r="BE187" i="1"/>
  <c r="BC867" i="1"/>
  <c r="BC89" i="1"/>
  <c r="BD724" i="1"/>
  <c r="BD766" i="1" s="1"/>
  <c r="BE191" i="1"/>
  <c r="BC736" i="1"/>
  <c r="BC756" i="1" s="1"/>
  <c r="BD203" i="1"/>
  <c r="AQ73" i="1"/>
  <c r="AQ50" i="1" s="1"/>
  <c r="AQ51" i="1" s="1"/>
  <c r="BA854" i="1"/>
  <c r="BA800" i="1"/>
  <c r="BA76" i="1"/>
  <c r="BC870" i="1"/>
  <c r="BC92" i="1"/>
  <c r="BE848" i="1"/>
  <c r="BD122" i="1"/>
  <c r="BD900" i="1"/>
  <c r="AQ97" i="1"/>
  <c r="AQ875" i="1"/>
  <c r="AS842" i="1"/>
  <c r="AR116" i="1"/>
  <c r="AR894" i="1"/>
  <c r="AQ99" i="1"/>
  <c r="AQ877" i="1"/>
  <c r="BC725" i="1"/>
  <c r="BC767" i="1" s="1"/>
  <c r="BD192" i="1"/>
  <c r="BD726" i="1"/>
  <c r="BD752" i="1" s="1"/>
  <c r="BE193" i="1"/>
  <c r="AS824" i="1"/>
  <c r="AR825" i="1"/>
  <c r="AR823" i="1"/>
  <c r="AR98" i="1"/>
  <c r="AR876" i="1"/>
  <c r="BB871" i="1"/>
  <c r="BB93" i="1"/>
  <c r="BD830" i="1"/>
  <c r="BC104" i="1"/>
  <c r="BC882" i="1"/>
  <c r="BC856" i="1"/>
  <c r="BC78" i="1"/>
  <c r="BE814" i="1"/>
  <c r="BD88" i="1"/>
  <c r="BD866" i="1"/>
  <c r="AV849" i="1"/>
  <c r="AT123" i="1"/>
  <c r="AT901" i="1"/>
  <c r="AU849" i="1"/>
  <c r="BE844" i="1"/>
  <c r="BD118" i="1"/>
  <c r="BD896" i="1"/>
  <c r="AN47" i="1"/>
  <c r="AN39" i="1"/>
  <c r="AN48" i="1"/>
  <c r="BD737" i="1"/>
  <c r="BD757" i="1" s="1"/>
  <c r="BD861" i="1" s="1"/>
  <c r="BE204" i="1"/>
  <c r="BB869" i="1"/>
  <c r="BB91" i="1"/>
  <c r="BA71" i="1"/>
  <c r="AT832" i="1"/>
  <c r="AS106" i="1"/>
  <c r="AS884" i="1"/>
  <c r="BD732" i="1"/>
  <c r="BD773" i="1" s="1"/>
  <c r="BE199" i="1"/>
  <c r="BB868" i="1"/>
  <c r="BB90" i="1"/>
  <c r="BD731" i="1"/>
  <c r="BD772" i="1" s="1"/>
  <c r="BE198" i="1"/>
  <c r="AT833" i="1"/>
  <c r="AS107" i="1"/>
  <c r="AS885" i="1"/>
  <c r="BF816" i="1"/>
  <c r="BC829" i="1"/>
  <c r="BB103" i="1"/>
  <c r="BB71" i="1" s="1"/>
  <c r="BB881" i="1"/>
  <c r="BE809" i="1"/>
  <c r="AS838" i="1"/>
  <c r="AR112" i="1"/>
  <c r="AR72" i="1" s="1"/>
  <c r="AR49" i="1" s="1"/>
  <c r="AR890" i="1"/>
  <c r="BD733" i="1"/>
  <c r="BD774" i="1" s="1"/>
  <c r="BE200" i="1"/>
  <c r="BF805" i="1"/>
  <c r="BE837" i="1"/>
  <c r="BD111" i="1"/>
  <c r="BD889" i="1"/>
  <c r="AT835" i="1"/>
  <c r="AS109" i="1"/>
  <c r="AS887" i="1"/>
  <c r="BB861" i="1"/>
  <c r="BB83" i="1"/>
  <c r="AU115" i="1"/>
  <c r="AU893" i="1"/>
  <c r="BJ85" i="1"/>
  <c r="BJ863" i="1"/>
  <c r="BK811" i="1"/>
  <c r="AS845" i="1"/>
  <c r="AR119" i="1"/>
  <c r="AR897" i="1"/>
  <c r="BC735" i="1"/>
  <c r="BC776" i="1" s="1"/>
  <c r="BD202" i="1"/>
  <c r="BE846" i="1"/>
  <c r="BD120" i="1"/>
  <c r="BD898" i="1"/>
  <c r="AO69" i="1"/>
  <c r="BB880" i="1"/>
  <c r="BB102" i="1"/>
  <c r="BC719" i="1"/>
  <c r="BD186" i="1"/>
  <c r="BM854" i="1"/>
  <c r="BM800" i="1"/>
  <c r="BM76" i="1"/>
  <c r="AP70" i="1"/>
  <c r="AZ808" i="1"/>
  <c r="AY82" i="1"/>
  <c r="AY62" i="1" s="1"/>
  <c r="AY860" i="1"/>
  <c r="BC722" i="1"/>
  <c r="BC764" i="1" s="1"/>
  <c r="BD189" i="1"/>
  <c r="AS843" i="1"/>
  <c r="AR117" i="1"/>
  <c r="AR895" i="1"/>
  <c r="BF807" i="1"/>
  <c r="BE81" i="1"/>
  <c r="BE59" i="1" s="1"/>
  <c r="BE859" i="1"/>
  <c r="BB748" i="1"/>
  <c r="BB750" i="1"/>
  <c r="BE806" i="1"/>
  <c r="BB836" i="1"/>
  <c r="BA110" i="1"/>
  <c r="BA888" i="1"/>
  <c r="AQ46" i="1"/>
  <c r="BC83" i="1"/>
  <c r="BJ100" i="1"/>
  <c r="BJ878" i="1"/>
  <c r="BK826" i="1"/>
  <c r="BC730" i="1"/>
  <c r="BC771" i="1" s="1"/>
  <c r="BD197" i="1"/>
  <c r="BC729" i="1"/>
  <c r="BC754" i="1" s="1"/>
  <c r="BD196" i="1"/>
  <c r="BC734" i="1"/>
  <c r="BC775" i="1" s="1"/>
  <c r="BD201" i="1"/>
  <c r="BA60" i="1" l="1"/>
  <c r="AQ70" i="1"/>
  <c r="BB68" i="1"/>
  <c r="BB61" i="1" s="1"/>
  <c r="AR73" i="1"/>
  <c r="AR50" i="1" s="1"/>
  <c r="AR51" i="1" s="1"/>
  <c r="BE737" i="1"/>
  <c r="BF204" i="1"/>
  <c r="AT842" i="1"/>
  <c r="AS116" i="1"/>
  <c r="AS894" i="1"/>
  <c r="AW840" i="1"/>
  <c r="AV114" i="1"/>
  <c r="AV892" i="1"/>
  <c r="BG818" i="1"/>
  <c r="BE720" i="1"/>
  <c r="BE751" i="1" s="1"/>
  <c r="BF187" i="1"/>
  <c r="AT845" i="1"/>
  <c r="AS119" i="1"/>
  <c r="AS897" i="1"/>
  <c r="BF837" i="1"/>
  <c r="BE111" i="1"/>
  <c r="BE889" i="1"/>
  <c r="BG816" i="1"/>
  <c r="BF810" i="1"/>
  <c r="BE84" i="1"/>
  <c r="BE862" i="1"/>
  <c r="BK85" i="1"/>
  <c r="BK863" i="1"/>
  <c r="BL811" i="1"/>
  <c r="BD829" i="1"/>
  <c r="BC103" i="1"/>
  <c r="BC881" i="1"/>
  <c r="AQ94" i="1"/>
  <c r="AQ872" i="1"/>
  <c r="AP69" i="1"/>
  <c r="AP64" i="1" s="1"/>
  <c r="BC750" i="1"/>
  <c r="BC748" i="1"/>
  <c r="BG805" i="1"/>
  <c r="AV833" i="1"/>
  <c r="AT107" i="1"/>
  <c r="AT885" i="1"/>
  <c r="AU833" i="1"/>
  <c r="BF848" i="1"/>
  <c r="BE122" i="1"/>
  <c r="BE900" i="1"/>
  <c r="AX841" i="1"/>
  <c r="AW115" i="1"/>
  <c r="AW893" i="1"/>
  <c r="AQ96" i="1"/>
  <c r="AQ874" i="1"/>
  <c r="AR97" i="1"/>
  <c r="AR875" i="1"/>
  <c r="AS821" i="1"/>
  <c r="AR822" i="1"/>
  <c r="AR820" i="1"/>
  <c r="AR95" i="1"/>
  <c r="AR873" i="1"/>
  <c r="AO66" i="1"/>
  <c r="AO65" i="1"/>
  <c r="AO63" i="1"/>
  <c r="AO42" i="1"/>
  <c r="AO64" i="1"/>
  <c r="BE733" i="1"/>
  <c r="BE774" i="1" s="1"/>
  <c r="BF200" i="1"/>
  <c r="BE731" i="1"/>
  <c r="BE772" i="1" s="1"/>
  <c r="BF198" i="1"/>
  <c r="BF844" i="1"/>
  <c r="BE118" i="1"/>
  <c r="BE896" i="1"/>
  <c r="AR99" i="1"/>
  <c r="AR877" i="1"/>
  <c r="BG819" i="1"/>
  <c r="AU123" i="1"/>
  <c r="AU901" i="1"/>
  <c r="AS825" i="1"/>
  <c r="AS823" i="1"/>
  <c r="AT824" i="1"/>
  <c r="AS98" i="1"/>
  <c r="AS876" i="1"/>
  <c r="BD722" i="1"/>
  <c r="BD764" i="1" s="1"/>
  <c r="BE189" i="1"/>
  <c r="BE726" i="1"/>
  <c r="BF193" i="1"/>
  <c r="AQ43" i="1"/>
  <c r="BC868" i="1"/>
  <c r="BC90" i="1"/>
  <c r="BD856" i="1"/>
  <c r="BD78" i="1"/>
  <c r="BF850" i="1"/>
  <c r="BE124" i="1"/>
  <c r="BG807" i="1"/>
  <c r="BF81" i="1"/>
  <c r="BF59" i="1" s="1"/>
  <c r="BF859" i="1"/>
  <c r="AT843" i="1"/>
  <c r="AS117" i="1"/>
  <c r="AS895" i="1"/>
  <c r="BC836" i="1"/>
  <c r="BB110" i="1"/>
  <c r="BB888" i="1"/>
  <c r="AT838" i="1"/>
  <c r="AS112" i="1"/>
  <c r="AS72" i="1" s="1"/>
  <c r="AS49" i="1" s="1"/>
  <c r="AS890" i="1"/>
  <c r="BE732" i="1"/>
  <c r="BE773" i="1" s="1"/>
  <c r="BF199" i="1"/>
  <c r="AW849" i="1"/>
  <c r="AV123" i="1"/>
  <c r="AV901" i="1"/>
  <c r="BD725" i="1"/>
  <c r="BD767" i="1" s="1"/>
  <c r="BE192" i="1"/>
  <c r="BF847" i="1"/>
  <c r="BE121" i="1"/>
  <c r="BE899" i="1"/>
  <c r="BD831" i="1"/>
  <c r="BC105" i="1"/>
  <c r="BC883" i="1"/>
  <c r="BC871" i="1"/>
  <c r="BC93" i="1"/>
  <c r="BD736" i="1"/>
  <c r="BD756" i="1" s="1"/>
  <c r="BE203" i="1"/>
  <c r="BF827" i="1"/>
  <c r="BF834" i="1"/>
  <c r="BE108" i="1"/>
  <c r="BE886" i="1"/>
  <c r="AR46" i="1"/>
  <c r="BD727" i="1"/>
  <c r="BD753" i="1" s="1"/>
  <c r="BE194" i="1"/>
  <c r="BF846" i="1"/>
  <c r="BE120" i="1"/>
  <c r="BE898" i="1"/>
  <c r="BC857" i="1"/>
  <c r="BC79" i="1"/>
  <c r="BD878" i="1"/>
  <c r="BD100" i="1"/>
  <c r="BD734" i="1"/>
  <c r="BD775" i="1" s="1"/>
  <c r="BE201" i="1"/>
  <c r="BA808" i="1"/>
  <c r="AZ82" i="1"/>
  <c r="AZ62" i="1" s="1"/>
  <c r="AZ860" i="1"/>
  <c r="BD83" i="1"/>
  <c r="BE724" i="1"/>
  <c r="BE766" i="1" s="1"/>
  <c r="BF191" i="1"/>
  <c r="BE721" i="1"/>
  <c r="BE763" i="1" s="1"/>
  <c r="BF188" i="1"/>
  <c r="AS56" i="1"/>
  <c r="AS55" i="1"/>
  <c r="AS54" i="1"/>
  <c r="AS57" i="1"/>
  <c r="AS58" i="1"/>
  <c r="AS44" i="1"/>
  <c r="AS45" i="1"/>
  <c r="AS41" i="1"/>
  <c r="AS40" i="1"/>
  <c r="BD723" i="1"/>
  <c r="BD765" i="1" s="1"/>
  <c r="BE190" i="1"/>
  <c r="BD730" i="1"/>
  <c r="BD771" i="1" s="1"/>
  <c r="BE197" i="1"/>
  <c r="BK100" i="1"/>
  <c r="BK878" i="1"/>
  <c r="BL826" i="1"/>
  <c r="BC879" i="1"/>
  <c r="BC101" i="1"/>
  <c r="BD735" i="1"/>
  <c r="BD776" i="1" s="1"/>
  <c r="BE202" i="1"/>
  <c r="BF809" i="1"/>
  <c r="AV832" i="1"/>
  <c r="AT106" i="1"/>
  <c r="AT884" i="1"/>
  <c r="AU832" i="1"/>
  <c r="BD870" i="1"/>
  <c r="BD92" i="1"/>
  <c r="BD867" i="1"/>
  <c r="BD89" i="1"/>
  <c r="AV803" i="1"/>
  <c r="AT77" i="1"/>
  <c r="AT53" i="1" s="1"/>
  <c r="AT855" i="1"/>
  <c r="AU803" i="1"/>
  <c r="BC869" i="1"/>
  <c r="BC91" i="1"/>
  <c r="BD719" i="1"/>
  <c r="BE186" i="1"/>
  <c r="BD729" i="1"/>
  <c r="BD754" i="1" s="1"/>
  <c r="BE196" i="1"/>
  <c r="BF806" i="1"/>
  <c r="AP43" i="1"/>
  <c r="BC880" i="1"/>
  <c r="BC102" i="1"/>
  <c r="AV835" i="1"/>
  <c r="AT109" i="1"/>
  <c r="AT887" i="1"/>
  <c r="AU835" i="1"/>
  <c r="BF814" i="1"/>
  <c r="BE88" i="1"/>
  <c r="BE866" i="1"/>
  <c r="AU114" i="1"/>
  <c r="AU892" i="1"/>
  <c r="BE830" i="1"/>
  <c r="BD104" i="1"/>
  <c r="BD882" i="1"/>
  <c r="BC858" i="1"/>
  <c r="BC80" i="1"/>
  <c r="BB854" i="1"/>
  <c r="BB800" i="1"/>
  <c r="BB76" i="1"/>
  <c r="AS73" i="1" l="1"/>
  <c r="AS50" i="1" s="1"/>
  <c r="AS51" i="1" s="1"/>
  <c r="BC68" i="1"/>
  <c r="BC61" i="1" s="1"/>
  <c r="BB60" i="1"/>
  <c r="BE870" i="1"/>
  <c r="BE92" i="1"/>
  <c r="BE831" i="1"/>
  <c r="BD105" i="1"/>
  <c r="BD883" i="1"/>
  <c r="AV843" i="1"/>
  <c r="AT117" i="1"/>
  <c r="AT895" i="1"/>
  <c r="AU843" i="1"/>
  <c r="BL85" i="1"/>
  <c r="BL863" i="1"/>
  <c r="BM811" i="1"/>
  <c r="BG846" i="1"/>
  <c r="BF120" i="1"/>
  <c r="BF898" i="1"/>
  <c r="AO47" i="1"/>
  <c r="AO39" i="1"/>
  <c r="AO48" i="1"/>
  <c r="BH818" i="1"/>
  <c r="AT825" i="1"/>
  <c r="AT823" i="1"/>
  <c r="AT98" i="1"/>
  <c r="AT876" i="1"/>
  <c r="AU824" i="1"/>
  <c r="BG848" i="1"/>
  <c r="BF122" i="1"/>
  <c r="BF900" i="1"/>
  <c r="BD857" i="1"/>
  <c r="BD79" i="1"/>
  <c r="BG847" i="1"/>
  <c r="BF121" i="1"/>
  <c r="BF899" i="1"/>
  <c r="BH807" i="1"/>
  <c r="BG81" i="1"/>
  <c r="BG59" i="1" s="1"/>
  <c r="BG859" i="1"/>
  <c r="AS97" i="1"/>
  <c r="AS875" i="1"/>
  <c r="AU107" i="1"/>
  <c r="AU885" i="1"/>
  <c r="AW803" i="1"/>
  <c r="AV77" i="1"/>
  <c r="AV53" i="1" s="1"/>
  <c r="AV855" i="1"/>
  <c r="BE725" i="1"/>
  <c r="BE767" i="1" s="1"/>
  <c r="BF192" i="1"/>
  <c r="AS99" i="1"/>
  <c r="AS877" i="1"/>
  <c r="BE67" i="1"/>
  <c r="AX840" i="1"/>
  <c r="AW114" i="1"/>
  <c r="AW892" i="1"/>
  <c r="BB808" i="1"/>
  <c r="BA82" i="1"/>
  <c r="BA62" i="1" s="1"/>
  <c r="BA860" i="1"/>
  <c r="BD871" i="1"/>
  <c r="BD93" i="1"/>
  <c r="BG810" i="1"/>
  <c r="BF84" i="1"/>
  <c r="BF862" i="1"/>
  <c r="AS46" i="1"/>
  <c r="AW833" i="1"/>
  <c r="AV107" i="1"/>
  <c r="AV885" i="1"/>
  <c r="BG850" i="1"/>
  <c r="BF124" i="1"/>
  <c r="AR94" i="1"/>
  <c r="AR872" i="1"/>
  <c r="AT56" i="1"/>
  <c r="AT55" i="1"/>
  <c r="AT54" i="1"/>
  <c r="AT57" i="1"/>
  <c r="AT45" i="1"/>
  <c r="AT58" i="1"/>
  <c r="AT44" i="1"/>
  <c r="AT41" i="1"/>
  <c r="AT40" i="1"/>
  <c r="BD879" i="1"/>
  <c r="BD101" i="1"/>
  <c r="BG834" i="1"/>
  <c r="BF108" i="1"/>
  <c r="BF886" i="1"/>
  <c r="AX849" i="1"/>
  <c r="AW123" i="1"/>
  <c r="AW901" i="1"/>
  <c r="AR96" i="1"/>
  <c r="AR874" i="1"/>
  <c r="BH805" i="1"/>
  <c r="BH816" i="1"/>
  <c r="AV842" i="1"/>
  <c r="AT116" i="1"/>
  <c r="AT894" i="1"/>
  <c r="AU842" i="1"/>
  <c r="BG814" i="1"/>
  <c r="BF88" i="1"/>
  <c r="BF866" i="1"/>
  <c r="AU109" i="1"/>
  <c r="AU887" i="1"/>
  <c r="AU106" i="1"/>
  <c r="AU884" i="1"/>
  <c r="BH819" i="1"/>
  <c r="AS822" i="1"/>
  <c r="AS820" i="1"/>
  <c r="AT821" i="1"/>
  <c r="AS95" i="1"/>
  <c r="AS873" i="1"/>
  <c r="BF737" i="1"/>
  <c r="BF757" i="1" s="1"/>
  <c r="BF861" i="1" s="1"/>
  <c r="BG204" i="1"/>
  <c r="BF732" i="1"/>
  <c r="BF773" i="1" s="1"/>
  <c r="BG199" i="1"/>
  <c r="BE757" i="1"/>
  <c r="BE752" i="1"/>
  <c r="BE730" i="1"/>
  <c r="BE771" i="1" s="1"/>
  <c r="BF197" i="1"/>
  <c r="AR70" i="1"/>
  <c r="BC854" i="1"/>
  <c r="BC800" i="1"/>
  <c r="BC76" i="1"/>
  <c r="AP66" i="1"/>
  <c r="AP63" i="1"/>
  <c r="AP65" i="1"/>
  <c r="AP42" i="1"/>
  <c r="BG837" i="1"/>
  <c r="BF111" i="1"/>
  <c r="BF889" i="1"/>
  <c r="BE727" i="1"/>
  <c r="BE753" i="1" s="1"/>
  <c r="BF194" i="1"/>
  <c r="AW835" i="1"/>
  <c r="AV109" i="1"/>
  <c r="AV887" i="1"/>
  <c r="AW832" i="1"/>
  <c r="AV106" i="1"/>
  <c r="AV884" i="1"/>
  <c r="BE736" i="1"/>
  <c r="BE756" i="1" s="1"/>
  <c r="BF203" i="1"/>
  <c r="BE723" i="1"/>
  <c r="BE765" i="1" s="1"/>
  <c r="BF190" i="1"/>
  <c r="BG806" i="1"/>
  <c r="AV838" i="1"/>
  <c r="AT112" i="1"/>
  <c r="AT72" i="1" s="1"/>
  <c r="AT49" i="1" s="1"/>
  <c r="AT890" i="1"/>
  <c r="AU838" i="1"/>
  <c r="BF726" i="1"/>
  <c r="BF752" i="1" s="1"/>
  <c r="BG193" i="1"/>
  <c r="AQ69" i="1"/>
  <c r="BF830" i="1"/>
  <c r="BE104" i="1"/>
  <c r="BE882" i="1"/>
  <c r="BG809" i="1"/>
  <c r="BF83" i="1"/>
  <c r="BE729" i="1"/>
  <c r="BE754" i="1" s="1"/>
  <c r="BF196" i="1"/>
  <c r="BE735" i="1"/>
  <c r="BE776" i="1" s="1"/>
  <c r="BF202" i="1"/>
  <c r="BG844" i="1"/>
  <c r="BF118" i="1"/>
  <c r="BF896" i="1"/>
  <c r="AV845" i="1"/>
  <c r="AT119" i="1"/>
  <c r="AT897" i="1"/>
  <c r="AU845" i="1"/>
  <c r="BD858" i="1"/>
  <c r="BD80" i="1"/>
  <c r="BD880" i="1"/>
  <c r="BD102" i="1"/>
  <c r="BE722" i="1"/>
  <c r="BE764" i="1" s="1"/>
  <c r="BF189" i="1"/>
  <c r="BF731" i="1"/>
  <c r="BF772" i="1" s="1"/>
  <c r="BG198" i="1"/>
  <c r="AU77" i="1"/>
  <c r="AU53" i="1" s="1"/>
  <c r="AU855" i="1"/>
  <c r="BE719" i="1"/>
  <c r="BF186" i="1"/>
  <c r="BF721" i="1"/>
  <c r="BF763" i="1" s="1"/>
  <c r="BG188" i="1"/>
  <c r="BD836" i="1"/>
  <c r="BC110" i="1"/>
  <c r="BC888" i="1"/>
  <c r="BD868" i="1"/>
  <c r="BD90" i="1"/>
  <c r="AY841" i="1"/>
  <c r="AX115" i="1"/>
  <c r="AX893" i="1"/>
  <c r="BD869" i="1"/>
  <c r="BD91" i="1"/>
  <c r="BE734" i="1"/>
  <c r="BE775" i="1" s="1"/>
  <c r="BF201" i="1"/>
  <c r="BD748" i="1"/>
  <c r="BD750" i="1"/>
  <c r="BE867" i="1"/>
  <c r="BE89" i="1"/>
  <c r="BF733" i="1"/>
  <c r="BF774" i="1" s="1"/>
  <c r="BG200" i="1"/>
  <c r="BC71" i="1"/>
  <c r="BF720" i="1"/>
  <c r="BF751" i="1" s="1"/>
  <c r="BG187" i="1"/>
  <c r="BG827" i="1"/>
  <c r="BL100" i="1"/>
  <c r="BM826" i="1"/>
  <c r="BL878" i="1"/>
  <c r="BF724" i="1"/>
  <c r="BF766" i="1" s="1"/>
  <c r="BG191" i="1"/>
  <c r="BE878" i="1"/>
  <c r="BE100" i="1"/>
  <c r="BE829" i="1"/>
  <c r="BD103" i="1"/>
  <c r="BD71" i="1" s="1"/>
  <c r="BD881" i="1"/>
  <c r="BC60" i="1" l="1"/>
  <c r="BD68" i="1"/>
  <c r="BD61" i="1" s="1"/>
  <c r="AS70" i="1"/>
  <c r="BF735" i="1"/>
  <c r="BF776" i="1" s="1"/>
  <c r="BG202" i="1"/>
  <c r="BH837" i="1"/>
  <c r="BG111" i="1"/>
  <c r="BG889" i="1"/>
  <c r="AS94" i="1"/>
  <c r="AS69" i="1" s="1"/>
  <c r="AS64" i="1" s="1"/>
  <c r="AS872" i="1"/>
  <c r="BI805" i="1"/>
  <c r="BH810" i="1"/>
  <c r="BG84" i="1"/>
  <c r="BG67" i="1" s="1"/>
  <c r="BG862" i="1"/>
  <c r="AX803" i="1"/>
  <c r="AW77" i="1"/>
  <c r="AW53" i="1" s="1"/>
  <c r="AW855" i="1"/>
  <c r="BE880" i="1"/>
  <c r="BE102" i="1"/>
  <c r="BH806" i="1"/>
  <c r="AP47" i="1"/>
  <c r="AP39" i="1"/>
  <c r="AP48" i="1"/>
  <c r="AS96" i="1"/>
  <c r="AS874" i="1"/>
  <c r="BH848" i="1"/>
  <c r="BG122" i="1"/>
  <c r="BG900" i="1"/>
  <c r="BG731" i="1"/>
  <c r="BG772" i="1" s="1"/>
  <c r="BH198" i="1"/>
  <c r="BH731" i="1" s="1"/>
  <c r="BH772" i="1" s="1"/>
  <c r="BF729" i="1"/>
  <c r="BF754" i="1" s="1"/>
  <c r="BG196" i="1"/>
  <c r="BF723" i="1"/>
  <c r="BF765" i="1" s="1"/>
  <c r="BG190" i="1"/>
  <c r="AV824" i="1"/>
  <c r="AU98" i="1"/>
  <c r="AU876" i="1"/>
  <c r="AU117" i="1"/>
  <c r="AU895" i="1"/>
  <c r="BE858" i="1"/>
  <c r="BE80" i="1"/>
  <c r="BE869" i="1"/>
  <c r="BE91" i="1"/>
  <c r="BI819" i="1"/>
  <c r="BF722" i="1"/>
  <c r="BF764" i="1" s="1"/>
  <c r="BG189" i="1"/>
  <c r="AS43" i="1"/>
  <c r="AR69" i="1"/>
  <c r="AT97" i="1"/>
  <c r="AT875" i="1"/>
  <c r="AU823" i="1"/>
  <c r="AW843" i="1"/>
  <c r="AV117" i="1"/>
  <c r="AV895" i="1"/>
  <c r="BH809" i="1"/>
  <c r="AY849" i="1"/>
  <c r="AX123" i="1"/>
  <c r="AX901" i="1"/>
  <c r="AT99" i="1"/>
  <c r="AT877" i="1"/>
  <c r="AU825" i="1"/>
  <c r="BC808" i="1"/>
  <c r="BB82" i="1"/>
  <c r="BB62" i="1" s="1"/>
  <c r="BB860" i="1"/>
  <c r="AX832" i="1"/>
  <c r="AW106" i="1"/>
  <c r="AW884" i="1"/>
  <c r="AR43" i="1"/>
  <c r="BH850" i="1"/>
  <c r="BG124" i="1"/>
  <c r="BH81" i="1"/>
  <c r="BH59" i="1" s="1"/>
  <c r="BH859" i="1"/>
  <c r="BI807" i="1"/>
  <c r="BG830" i="1"/>
  <c r="BF104" i="1"/>
  <c r="BF882" i="1"/>
  <c r="BF730" i="1"/>
  <c r="BF771" i="1" s="1"/>
  <c r="BG197" i="1"/>
  <c r="AU56" i="1"/>
  <c r="AU55" i="1"/>
  <c r="AU54" i="1"/>
  <c r="AU57" i="1"/>
  <c r="AU45" i="1"/>
  <c r="AU58" i="1"/>
  <c r="AU44" i="1"/>
  <c r="AU41" i="1"/>
  <c r="AU40" i="1"/>
  <c r="BH834" i="1"/>
  <c r="BG108" i="1"/>
  <c r="BG886" i="1"/>
  <c r="AY840" i="1"/>
  <c r="AX114" i="1"/>
  <c r="AX892" i="1"/>
  <c r="BI818" i="1"/>
  <c r="AQ66" i="1"/>
  <c r="AQ63" i="1"/>
  <c r="AQ65" i="1"/>
  <c r="AQ42" i="1"/>
  <c r="AQ64" i="1"/>
  <c r="BE856" i="1"/>
  <c r="BE78" i="1"/>
  <c r="AX833" i="1"/>
  <c r="AW107" i="1"/>
  <c r="AW885" i="1"/>
  <c r="BF831" i="1"/>
  <c r="BE105" i="1"/>
  <c r="BE883" i="1"/>
  <c r="BE861" i="1"/>
  <c r="BE83" i="1"/>
  <c r="BH814" i="1"/>
  <c r="BG88" i="1"/>
  <c r="BG866" i="1"/>
  <c r="BG720" i="1"/>
  <c r="BG751" i="1" s="1"/>
  <c r="BH187" i="1"/>
  <c r="BH720" i="1" s="1"/>
  <c r="BH751" i="1" s="1"/>
  <c r="BE836" i="1"/>
  <c r="BD110" i="1"/>
  <c r="BD888" i="1"/>
  <c r="BF856" i="1"/>
  <c r="BF78" i="1"/>
  <c r="AX835" i="1"/>
  <c r="AW109" i="1"/>
  <c r="AW887" i="1"/>
  <c r="BG732" i="1"/>
  <c r="BG773" i="1" s="1"/>
  <c r="BH199" i="1"/>
  <c r="BH732" i="1" s="1"/>
  <c r="BH773" i="1" s="1"/>
  <c r="AU116" i="1"/>
  <c r="AU894" i="1"/>
  <c r="AT46" i="1"/>
  <c r="BF736" i="1"/>
  <c r="BF756" i="1" s="1"/>
  <c r="BG203" i="1"/>
  <c r="BD854" i="1"/>
  <c r="BD800" i="1"/>
  <c r="BD76" i="1"/>
  <c r="BG721" i="1"/>
  <c r="BG763" i="1" s="1"/>
  <c r="BH188" i="1"/>
  <c r="BH721" i="1" s="1"/>
  <c r="BH763" i="1" s="1"/>
  <c r="AU112" i="1"/>
  <c r="AU72" i="1" s="1"/>
  <c r="AU49" i="1" s="1"/>
  <c r="AU890" i="1"/>
  <c r="BF727" i="1"/>
  <c r="BF753" i="1" s="1"/>
  <c r="BG194" i="1"/>
  <c r="BH847" i="1"/>
  <c r="BG121" i="1"/>
  <c r="BG899" i="1"/>
  <c r="BG733" i="1"/>
  <c r="BG774" i="1" s="1"/>
  <c r="BH200" i="1"/>
  <c r="BH733" i="1" s="1"/>
  <c r="BH774" i="1" s="1"/>
  <c r="BF867" i="1"/>
  <c r="BF89" i="1"/>
  <c r="AW845" i="1"/>
  <c r="AV119" i="1"/>
  <c r="AV897" i="1"/>
  <c r="BE857" i="1"/>
  <c r="BE79" i="1"/>
  <c r="BG737" i="1"/>
  <c r="BG757" i="1" s="1"/>
  <c r="BG861" i="1" s="1"/>
  <c r="BH204" i="1"/>
  <c r="BH737" i="1" s="1"/>
  <c r="BH757" i="1" s="1"/>
  <c r="BH861" i="1" s="1"/>
  <c r="AT73" i="1"/>
  <c r="AT50" i="1" s="1"/>
  <c r="AT51" i="1" s="1"/>
  <c r="BF725" i="1"/>
  <c r="BF767" i="1" s="1"/>
  <c r="BG192" i="1"/>
  <c r="BE868" i="1"/>
  <c r="BE90" i="1"/>
  <c r="BE68" i="1" s="1"/>
  <c r="BE61" i="1" s="1"/>
  <c r="BF870" i="1"/>
  <c r="BF92" i="1"/>
  <c r="BF734" i="1"/>
  <c r="BF775" i="1" s="1"/>
  <c r="BG201" i="1"/>
  <c r="BF719" i="1"/>
  <c r="BG186" i="1"/>
  <c r="AW842" i="1"/>
  <c r="AV116" i="1"/>
  <c r="AV894" i="1"/>
  <c r="BE871" i="1"/>
  <c r="BE93" i="1"/>
  <c r="BH827" i="1"/>
  <c r="BG726" i="1"/>
  <c r="BG752" i="1" s="1"/>
  <c r="BH193" i="1"/>
  <c r="BH726" i="1" s="1"/>
  <c r="BH752" i="1" s="1"/>
  <c r="BE879" i="1"/>
  <c r="BE101" i="1"/>
  <c r="BE748" i="1"/>
  <c r="BE750" i="1"/>
  <c r="AW838" i="1"/>
  <c r="AV112" i="1"/>
  <c r="AV72" i="1" s="1"/>
  <c r="AV49" i="1" s="1"/>
  <c r="AV890" i="1"/>
  <c r="AZ841" i="1"/>
  <c r="AY115" i="1"/>
  <c r="AY893" i="1"/>
  <c r="BM100" i="1"/>
  <c r="BM878" i="1"/>
  <c r="BI816" i="1"/>
  <c r="AV56" i="1"/>
  <c r="AV55" i="1"/>
  <c r="AV54" i="1"/>
  <c r="AV57" i="1"/>
  <c r="AV45" i="1"/>
  <c r="AV58" i="1"/>
  <c r="AV44" i="1"/>
  <c r="AV41" i="1"/>
  <c r="AV40" i="1"/>
  <c r="BH846" i="1"/>
  <c r="BG120" i="1"/>
  <c r="BG898" i="1"/>
  <c r="BF878" i="1"/>
  <c r="BF100" i="1"/>
  <c r="BF829" i="1"/>
  <c r="BE103" i="1"/>
  <c r="BE881" i="1"/>
  <c r="AU119" i="1"/>
  <c r="AU897" i="1"/>
  <c r="BG724" i="1"/>
  <c r="BG766" i="1" s="1"/>
  <c r="BH191" i="1"/>
  <c r="BH724" i="1" s="1"/>
  <c r="BH766" i="1" s="1"/>
  <c r="BH870" i="1" s="1"/>
  <c r="BH844" i="1"/>
  <c r="BG118" i="1"/>
  <c r="BG896" i="1"/>
  <c r="AT820" i="1"/>
  <c r="AT822" i="1"/>
  <c r="AT95" i="1"/>
  <c r="AT873" i="1"/>
  <c r="AU821" i="1"/>
  <c r="BF67" i="1"/>
  <c r="BM85" i="1"/>
  <c r="BM863" i="1"/>
  <c r="BD60" i="1" l="1"/>
  <c r="AT70" i="1"/>
  <c r="AV73" i="1"/>
  <c r="AV50" i="1" s="1"/>
  <c r="BE71" i="1"/>
  <c r="BH121" i="1"/>
  <c r="BH899" i="1"/>
  <c r="BI847" i="1"/>
  <c r="AV51" i="1"/>
  <c r="AV823" i="1"/>
  <c r="AU97" i="1"/>
  <c r="AU875" i="1"/>
  <c r="AW824" i="1"/>
  <c r="AV98" i="1"/>
  <c r="AV876" i="1"/>
  <c r="BG831" i="1"/>
  <c r="BF105" i="1"/>
  <c r="BF883" i="1"/>
  <c r="BG723" i="1"/>
  <c r="BG765" i="1" s="1"/>
  <c r="BH190" i="1"/>
  <c r="BH723" i="1" s="1"/>
  <c r="BH765" i="1" s="1"/>
  <c r="AW56" i="1"/>
  <c r="AW55" i="1"/>
  <c r="AW54" i="1"/>
  <c r="AW57" i="1"/>
  <c r="AW45" i="1"/>
  <c r="AW58" i="1"/>
  <c r="AW44" i="1"/>
  <c r="AW41" i="1"/>
  <c r="AW40" i="1"/>
  <c r="AT43" i="1"/>
  <c r="BF869" i="1"/>
  <c r="BF91" i="1"/>
  <c r="BH856" i="1"/>
  <c r="BH78" i="1"/>
  <c r="BI90" i="1"/>
  <c r="BJ816" i="1"/>
  <c r="BI868" i="1"/>
  <c r="BG856" i="1"/>
  <c r="BG78" i="1"/>
  <c r="BG725" i="1"/>
  <c r="BG767" i="1" s="1"/>
  <c r="BH192" i="1"/>
  <c r="BH725" i="1" s="1"/>
  <c r="BH767" i="1" s="1"/>
  <c r="BG727" i="1"/>
  <c r="BG753" i="1" s="1"/>
  <c r="BH194" i="1"/>
  <c r="BH727" i="1" s="1"/>
  <c r="BH753" i="1" s="1"/>
  <c r="BH830" i="1"/>
  <c r="BG104" i="1"/>
  <c r="BG882" i="1"/>
  <c r="AR66" i="1"/>
  <c r="AR65" i="1"/>
  <c r="AR63" i="1"/>
  <c r="AR42" i="1"/>
  <c r="BG729" i="1"/>
  <c r="BG754" i="1" s="1"/>
  <c r="BH196" i="1"/>
  <c r="BH729" i="1" s="1"/>
  <c r="BH754" i="1" s="1"/>
  <c r="BH858" i="1" s="1"/>
  <c r="AY803" i="1"/>
  <c r="AX77" i="1"/>
  <c r="AX53" i="1" s="1"/>
  <c r="AX855" i="1"/>
  <c r="AU46" i="1"/>
  <c r="BI81" i="1"/>
  <c r="BI59" i="1" s="1"/>
  <c r="BI859" i="1"/>
  <c r="BJ807" i="1"/>
  <c r="BF858" i="1"/>
  <c r="BF80" i="1"/>
  <c r="BI827" i="1"/>
  <c r="BH84" i="1"/>
  <c r="BH862" i="1"/>
  <c r="BI810" i="1"/>
  <c r="BH867" i="1"/>
  <c r="BH89" i="1"/>
  <c r="BI79" i="1"/>
  <c r="BI857" i="1"/>
  <c r="BJ805" i="1"/>
  <c r="BG867" i="1"/>
  <c r="BG89" i="1"/>
  <c r="BH124" i="1"/>
  <c r="BI850" i="1"/>
  <c r="BG722" i="1"/>
  <c r="BG764" i="1" s="1"/>
  <c r="BH189" i="1"/>
  <c r="BH722" i="1" s="1"/>
  <c r="BH764" i="1" s="1"/>
  <c r="BF871" i="1"/>
  <c r="BF93" i="1"/>
  <c r="BF836" i="1"/>
  <c r="BE110" i="1"/>
  <c r="BE888" i="1"/>
  <c r="BF868" i="1"/>
  <c r="BF90" i="1"/>
  <c r="BH122" i="1"/>
  <c r="BH900" i="1"/>
  <c r="BI848" i="1"/>
  <c r="AQ47" i="1"/>
  <c r="AQ39" i="1"/>
  <c r="AQ48" i="1"/>
  <c r="AR64" i="1"/>
  <c r="AZ849" i="1"/>
  <c r="AY123" i="1"/>
  <c r="AY901" i="1"/>
  <c r="BI93" i="1"/>
  <c r="BI871" i="1"/>
  <c r="BJ819" i="1"/>
  <c r="AS66" i="1"/>
  <c r="AS63" i="1"/>
  <c r="AS65" i="1"/>
  <c r="AS42" i="1"/>
  <c r="AV46" i="1"/>
  <c r="AY833" i="1"/>
  <c r="AX107" i="1"/>
  <c r="AX885" i="1"/>
  <c r="AX842" i="1"/>
  <c r="AW116" i="1"/>
  <c r="AW894" i="1"/>
  <c r="AY832" i="1"/>
  <c r="AX106" i="1"/>
  <c r="AX884" i="1"/>
  <c r="BG83" i="1"/>
  <c r="BH111" i="1"/>
  <c r="BH889" i="1"/>
  <c r="BI837" i="1"/>
  <c r="AT96" i="1"/>
  <c r="AT874" i="1"/>
  <c r="AU822" i="1"/>
  <c r="BG736" i="1"/>
  <c r="BG756" i="1" s="1"/>
  <c r="BH203" i="1"/>
  <c r="BH736" i="1" s="1"/>
  <c r="BH756" i="1" s="1"/>
  <c r="BF68" i="1"/>
  <c r="BF61" i="1" s="1"/>
  <c r="BI92" i="1"/>
  <c r="BI870" i="1"/>
  <c r="BJ818" i="1"/>
  <c r="BH83" i="1"/>
  <c r="BI809" i="1"/>
  <c r="BG735" i="1"/>
  <c r="BG776" i="1" s="1"/>
  <c r="BH202" i="1"/>
  <c r="BH735" i="1" s="1"/>
  <c r="BH776" i="1" s="1"/>
  <c r="BH108" i="1"/>
  <c r="BH886" i="1"/>
  <c r="BI834" i="1"/>
  <c r="BH120" i="1"/>
  <c r="BH898" i="1"/>
  <c r="BI846" i="1"/>
  <c r="AT94" i="1"/>
  <c r="AT872" i="1"/>
  <c r="AU820" i="1"/>
  <c r="BA841" i="1"/>
  <c r="AZ115" i="1"/>
  <c r="AZ893" i="1"/>
  <c r="BG719" i="1"/>
  <c r="BH186" i="1"/>
  <c r="BH719" i="1" s="1"/>
  <c r="BH92" i="1"/>
  <c r="BG730" i="1"/>
  <c r="BG771" i="1" s="1"/>
  <c r="BH197" i="1"/>
  <c r="BH730" i="1" s="1"/>
  <c r="BH771" i="1" s="1"/>
  <c r="BF880" i="1"/>
  <c r="BF102" i="1"/>
  <c r="BF857" i="1"/>
  <c r="BF79" i="1"/>
  <c r="AX845" i="1"/>
  <c r="AW119" i="1"/>
  <c r="AW897" i="1"/>
  <c r="BH118" i="1"/>
  <c r="BH896" i="1"/>
  <c r="BI844" i="1"/>
  <c r="BF748" i="1"/>
  <c r="BF750" i="1"/>
  <c r="BH878" i="1"/>
  <c r="BH100" i="1"/>
  <c r="BH88" i="1"/>
  <c r="BH866" i="1"/>
  <c r="BI814" i="1"/>
  <c r="BG829" i="1"/>
  <c r="BF103" i="1"/>
  <c r="BF881" i="1"/>
  <c r="BE60" i="1"/>
  <c r="AX838" i="1"/>
  <c r="AW112" i="1"/>
  <c r="AW72" i="1" s="1"/>
  <c r="AW49" i="1" s="1"/>
  <c r="AW890" i="1"/>
  <c r="BG734" i="1"/>
  <c r="BG775" i="1" s="1"/>
  <c r="BH201" i="1"/>
  <c r="BH734" i="1" s="1"/>
  <c r="BH775" i="1" s="1"/>
  <c r="BH879" i="1" s="1"/>
  <c r="BG878" i="1"/>
  <c r="BG100" i="1"/>
  <c r="BI806" i="1"/>
  <c r="AY835" i="1"/>
  <c r="AX109" i="1"/>
  <c r="AX887" i="1"/>
  <c r="AV821" i="1"/>
  <c r="AU95" i="1"/>
  <c r="AU873" i="1"/>
  <c r="BG870" i="1"/>
  <c r="BG92" i="1"/>
  <c r="BE854" i="1"/>
  <c r="BE800" i="1"/>
  <c r="BE76" i="1"/>
  <c r="BF879" i="1"/>
  <c r="BF101" i="1"/>
  <c r="AU73" i="1"/>
  <c r="AU50" i="1" s="1"/>
  <c r="AU51" i="1" s="1"/>
  <c r="AZ840" i="1"/>
  <c r="AY114" i="1"/>
  <c r="AY892" i="1"/>
  <c r="AX843" i="1"/>
  <c r="AW117" i="1"/>
  <c r="AW895" i="1"/>
  <c r="AV825" i="1"/>
  <c r="AU99" i="1"/>
  <c r="AU877" i="1"/>
  <c r="BD808" i="1"/>
  <c r="BC82" i="1"/>
  <c r="BC62" i="1" s="1"/>
  <c r="BC860" i="1"/>
  <c r="AT69" i="1" l="1"/>
  <c r="AT64" i="1" s="1"/>
  <c r="BH80" i="1"/>
  <c r="AW73" i="1"/>
  <c r="AW50" i="1" s="1"/>
  <c r="AW51" i="1" s="1"/>
  <c r="BH67" i="1"/>
  <c r="BG748" i="1"/>
  <c r="BG750" i="1"/>
  <c r="BA840" i="1"/>
  <c r="AZ114" i="1"/>
  <c r="AZ892" i="1"/>
  <c r="BI80" i="1"/>
  <c r="BI858" i="1"/>
  <c r="BJ806" i="1"/>
  <c r="BH748" i="1"/>
  <c r="BH750" i="1"/>
  <c r="AZ803" i="1"/>
  <c r="AY77" i="1"/>
  <c r="AY53" i="1" s="1"/>
  <c r="AY855" i="1"/>
  <c r="BG858" i="1"/>
  <c r="BG80" i="1"/>
  <c r="BH831" i="1"/>
  <c r="BG105" i="1"/>
  <c r="BG883" i="1"/>
  <c r="BF854" i="1"/>
  <c r="BF800" i="1"/>
  <c r="BF76" i="1"/>
  <c r="BG836" i="1"/>
  <c r="BF110" i="1"/>
  <c r="BF888" i="1"/>
  <c r="AR47" i="1"/>
  <c r="AR48" i="1"/>
  <c r="AR39" i="1"/>
  <c r="AY842" i="1"/>
  <c r="AX116" i="1"/>
  <c r="AX894" i="1"/>
  <c r="BI101" i="1"/>
  <c r="BI879" i="1"/>
  <c r="BJ827" i="1"/>
  <c r="AW46" i="1"/>
  <c r="AX824" i="1"/>
  <c r="AW823" i="1"/>
  <c r="AW825" i="1"/>
  <c r="AW98" i="1"/>
  <c r="AW876" i="1"/>
  <c r="BI118" i="1"/>
  <c r="BI896" i="1"/>
  <c r="BJ844" i="1"/>
  <c r="BB841" i="1"/>
  <c r="BA115" i="1"/>
  <c r="BA893" i="1"/>
  <c r="BH101" i="1"/>
  <c r="BH868" i="1"/>
  <c r="BH90" i="1"/>
  <c r="BG868" i="1"/>
  <c r="BG90" i="1"/>
  <c r="AU70" i="1"/>
  <c r="BG879" i="1"/>
  <c r="BG101" i="1"/>
  <c r="AT66" i="1"/>
  <c r="AT63" i="1"/>
  <c r="AT65" i="1"/>
  <c r="AT42" i="1"/>
  <c r="BH104" i="1"/>
  <c r="BH882" i="1"/>
  <c r="BI830" i="1"/>
  <c r="AV97" i="1"/>
  <c r="AV875" i="1"/>
  <c r="AZ833" i="1"/>
  <c r="AY107" i="1"/>
  <c r="AY885" i="1"/>
  <c r="BI124" i="1"/>
  <c r="BJ850" i="1"/>
  <c r="BH857" i="1"/>
  <c r="BH79" i="1"/>
  <c r="AV820" i="1"/>
  <c r="AU94" i="1"/>
  <c r="AU69" i="1" s="1"/>
  <c r="AU872" i="1"/>
  <c r="AU852" i="1"/>
  <c r="AY845" i="1"/>
  <c r="AX119" i="1"/>
  <c r="AX897" i="1"/>
  <c r="BG857" i="1"/>
  <c r="BG79" i="1"/>
  <c r="AW821" i="1"/>
  <c r="AV95" i="1"/>
  <c r="AV873" i="1"/>
  <c r="BJ81" i="1"/>
  <c r="BJ59" i="1" s="1"/>
  <c r="BJ859" i="1"/>
  <c r="BK807" i="1"/>
  <c r="BH871" i="1"/>
  <c r="BH93" i="1"/>
  <c r="BA849" i="1"/>
  <c r="AZ123" i="1"/>
  <c r="AZ901" i="1"/>
  <c r="BI120" i="1"/>
  <c r="BI898" i="1"/>
  <c r="BJ846" i="1"/>
  <c r="BF71" i="1"/>
  <c r="BI108" i="1"/>
  <c r="BI886" i="1"/>
  <c r="BJ834" i="1"/>
  <c r="BG871" i="1"/>
  <c r="BG93" i="1"/>
  <c r="BI121" i="1"/>
  <c r="BI899" i="1"/>
  <c r="BJ847" i="1"/>
  <c r="AV822" i="1"/>
  <c r="AU96" i="1"/>
  <c r="AU874" i="1"/>
  <c r="AV99" i="1"/>
  <c r="AV877" i="1"/>
  <c r="AY838" i="1"/>
  <c r="AX112" i="1"/>
  <c r="AX72" i="1" s="1"/>
  <c r="AX49" i="1" s="1"/>
  <c r="AX890" i="1"/>
  <c r="AY843" i="1"/>
  <c r="AX117" i="1"/>
  <c r="AX895" i="1"/>
  <c r="BH829" i="1"/>
  <c r="BG103" i="1"/>
  <c r="BG881" i="1"/>
  <c r="BI122" i="1"/>
  <c r="BI900" i="1"/>
  <c r="BJ848" i="1"/>
  <c r="BJ79" i="1"/>
  <c r="BJ857" i="1"/>
  <c r="BK805" i="1"/>
  <c r="BJ92" i="1"/>
  <c r="BJ870" i="1"/>
  <c r="BK818" i="1"/>
  <c r="BE808" i="1"/>
  <c r="BD82" i="1"/>
  <c r="BD62" i="1" s="1"/>
  <c r="BD860" i="1"/>
  <c r="BF60" i="1"/>
  <c r="BH880" i="1"/>
  <c r="BH102" i="1"/>
  <c r="BH869" i="1"/>
  <c r="BH91" i="1"/>
  <c r="BH68" i="1" s="1"/>
  <c r="BI111" i="1"/>
  <c r="BI889" i="1"/>
  <c r="BJ837" i="1"/>
  <c r="BG880" i="1"/>
  <c r="BG102" i="1"/>
  <c r="AZ832" i="1"/>
  <c r="AY106" i="1"/>
  <c r="AY884" i="1"/>
  <c r="AS47" i="1"/>
  <c r="AS48" i="1"/>
  <c r="AS39" i="1"/>
  <c r="BJ90" i="1"/>
  <c r="BJ868" i="1"/>
  <c r="BK816" i="1"/>
  <c r="BG869" i="1"/>
  <c r="BG91" i="1"/>
  <c r="BJ93" i="1"/>
  <c r="BJ871" i="1"/>
  <c r="BK819" i="1"/>
  <c r="AX56" i="1"/>
  <c r="AX55" i="1"/>
  <c r="AX54" i="1"/>
  <c r="AX57" i="1"/>
  <c r="AX45" i="1"/>
  <c r="AX58" i="1"/>
  <c r="AX44" i="1"/>
  <c r="AX41" i="1"/>
  <c r="AX40" i="1"/>
  <c r="BI68" i="1"/>
  <c r="BI88" i="1"/>
  <c r="BI866" i="1"/>
  <c r="BJ814" i="1"/>
  <c r="AZ835" i="1"/>
  <c r="AY109" i="1"/>
  <c r="AY887" i="1"/>
  <c r="BI83" i="1"/>
  <c r="BI861" i="1"/>
  <c r="BJ809" i="1"/>
  <c r="BI84" i="1"/>
  <c r="BI862" i="1"/>
  <c r="BJ810" i="1"/>
  <c r="BG68" i="1" l="1"/>
  <c r="BG71" i="1"/>
  <c r="BH61" i="1"/>
  <c r="BH60" i="1"/>
  <c r="BG61" i="1"/>
  <c r="BG60" i="1"/>
  <c r="BJ120" i="1"/>
  <c r="BJ898" i="1"/>
  <c r="BK846" i="1"/>
  <c r="AX73" i="1"/>
  <c r="AX50" i="1" s="1"/>
  <c r="AX51" i="1" s="1"/>
  <c r="AT47" i="1"/>
  <c r="AT39" i="1"/>
  <c r="AT48" i="1"/>
  <c r="BC841" i="1"/>
  <c r="BB115" i="1"/>
  <c r="BB893" i="1"/>
  <c r="AY56" i="1"/>
  <c r="AY55" i="1"/>
  <c r="AY54" i="1"/>
  <c r="AY57" i="1"/>
  <c r="AY45" i="1"/>
  <c r="AY58" i="1"/>
  <c r="AY44" i="1"/>
  <c r="AY41" i="1"/>
  <c r="AY40" i="1"/>
  <c r="BJ118" i="1"/>
  <c r="BJ896" i="1"/>
  <c r="BK844" i="1"/>
  <c r="AZ842" i="1"/>
  <c r="AY116" i="1"/>
  <c r="AY894" i="1"/>
  <c r="BJ88" i="1"/>
  <c r="BJ866" i="1"/>
  <c r="BK814" i="1"/>
  <c r="BA803" i="1"/>
  <c r="AZ77" i="1"/>
  <c r="AZ53" i="1" s="1"/>
  <c r="AZ855" i="1"/>
  <c r="BH854" i="1"/>
  <c r="BH800" i="1"/>
  <c r="BH76" i="1"/>
  <c r="AU66" i="1"/>
  <c r="AU63" i="1"/>
  <c r="AU65" i="1"/>
  <c r="AU42" i="1"/>
  <c r="AV94" i="1"/>
  <c r="AV872" i="1"/>
  <c r="BJ80" i="1"/>
  <c r="BJ858" i="1"/>
  <c r="BK806" i="1"/>
  <c r="AU64" i="1"/>
  <c r="AU43" i="1"/>
  <c r="AW99" i="1"/>
  <c r="AW877" i="1"/>
  <c r="BJ122" i="1"/>
  <c r="BJ900" i="1"/>
  <c r="BK848" i="1"/>
  <c r="AW97" i="1"/>
  <c r="AW70" i="1" s="1"/>
  <c r="AW875" i="1"/>
  <c r="BH836" i="1"/>
  <c r="BG110" i="1"/>
  <c r="BG888" i="1"/>
  <c r="BK81" i="1"/>
  <c r="BK59" i="1" s="1"/>
  <c r="BK859" i="1"/>
  <c r="BL807" i="1"/>
  <c r="BJ124" i="1"/>
  <c r="BK850" i="1"/>
  <c r="AY824" i="1"/>
  <c r="AX823" i="1"/>
  <c r="AX825" i="1"/>
  <c r="AX98" i="1"/>
  <c r="AX876" i="1"/>
  <c r="AV96" i="1"/>
  <c r="AV874" i="1"/>
  <c r="BJ68" i="1"/>
  <c r="BJ121" i="1"/>
  <c r="BJ899" i="1"/>
  <c r="BK847" i="1"/>
  <c r="BA835" i="1"/>
  <c r="AZ109" i="1"/>
  <c r="AZ887" i="1"/>
  <c r="BB849" i="1"/>
  <c r="BA123" i="1"/>
  <c r="BA901" i="1"/>
  <c r="BA833" i="1"/>
  <c r="AZ107" i="1"/>
  <c r="AZ885" i="1"/>
  <c r="BJ101" i="1"/>
  <c r="BJ879" i="1"/>
  <c r="BK827" i="1"/>
  <c r="BK90" i="1"/>
  <c r="BK868" i="1"/>
  <c r="BL816" i="1"/>
  <c r="BI67" i="1"/>
  <c r="BH103" i="1"/>
  <c r="BH881" i="1"/>
  <c r="BI829" i="1"/>
  <c r="BH105" i="1"/>
  <c r="BH883" i="1"/>
  <c r="BI831" i="1"/>
  <c r="BB840" i="1"/>
  <c r="BA114" i="1"/>
  <c r="BA892" i="1"/>
  <c r="BJ111" i="1"/>
  <c r="BJ889" i="1"/>
  <c r="BK837" i="1"/>
  <c r="AW822" i="1"/>
  <c r="AX821" i="1"/>
  <c r="AW820" i="1"/>
  <c r="AW95" i="1"/>
  <c r="AW873" i="1"/>
  <c r="BG854" i="1"/>
  <c r="BG800" i="1"/>
  <c r="BG76" i="1"/>
  <c r="AZ838" i="1"/>
  <c r="AY112" i="1"/>
  <c r="AY72" i="1" s="1"/>
  <c r="AY49" i="1" s="1"/>
  <c r="AY890" i="1"/>
  <c r="BJ108" i="1"/>
  <c r="BJ886" i="1"/>
  <c r="BK834" i="1"/>
  <c r="AV70" i="1"/>
  <c r="BK92" i="1"/>
  <c r="BK870" i="1"/>
  <c r="BL818" i="1"/>
  <c r="BK93" i="1"/>
  <c r="BK871" i="1"/>
  <c r="BL819" i="1"/>
  <c r="AZ845" i="1"/>
  <c r="AY119" i="1"/>
  <c r="AY897" i="1"/>
  <c r="BK79" i="1"/>
  <c r="BK857" i="1"/>
  <c r="BL805" i="1"/>
  <c r="AX46" i="1"/>
  <c r="BJ84" i="1"/>
  <c r="BJ67" i="1" s="1"/>
  <c r="BJ862" i="1"/>
  <c r="BK810" i="1"/>
  <c r="BI104" i="1"/>
  <c r="BI882" i="1"/>
  <c r="BJ830" i="1"/>
  <c r="BJ83" i="1"/>
  <c r="BJ861" i="1"/>
  <c r="BK809" i="1"/>
  <c r="BA832" i="1"/>
  <c r="AZ106" i="1"/>
  <c r="AZ884" i="1"/>
  <c r="BF808" i="1"/>
  <c r="BE82" i="1"/>
  <c r="BE62" i="1" s="1"/>
  <c r="BE860" i="1"/>
  <c r="AZ843" i="1"/>
  <c r="AY117" i="1"/>
  <c r="AY895" i="1"/>
  <c r="AV69" i="1" l="1"/>
  <c r="AV42" i="1" s="1"/>
  <c r="BJ60" i="1"/>
  <c r="BJ61" i="1"/>
  <c r="BK108" i="1"/>
  <c r="BK886" i="1"/>
  <c r="BL834" i="1"/>
  <c r="BK101" i="1"/>
  <c r="BK879" i="1"/>
  <c r="BL827" i="1"/>
  <c r="BB835" i="1"/>
  <c r="BA109" i="1"/>
  <c r="BA887" i="1"/>
  <c r="BL81" i="1"/>
  <c r="BL59" i="1" s="1"/>
  <c r="BL859" i="1"/>
  <c r="BM807" i="1"/>
  <c r="BA842" i="1"/>
  <c r="AZ116" i="1"/>
  <c r="AZ894" i="1"/>
  <c r="AV66" i="1"/>
  <c r="AV65" i="1"/>
  <c r="AV63" i="1"/>
  <c r="BD841" i="1"/>
  <c r="BC115" i="1"/>
  <c r="BC893" i="1"/>
  <c r="BK118" i="1"/>
  <c r="BK896" i="1"/>
  <c r="BL844" i="1"/>
  <c r="BB832" i="1"/>
  <c r="BA106" i="1"/>
  <c r="BA884" i="1"/>
  <c r="BK121" i="1"/>
  <c r="BK899" i="1"/>
  <c r="BL847" i="1"/>
  <c r="AU47" i="1"/>
  <c r="AU39" i="1"/>
  <c r="AU48" i="1"/>
  <c r="AY46" i="1"/>
  <c r="BK120" i="1"/>
  <c r="BK898" i="1"/>
  <c r="BL846" i="1"/>
  <c r="AW43" i="1"/>
  <c r="BA838" i="1"/>
  <c r="AZ112" i="1"/>
  <c r="AZ890" i="1"/>
  <c r="AZ72" i="1"/>
  <c r="AZ49" i="1" s="1"/>
  <c r="BB833" i="1"/>
  <c r="BA107" i="1"/>
  <c r="BA885" i="1"/>
  <c r="BK122" i="1"/>
  <c r="BK900" i="1"/>
  <c r="BL848" i="1"/>
  <c r="BJ104" i="1"/>
  <c r="BJ882" i="1"/>
  <c r="BK830" i="1"/>
  <c r="BK83" i="1"/>
  <c r="BK861" i="1"/>
  <c r="BL809" i="1"/>
  <c r="AZ57" i="1"/>
  <c r="AZ45" i="1"/>
  <c r="AZ58" i="1"/>
  <c r="AZ55" i="1"/>
  <c r="AZ44" i="1"/>
  <c r="AZ41" i="1"/>
  <c r="AZ40" i="1"/>
  <c r="AZ54" i="1"/>
  <c r="AZ56" i="1"/>
  <c r="BC840" i="1"/>
  <c r="BB114" i="1"/>
  <c r="BB892" i="1"/>
  <c r="BB803" i="1"/>
  <c r="BA77" i="1"/>
  <c r="BA53" i="1" s="1"/>
  <c r="BA855" i="1"/>
  <c r="BA845" i="1"/>
  <c r="AZ119" i="1"/>
  <c r="AZ897" i="1"/>
  <c r="BC849" i="1"/>
  <c r="BB123" i="1"/>
  <c r="BB901" i="1"/>
  <c r="BL92" i="1"/>
  <c r="BL870" i="1"/>
  <c r="BM818" i="1"/>
  <c r="BI60" i="1"/>
  <c r="BI61" i="1"/>
  <c r="AX99" i="1"/>
  <c r="AX877" i="1"/>
  <c r="BK88" i="1"/>
  <c r="BK866" i="1"/>
  <c r="BL814" i="1"/>
  <c r="BL79" i="1"/>
  <c r="BL857" i="1"/>
  <c r="BM805" i="1"/>
  <c r="BI105" i="1"/>
  <c r="BI883" i="1"/>
  <c r="BJ831" i="1"/>
  <c r="BI103" i="1"/>
  <c r="BI71" i="1" s="1"/>
  <c r="BI881" i="1"/>
  <c r="BJ829" i="1"/>
  <c r="AX822" i="1"/>
  <c r="AY821" i="1"/>
  <c r="AX820" i="1"/>
  <c r="AX95" i="1"/>
  <c r="AX873" i="1"/>
  <c r="AX97" i="1"/>
  <c r="AX875" i="1"/>
  <c r="BA843" i="1"/>
  <c r="AZ117" i="1"/>
  <c r="AZ895" i="1"/>
  <c r="BK84" i="1"/>
  <c r="BK862" i="1"/>
  <c r="BL810" i="1"/>
  <c r="AW96" i="1"/>
  <c r="AW874" i="1"/>
  <c r="AZ824" i="1"/>
  <c r="AY823" i="1"/>
  <c r="AY825" i="1"/>
  <c r="AY98" i="1"/>
  <c r="AY876" i="1"/>
  <c r="BH110" i="1"/>
  <c r="BH888" i="1"/>
  <c r="BI836" i="1"/>
  <c r="BH71" i="1"/>
  <c r="AW94" i="1"/>
  <c r="AW872" i="1"/>
  <c r="BG808" i="1"/>
  <c r="BF82" i="1"/>
  <c r="BF62" i="1" s="1"/>
  <c r="BF860" i="1"/>
  <c r="BL90" i="1"/>
  <c r="BL868" i="1"/>
  <c r="BM816" i="1"/>
  <c r="BK80" i="1"/>
  <c r="BK858" i="1"/>
  <c r="BL806" i="1"/>
  <c r="AV64" i="1"/>
  <c r="AV43" i="1"/>
  <c r="BK111" i="1"/>
  <c r="BK889" i="1"/>
  <c r="BL837" i="1"/>
  <c r="BK124" i="1"/>
  <c r="BL850" i="1"/>
  <c r="BL93" i="1"/>
  <c r="BL871" i="1"/>
  <c r="BM819" i="1"/>
  <c r="BK68" i="1"/>
  <c r="AY73" i="1"/>
  <c r="AY50" i="1" s="1"/>
  <c r="AY51" i="1" s="1"/>
  <c r="AX70" i="1" l="1"/>
  <c r="BL68" i="1"/>
  <c r="BL88" i="1"/>
  <c r="BL866" i="1"/>
  <c r="BM814" i="1"/>
  <c r="AZ73" i="1"/>
  <c r="AZ50" i="1" s="1"/>
  <c r="AZ51" i="1" s="1"/>
  <c r="AY99" i="1"/>
  <c r="AY877" i="1"/>
  <c r="BB842" i="1"/>
  <c r="BA116" i="1"/>
  <c r="BA894" i="1"/>
  <c r="BM81" i="1"/>
  <c r="BM59" i="1" s="1"/>
  <c r="BM859" i="1"/>
  <c r="BB838" i="1"/>
  <c r="BA112" i="1"/>
  <c r="BA72" i="1" s="1"/>
  <c r="BA49" i="1" s="1"/>
  <c r="BA890" i="1"/>
  <c r="BC832" i="1"/>
  <c r="BB106" i="1"/>
  <c r="BB884" i="1"/>
  <c r="BB845" i="1"/>
  <c r="BA119" i="1"/>
  <c r="BA897" i="1"/>
  <c r="BA58" i="1"/>
  <c r="BA57" i="1"/>
  <c r="BA45" i="1"/>
  <c r="BA44" i="1"/>
  <c r="BA41" i="1"/>
  <c r="BA56" i="1"/>
  <c r="BA55" i="1"/>
  <c r="BA54" i="1"/>
  <c r="BA40" i="1"/>
  <c r="BL83" i="1"/>
  <c r="BL861" i="1"/>
  <c r="BM809" i="1"/>
  <c r="BL118" i="1"/>
  <c r="BL896" i="1"/>
  <c r="BM844" i="1"/>
  <c r="AX43" i="1"/>
  <c r="AY822" i="1"/>
  <c r="AZ821" i="1"/>
  <c r="AY820" i="1"/>
  <c r="AY95" i="1"/>
  <c r="AY873" i="1"/>
  <c r="BC803" i="1"/>
  <c r="BB77" i="1"/>
  <c r="BB53" i="1" s="1"/>
  <c r="BB855" i="1"/>
  <c r="BA824" i="1"/>
  <c r="AZ823" i="1"/>
  <c r="AZ825" i="1"/>
  <c r="AZ98" i="1"/>
  <c r="AZ876" i="1"/>
  <c r="BK104" i="1"/>
  <c r="BK882" i="1"/>
  <c r="BL830" i="1"/>
  <c r="BM90" i="1"/>
  <c r="BM68" i="1" s="1"/>
  <c r="BM868" i="1"/>
  <c r="BL84" i="1"/>
  <c r="BL67" i="1" s="1"/>
  <c r="BL862" i="1"/>
  <c r="BM810" i="1"/>
  <c r="BJ103" i="1"/>
  <c r="BJ881" i="1"/>
  <c r="BK829" i="1"/>
  <c r="BL120" i="1"/>
  <c r="BL898" i="1"/>
  <c r="BM846" i="1"/>
  <c r="BC835" i="1"/>
  <c r="BB109" i="1"/>
  <c r="BB887" i="1"/>
  <c r="BM92" i="1"/>
  <c r="BM870" i="1"/>
  <c r="BL101" i="1"/>
  <c r="BL879" i="1"/>
  <c r="BM827" i="1"/>
  <c r="BL111" i="1"/>
  <c r="BL889" i="1"/>
  <c r="BM837" i="1"/>
  <c r="BL122" i="1"/>
  <c r="BL900" i="1"/>
  <c r="BM848" i="1"/>
  <c r="AW69" i="1"/>
  <c r="BJ105" i="1"/>
  <c r="BJ883" i="1"/>
  <c r="BK831" i="1"/>
  <c r="BE841" i="1"/>
  <c r="BD115" i="1"/>
  <c r="BD893" i="1"/>
  <c r="BM93" i="1"/>
  <c r="BM871" i="1"/>
  <c r="BD840" i="1"/>
  <c r="BC114" i="1"/>
  <c r="BC892" i="1"/>
  <c r="BL108" i="1"/>
  <c r="BL886" i="1"/>
  <c r="BM834" i="1"/>
  <c r="BL124" i="1"/>
  <c r="BM850" i="1"/>
  <c r="BM124" i="1" s="1"/>
  <c r="AX94" i="1"/>
  <c r="AX872" i="1"/>
  <c r="AV47" i="1"/>
  <c r="AV39" i="1"/>
  <c r="AV48" i="1"/>
  <c r="AY97" i="1"/>
  <c r="AY875" i="1"/>
  <c r="BB843" i="1"/>
  <c r="BA117" i="1"/>
  <c r="BA895" i="1"/>
  <c r="BM79" i="1"/>
  <c r="BM857" i="1"/>
  <c r="BH808" i="1"/>
  <c r="BG82" i="1"/>
  <c r="BG62" i="1" s="1"/>
  <c r="BG860" i="1"/>
  <c r="AX96" i="1"/>
  <c r="AX874" i="1"/>
  <c r="BL80" i="1"/>
  <c r="BL858" i="1"/>
  <c r="BM806" i="1"/>
  <c r="BI110" i="1"/>
  <c r="BI888" i="1"/>
  <c r="BJ836" i="1"/>
  <c r="AZ46" i="1"/>
  <c r="BK67" i="1"/>
  <c r="BD849" i="1"/>
  <c r="BC123" i="1"/>
  <c r="BC901" i="1"/>
  <c r="BC833" i="1"/>
  <c r="BB107" i="1"/>
  <c r="BB885" i="1"/>
  <c r="BL121" i="1"/>
  <c r="BL899" i="1"/>
  <c r="BM847" i="1"/>
  <c r="BA73" i="1" l="1"/>
  <c r="BA50" i="1" s="1"/>
  <c r="BA51" i="1" s="1"/>
  <c r="AY70" i="1"/>
  <c r="BD803" i="1"/>
  <c r="BC77" i="1"/>
  <c r="BC53" i="1" s="1"/>
  <c r="BC855" i="1"/>
  <c r="BC838" i="1"/>
  <c r="BB112" i="1"/>
  <c r="BB72" i="1" s="1"/>
  <c r="BB49" i="1" s="1"/>
  <c r="BB890" i="1"/>
  <c r="AY96" i="1"/>
  <c r="AY874" i="1"/>
  <c r="AY94" i="1"/>
  <c r="AY872" i="1"/>
  <c r="BC842" i="1"/>
  <c r="BB116" i="1"/>
  <c r="BB894" i="1"/>
  <c r="AZ99" i="1"/>
  <c r="AZ877" i="1"/>
  <c r="BL61" i="1"/>
  <c r="BL104" i="1"/>
  <c r="BL882" i="1"/>
  <c r="BM830" i="1"/>
  <c r="BD835" i="1"/>
  <c r="BC109" i="1"/>
  <c r="BC887" i="1"/>
  <c r="AZ97" i="1"/>
  <c r="AZ875" i="1"/>
  <c r="BL60" i="1"/>
  <c r="BM120" i="1"/>
  <c r="BM898" i="1"/>
  <c r="BB824" i="1"/>
  <c r="BA823" i="1"/>
  <c r="BA825" i="1"/>
  <c r="BA98" i="1"/>
  <c r="BA876" i="1"/>
  <c r="BM118" i="1"/>
  <c r="BM896" i="1"/>
  <c r="AZ822" i="1"/>
  <c r="BA821" i="1"/>
  <c r="AZ820" i="1"/>
  <c r="AZ95" i="1"/>
  <c r="AZ873" i="1"/>
  <c r="BC845" i="1"/>
  <c r="BB119" i="1"/>
  <c r="BB897" i="1"/>
  <c r="AY43" i="1"/>
  <c r="BK105" i="1"/>
  <c r="BK883" i="1"/>
  <c r="BL831" i="1"/>
  <c r="BE849" i="1"/>
  <c r="BD123" i="1"/>
  <c r="BD901" i="1"/>
  <c r="BM88" i="1"/>
  <c r="BM866" i="1"/>
  <c r="BF841" i="1"/>
  <c r="BE115" i="1"/>
  <c r="BE893" i="1"/>
  <c r="BM121" i="1"/>
  <c r="BM899" i="1"/>
  <c r="BM122" i="1"/>
  <c r="BM900" i="1"/>
  <c r="BK103" i="1"/>
  <c r="BK881" i="1"/>
  <c r="BL829" i="1"/>
  <c r="BM83" i="1"/>
  <c r="BM861" i="1"/>
  <c r="AX69" i="1"/>
  <c r="BM108" i="1"/>
  <c r="BM886" i="1"/>
  <c r="BM101" i="1"/>
  <c r="BM879" i="1"/>
  <c r="BD833" i="1"/>
  <c r="BC107" i="1"/>
  <c r="BC885" i="1"/>
  <c r="BE840" i="1"/>
  <c r="BD114" i="1"/>
  <c r="BD892" i="1"/>
  <c r="BK60" i="1"/>
  <c r="BK61" i="1"/>
  <c r="BH82" i="1"/>
  <c r="BH62" i="1" s="1"/>
  <c r="BI808" i="1"/>
  <c r="BH860" i="1"/>
  <c r="BJ110" i="1"/>
  <c r="BJ888" i="1"/>
  <c r="BK836" i="1"/>
  <c r="BJ71" i="1"/>
  <c r="BD832" i="1"/>
  <c r="BC106" i="1"/>
  <c r="BC884" i="1"/>
  <c r="BM111" i="1"/>
  <c r="BM889" i="1"/>
  <c r="BM84" i="1"/>
  <c r="BM862" i="1"/>
  <c r="BA46" i="1"/>
  <c r="BM80" i="1"/>
  <c r="BM858" i="1"/>
  <c r="AW66" i="1"/>
  <c r="AW65" i="1"/>
  <c r="AW63" i="1"/>
  <c r="AW42" i="1"/>
  <c r="AW64" i="1"/>
  <c r="BC843" i="1"/>
  <c r="BB117" i="1"/>
  <c r="BB895" i="1"/>
  <c r="BB58" i="1"/>
  <c r="BB44" i="1"/>
  <c r="BB41" i="1"/>
  <c r="BB40" i="1"/>
  <c r="BB57" i="1"/>
  <c r="BB45" i="1"/>
  <c r="BB54" i="1"/>
  <c r="BB55" i="1"/>
  <c r="BB56" i="1"/>
  <c r="BM67" i="1" l="1"/>
  <c r="BM60" i="1" s="1"/>
  <c r="BK71" i="1"/>
  <c r="BB821" i="1"/>
  <c r="BA822" i="1"/>
  <c r="BA820" i="1"/>
  <c r="BA95" i="1"/>
  <c r="BA873" i="1"/>
  <c r="BM61" i="1"/>
  <c r="BE835" i="1"/>
  <c r="BD109" i="1"/>
  <c r="BD887" i="1"/>
  <c r="BM104" i="1"/>
  <c r="BM882" i="1"/>
  <c r="BA99" i="1"/>
  <c r="BA877" i="1"/>
  <c r="BA97" i="1"/>
  <c r="BA875" i="1"/>
  <c r="BD838" i="1"/>
  <c r="BC112" i="1"/>
  <c r="BC72" i="1" s="1"/>
  <c r="BC49" i="1" s="1"/>
  <c r="BC890" i="1"/>
  <c r="BL103" i="1"/>
  <c r="BL881" i="1"/>
  <c r="BM829" i="1"/>
  <c r="BB825" i="1"/>
  <c r="BB823" i="1"/>
  <c r="BC824" i="1"/>
  <c r="BB98" i="1"/>
  <c r="BB876" i="1"/>
  <c r="BF840" i="1"/>
  <c r="BE114" i="1"/>
  <c r="BE892" i="1"/>
  <c r="BD845" i="1"/>
  <c r="BC119" i="1"/>
  <c r="BC897" i="1"/>
  <c r="BE832" i="1"/>
  <c r="BD106" i="1"/>
  <c r="BD884" i="1"/>
  <c r="BB73" i="1"/>
  <c r="BB50" i="1" s="1"/>
  <c r="BB51" i="1" s="1"/>
  <c r="BC58" i="1"/>
  <c r="BC44" i="1"/>
  <c r="BC41" i="1"/>
  <c r="BC40" i="1"/>
  <c r="BC56" i="1"/>
  <c r="BC55" i="1"/>
  <c r="BC54" i="1"/>
  <c r="BC57" i="1"/>
  <c r="BC45" i="1"/>
  <c r="BI82" i="1"/>
  <c r="BI62" i="1" s="1"/>
  <c r="BI860" i="1"/>
  <c r="BJ808" i="1"/>
  <c r="BL105" i="1"/>
  <c r="BL883" i="1"/>
  <c r="BM831" i="1"/>
  <c r="BB46" i="1"/>
  <c r="BD842" i="1"/>
  <c r="BC116" i="1"/>
  <c r="BC894" i="1"/>
  <c r="BE803" i="1"/>
  <c r="BD77" i="1"/>
  <c r="BD53" i="1" s="1"/>
  <c r="BD855" i="1"/>
  <c r="BF849" i="1"/>
  <c r="BE123" i="1"/>
  <c r="BE901" i="1"/>
  <c r="BG841" i="1"/>
  <c r="BF115" i="1"/>
  <c r="BF893" i="1"/>
  <c r="AZ70" i="1"/>
  <c r="AZ96" i="1"/>
  <c r="AZ874" i="1"/>
  <c r="AY69" i="1"/>
  <c r="AX66" i="1"/>
  <c r="AX63" i="1"/>
  <c r="AX65" i="1"/>
  <c r="AX42" i="1"/>
  <c r="AX64" i="1"/>
  <c r="BD843" i="1"/>
  <c r="BC117" i="1"/>
  <c r="BC895" i="1"/>
  <c r="AW47" i="1"/>
  <c r="AW48" i="1"/>
  <c r="AW39" i="1"/>
  <c r="BE833" i="1"/>
  <c r="BD107" i="1"/>
  <c r="BD885" i="1"/>
  <c r="BK110" i="1"/>
  <c r="BK888" i="1"/>
  <c r="BL836" i="1"/>
  <c r="AZ94" i="1"/>
  <c r="AZ872" i="1"/>
  <c r="BA70" i="1" l="1"/>
  <c r="BA43" i="1" s="1"/>
  <c r="BC825" i="1"/>
  <c r="BD824" i="1"/>
  <c r="BC823" i="1"/>
  <c r="BC98" i="1"/>
  <c r="BC876" i="1"/>
  <c r="AZ43" i="1"/>
  <c r="BB99" i="1"/>
  <c r="BB877" i="1"/>
  <c r="BF835" i="1"/>
  <c r="BE109" i="1"/>
  <c r="BE887" i="1"/>
  <c r="BM103" i="1"/>
  <c r="BM881" i="1"/>
  <c r="BE843" i="1"/>
  <c r="BD117" i="1"/>
  <c r="BD895" i="1"/>
  <c r="BG849" i="1"/>
  <c r="BF123" i="1"/>
  <c r="BF901" i="1"/>
  <c r="BL71" i="1"/>
  <c r="BC46" i="1"/>
  <c r="BF833" i="1"/>
  <c r="BE107" i="1"/>
  <c r="BE885" i="1"/>
  <c r="BE845" i="1"/>
  <c r="BD119" i="1"/>
  <c r="BD897" i="1"/>
  <c r="BB97" i="1"/>
  <c r="BB875" i="1"/>
  <c r="AZ69" i="1"/>
  <c r="AZ64" i="1" s="1"/>
  <c r="BE838" i="1"/>
  <c r="BD112" i="1"/>
  <c r="BD72" i="1" s="1"/>
  <c r="BD49" i="1" s="1"/>
  <c r="BD890" i="1"/>
  <c r="BA94" i="1"/>
  <c r="BA69" i="1" s="1"/>
  <c r="BA872" i="1"/>
  <c r="BM105" i="1"/>
  <c r="BM883" i="1"/>
  <c r="BF832" i="1"/>
  <c r="BE106" i="1"/>
  <c r="BE884" i="1"/>
  <c r="AX47" i="1"/>
  <c r="AX39" i="1"/>
  <c r="AX48" i="1"/>
  <c r="BL110" i="1"/>
  <c r="BL888" i="1"/>
  <c r="BM836" i="1"/>
  <c r="BA96" i="1"/>
  <c r="BA874" i="1"/>
  <c r="BC73" i="1"/>
  <c r="BC50" i="1" s="1"/>
  <c r="BC51" i="1" s="1"/>
  <c r="BB822" i="1"/>
  <c r="BB820" i="1"/>
  <c r="BC821" i="1"/>
  <c r="BB95" i="1"/>
  <c r="BB873" i="1"/>
  <c r="AY66" i="1"/>
  <c r="AY65" i="1"/>
  <c r="AY63" i="1"/>
  <c r="AY42" i="1"/>
  <c r="AY64" i="1"/>
  <c r="BE842" i="1"/>
  <c r="BD116" i="1"/>
  <c r="BD894" i="1"/>
  <c r="BJ82" i="1"/>
  <c r="BJ62" i="1" s="1"/>
  <c r="BJ860" i="1"/>
  <c r="BK808" i="1"/>
  <c r="BH841" i="1"/>
  <c r="BG115" i="1"/>
  <c r="BG893" i="1"/>
  <c r="BD58" i="1"/>
  <c r="BD44" i="1"/>
  <c r="BD41" i="1"/>
  <c r="BD40" i="1"/>
  <c r="BD56" i="1"/>
  <c r="BD55" i="1"/>
  <c r="BD54" i="1"/>
  <c r="BD57" i="1"/>
  <c r="BD45" i="1"/>
  <c r="BF803" i="1"/>
  <c r="BE77" i="1"/>
  <c r="BE53" i="1" s="1"/>
  <c r="BE855" i="1"/>
  <c r="BG840" i="1"/>
  <c r="BF114" i="1"/>
  <c r="BF892" i="1"/>
  <c r="BM71" i="1" l="1"/>
  <c r="BD73" i="1"/>
  <c r="BD50" i="1" s="1"/>
  <c r="BD51" i="1" s="1"/>
  <c r="BG803" i="1"/>
  <c r="BF77" i="1"/>
  <c r="BF53" i="1" s="1"/>
  <c r="BF855" i="1"/>
  <c r="BE44" i="1"/>
  <c r="BE41" i="1"/>
  <c r="BE40" i="1"/>
  <c r="BE56" i="1"/>
  <c r="BE57" i="1"/>
  <c r="BE58" i="1"/>
  <c r="BE45" i="1"/>
  <c r="BE54" i="1"/>
  <c r="BE55" i="1"/>
  <c r="BB96" i="1"/>
  <c r="BB874" i="1"/>
  <c r="BF838" i="1"/>
  <c r="BE112" i="1"/>
  <c r="BE72" i="1" s="1"/>
  <c r="BE49" i="1" s="1"/>
  <c r="BE890" i="1"/>
  <c r="BC97" i="1"/>
  <c r="BC875" i="1"/>
  <c r="BB70" i="1"/>
  <c r="BF843" i="1"/>
  <c r="BE117" i="1"/>
  <c r="BE895" i="1"/>
  <c r="BE824" i="1"/>
  <c r="BD823" i="1"/>
  <c r="BD825" i="1"/>
  <c r="BD98" i="1"/>
  <c r="BD876" i="1"/>
  <c r="BC99" i="1"/>
  <c r="BC877" i="1"/>
  <c r="BM110" i="1"/>
  <c r="BM888" i="1"/>
  <c r="BH849" i="1"/>
  <c r="BG123" i="1"/>
  <c r="BG901" i="1"/>
  <c r="BF842" i="1"/>
  <c r="BE116" i="1"/>
  <c r="BE73" i="1" s="1"/>
  <c r="BE50" i="1" s="1"/>
  <c r="BE894" i="1"/>
  <c r="BG832" i="1"/>
  <c r="BF106" i="1"/>
  <c r="BF884" i="1"/>
  <c r="BF845" i="1"/>
  <c r="BE119" i="1"/>
  <c r="BE897" i="1"/>
  <c r="BG833" i="1"/>
  <c r="BF107" i="1"/>
  <c r="BF885" i="1"/>
  <c r="BD46" i="1"/>
  <c r="BH840" i="1"/>
  <c r="BG114" i="1"/>
  <c r="BG892" i="1"/>
  <c r="AY47" i="1"/>
  <c r="AY39" i="1"/>
  <c r="AY48" i="1"/>
  <c r="BH115" i="1"/>
  <c r="BH893" i="1"/>
  <c r="BI841" i="1"/>
  <c r="BA66" i="1"/>
  <c r="BA65" i="1"/>
  <c r="BA63" i="1"/>
  <c r="BA42" i="1"/>
  <c r="AZ66" i="1"/>
  <c r="AZ63" i="1"/>
  <c r="AZ65" i="1"/>
  <c r="AZ42" i="1"/>
  <c r="BD821" i="1"/>
  <c r="BC820" i="1"/>
  <c r="BC822" i="1"/>
  <c r="BC95" i="1"/>
  <c r="BC873" i="1"/>
  <c r="BK82" i="1"/>
  <c r="BK62" i="1" s="1"/>
  <c r="BK860" i="1"/>
  <c r="BL808" i="1"/>
  <c r="BB94" i="1"/>
  <c r="BB872" i="1"/>
  <c r="BG835" i="1"/>
  <c r="BF109" i="1"/>
  <c r="BF887" i="1"/>
  <c r="BA64" i="1"/>
  <c r="BC70" i="1" l="1"/>
  <c r="BE46" i="1"/>
  <c r="BC94" i="1"/>
  <c r="BC872" i="1"/>
  <c r="BH114" i="1"/>
  <c r="BH892" i="1"/>
  <c r="BI840" i="1"/>
  <c r="BE51" i="1"/>
  <c r="BB43" i="1"/>
  <c r="BH832" i="1"/>
  <c r="BG106" i="1"/>
  <c r="BG884" i="1"/>
  <c r="BC96" i="1"/>
  <c r="BC874" i="1"/>
  <c r="BD820" i="1"/>
  <c r="BD822" i="1"/>
  <c r="BE821" i="1"/>
  <c r="BD95" i="1"/>
  <c r="BD873" i="1"/>
  <c r="BH123" i="1"/>
  <c r="BH901" i="1"/>
  <c r="BI849" i="1"/>
  <c r="BD99" i="1"/>
  <c r="BD877" i="1"/>
  <c r="BE823" i="1"/>
  <c r="BE825" i="1"/>
  <c r="BF824" i="1"/>
  <c r="BE98" i="1"/>
  <c r="BE876" i="1"/>
  <c r="BC43" i="1"/>
  <c r="BB69" i="1"/>
  <c r="BB64" i="1" s="1"/>
  <c r="BG842" i="1"/>
  <c r="BF116" i="1"/>
  <c r="BF894" i="1"/>
  <c r="BG843" i="1"/>
  <c r="BF117" i="1"/>
  <c r="BF895" i="1"/>
  <c r="BA47" i="1"/>
  <c r="BA48" i="1"/>
  <c r="BA39" i="1"/>
  <c r="BF44" i="1"/>
  <c r="BF41" i="1"/>
  <c r="BF40" i="1"/>
  <c r="BF56" i="1"/>
  <c r="BF55" i="1"/>
  <c r="BF54" i="1"/>
  <c r="BF57" i="1"/>
  <c r="BF45" i="1"/>
  <c r="BF58" i="1"/>
  <c r="BD97" i="1"/>
  <c r="BD875" i="1"/>
  <c r="AZ47" i="1"/>
  <c r="AZ48" i="1"/>
  <c r="AZ39" i="1"/>
  <c r="BH835" i="1"/>
  <c r="BG109" i="1"/>
  <c r="BG887" i="1"/>
  <c r="BH833" i="1"/>
  <c r="BG107" i="1"/>
  <c r="BG885" i="1"/>
  <c r="BL82" i="1"/>
  <c r="BL62" i="1" s="1"/>
  <c r="BL860" i="1"/>
  <c r="BM808" i="1"/>
  <c r="BI115" i="1"/>
  <c r="BI893" i="1"/>
  <c r="BJ841" i="1"/>
  <c r="BG845" i="1"/>
  <c r="BF119" i="1"/>
  <c r="BF897" i="1"/>
  <c r="BG838" i="1"/>
  <c r="BF112" i="1"/>
  <c r="BF72" i="1" s="1"/>
  <c r="BF49" i="1" s="1"/>
  <c r="BF890" i="1"/>
  <c r="BH803" i="1"/>
  <c r="BG77" i="1"/>
  <c r="BG53" i="1" s="1"/>
  <c r="BG855" i="1"/>
  <c r="BD70" i="1" l="1"/>
  <c r="BD43" i="1" s="1"/>
  <c r="BC69" i="1"/>
  <c r="BH845" i="1"/>
  <c r="BG119" i="1"/>
  <c r="BG897" i="1"/>
  <c r="BC66" i="1"/>
  <c r="BC63" i="1"/>
  <c r="BC65" i="1"/>
  <c r="BC42" i="1"/>
  <c r="BD94" i="1"/>
  <c r="BD69" i="1" s="1"/>
  <c r="BD64" i="1" s="1"/>
  <c r="BD872" i="1"/>
  <c r="BF73" i="1"/>
  <c r="BF50" i="1" s="1"/>
  <c r="BF51" i="1" s="1"/>
  <c r="BH842" i="1"/>
  <c r="BG116" i="1"/>
  <c r="BG73" i="1" s="1"/>
  <c r="BG50" i="1" s="1"/>
  <c r="BG894" i="1"/>
  <c r="BC64" i="1"/>
  <c r="BG44" i="1"/>
  <c r="BG41" i="1"/>
  <c r="BG40" i="1"/>
  <c r="BG56" i="1"/>
  <c r="BG55" i="1"/>
  <c r="BG54" i="1"/>
  <c r="BG57" i="1"/>
  <c r="BG58" i="1"/>
  <c r="BG45" i="1"/>
  <c r="BM82" i="1"/>
  <c r="BM62" i="1" s="1"/>
  <c r="BM860" i="1"/>
  <c r="BE820" i="1"/>
  <c r="BE822" i="1"/>
  <c r="BF821" i="1"/>
  <c r="BE95" i="1"/>
  <c r="BE873" i="1"/>
  <c r="BH107" i="1"/>
  <c r="BH885" i="1"/>
  <c r="BI833" i="1"/>
  <c r="BF46" i="1"/>
  <c r="BI123" i="1"/>
  <c r="BI901" i="1"/>
  <c r="BJ849" i="1"/>
  <c r="BI114" i="1"/>
  <c r="BI892" i="1"/>
  <c r="BJ840" i="1"/>
  <c r="BD96" i="1"/>
  <c r="BD874" i="1"/>
  <c r="BJ115" i="1"/>
  <c r="BJ893" i="1"/>
  <c r="BK841" i="1"/>
  <c r="BH843" i="1"/>
  <c r="BG117" i="1"/>
  <c r="BG895" i="1"/>
  <c r="BB66" i="1"/>
  <c r="BB63" i="1"/>
  <c r="BB65" i="1"/>
  <c r="BB42" i="1"/>
  <c r="BE99" i="1"/>
  <c r="BE877" i="1"/>
  <c r="BH106" i="1"/>
  <c r="BH884" i="1"/>
  <c r="BI832" i="1"/>
  <c r="BH77" i="1"/>
  <c r="BH53" i="1" s="1"/>
  <c r="BH855" i="1"/>
  <c r="BI803" i="1"/>
  <c r="BH109" i="1"/>
  <c r="BH887" i="1"/>
  <c r="BI835" i="1"/>
  <c r="BG824" i="1"/>
  <c r="BF825" i="1"/>
  <c r="BF823" i="1"/>
  <c r="BF98" i="1"/>
  <c r="BF876" i="1"/>
  <c r="BH838" i="1"/>
  <c r="BG112" i="1"/>
  <c r="BG72" i="1" s="1"/>
  <c r="BG49" i="1" s="1"/>
  <c r="BG890" i="1"/>
  <c r="BE97" i="1"/>
  <c r="BE875" i="1"/>
  <c r="BE70" i="1" l="1"/>
  <c r="BE43" i="1" s="1"/>
  <c r="BG51" i="1"/>
  <c r="BI77" i="1"/>
  <c r="BI53" i="1" s="1"/>
  <c r="BI855" i="1"/>
  <c r="BJ803" i="1"/>
  <c r="BE94" i="1"/>
  <c r="BE872" i="1"/>
  <c r="BB47" i="1"/>
  <c r="BB48" i="1"/>
  <c r="BB39" i="1"/>
  <c r="BH72" i="1"/>
  <c r="BH49" i="1" s="1"/>
  <c r="BF820" i="1"/>
  <c r="BG821" i="1"/>
  <c r="BF822" i="1"/>
  <c r="BF95" i="1"/>
  <c r="BF873" i="1"/>
  <c r="BE96" i="1"/>
  <c r="BE874" i="1"/>
  <c r="BI106" i="1"/>
  <c r="BI884" i="1"/>
  <c r="BJ832" i="1"/>
  <c r="BH116" i="1"/>
  <c r="BH894" i="1"/>
  <c r="BI842" i="1"/>
  <c r="BG46" i="1"/>
  <c r="BF97" i="1"/>
  <c r="BF875" i="1"/>
  <c r="BH44" i="1"/>
  <c r="BH41" i="1"/>
  <c r="BH40" i="1"/>
  <c r="BH56" i="1"/>
  <c r="BH55" i="1"/>
  <c r="BH54" i="1"/>
  <c r="BH57" i="1"/>
  <c r="BH45" i="1"/>
  <c r="BH58" i="1"/>
  <c r="BJ114" i="1"/>
  <c r="BJ892" i="1"/>
  <c r="BK840" i="1"/>
  <c r="BC47" i="1"/>
  <c r="BC48" i="1"/>
  <c r="BC39" i="1"/>
  <c r="BJ123" i="1"/>
  <c r="BJ901" i="1"/>
  <c r="BK849" i="1"/>
  <c r="BH112" i="1"/>
  <c r="BH890" i="1"/>
  <c r="BI838" i="1"/>
  <c r="BH824" i="1"/>
  <c r="BG823" i="1"/>
  <c r="BG825" i="1"/>
  <c r="BG98" i="1"/>
  <c r="BG876" i="1"/>
  <c r="BK115" i="1"/>
  <c r="BK893" i="1"/>
  <c r="BL841" i="1"/>
  <c r="BH119" i="1"/>
  <c r="BH897" i="1"/>
  <c r="BI845" i="1"/>
  <c r="BD66" i="1"/>
  <c r="BD63" i="1"/>
  <c r="BD65" i="1"/>
  <c r="BD42" i="1"/>
  <c r="BI107" i="1"/>
  <c r="BI885" i="1"/>
  <c r="BJ833" i="1"/>
  <c r="BF99" i="1"/>
  <c r="BF877" i="1"/>
  <c r="BH117" i="1"/>
  <c r="BH895" i="1"/>
  <c r="BI843" i="1"/>
  <c r="BI109" i="1"/>
  <c r="BI887" i="1"/>
  <c r="BJ835" i="1"/>
  <c r="BF70" i="1" l="1"/>
  <c r="BG97" i="1"/>
  <c r="BG875" i="1"/>
  <c r="BI117" i="1"/>
  <c r="BI895" i="1"/>
  <c r="BJ843" i="1"/>
  <c r="BE69" i="1"/>
  <c r="BI119" i="1"/>
  <c r="BI897" i="1"/>
  <c r="BJ845" i="1"/>
  <c r="BH73" i="1"/>
  <c r="BH50" i="1" s="1"/>
  <c r="BH51" i="1" s="1"/>
  <c r="BG99" i="1"/>
  <c r="BG877" i="1"/>
  <c r="BJ77" i="1"/>
  <c r="BJ53" i="1" s="1"/>
  <c r="BJ855" i="1"/>
  <c r="BK803" i="1"/>
  <c r="BF96" i="1"/>
  <c r="BF874" i="1"/>
  <c r="BI112" i="1"/>
  <c r="BI72" i="1" s="1"/>
  <c r="BI49" i="1" s="1"/>
  <c r="BI890" i="1"/>
  <c r="BJ838" i="1"/>
  <c r="BG822" i="1"/>
  <c r="BG820" i="1"/>
  <c r="BH821" i="1"/>
  <c r="BG95" i="1"/>
  <c r="BG873" i="1"/>
  <c r="BJ107" i="1"/>
  <c r="BJ885" i="1"/>
  <c r="BK833" i="1"/>
  <c r="BH46" i="1"/>
  <c r="BK114" i="1"/>
  <c r="BK892" i="1"/>
  <c r="BL840" i="1"/>
  <c r="BL115" i="1"/>
  <c r="BL893" i="1"/>
  <c r="BM841" i="1"/>
  <c r="BH825" i="1"/>
  <c r="BH823" i="1"/>
  <c r="BH98" i="1"/>
  <c r="BH876" i="1"/>
  <c r="BI824" i="1"/>
  <c r="BI56" i="1"/>
  <c r="BI55" i="1"/>
  <c r="BI54" i="1"/>
  <c r="BI57" i="1"/>
  <c r="BI45" i="1"/>
  <c r="BI58" i="1"/>
  <c r="BI44" i="1"/>
  <c r="BI41" i="1"/>
  <c r="BI40" i="1"/>
  <c r="BF43" i="1"/>
  <c r="BJ109" i="1"/>
  <c r="BJ887" i="1"/>
  <c r="BK835" i="1"/>
  <c r="BF94" i="1"/>
  <c r="BF872" i="1"/>
  <c r="BI116" i="1"/>
  <c r="BI894" i="1"/>
  <c r="BJ842" i="1"/>
  <c r="BJ106" i="1"/>
  <c r="BJ884" i="1"/>
  <c r="BK832" i="1"/>
  <c r="BD47" i="1"/>
  <c r="BD39" i="1"/>
  <c r="BD48" i="1"/>
  <c r="BK123" i="1"/>
  <c r="BK901" i="1"/>
  <c r="BL849" i="1"/>
  <c r="BJ56" i="1" l="1"/>
  <c r="BJ55" i="1"/>
  <c r="BJ54" i="1"/>
  <c r="BJ57" i="1"/>
  <c r="BJ58" i="1"/>
  <c r="BJ44" i="1"/>
  <c r="BJ41" i="1"/>
  <c r="BJ40" i="1"/>
  <c r="BJ45" i="1"/>
  <c r="BK106" i="1"/>
  <c r="BK884" i="1"/>
  <c r="BL832" i="1"/>
  <c r="BE66" i="1"/>
  <c r="BE63" i="1"/>
  <c r="BE65" i="1"/>
  <c r="BE42" i="1"/>
  <c r="BE64" i="1"/>
  <c r="BJ116" i="1"/>
  <c r="BJ894" i="1"/>
  <c r="BK842" i="1"/>
  <c r="BH822" i="1"/>
  <c r="BH820" i="1"/>
  <c r="BH95" i="1"/>
  <c r="BH873" i="1"/>
  <c r="BI821" i="1"/>
  <c r="BJ117" i="1"/>
  <c r="BJ895" i="1"/>
  <c r="BK843" i="1"/>
  <c r="BH99" i="1"/>
  <c r="BH877" i="1"/>
  <c r="BI825" i="1"/>
  <c r="BG94" i="1"/>
  <c r="BG872" i="1"/>
  <c r="BI46" i="1"/>
  <c r="BI73" i="1"/>
  <c r="BI50" i="1" s="1"/>
  <c r="BI51" i="1" s="1"/>
  <c r="BI98" i="1"/>
  <c r="BI876" i="1"/>
  <c r="BJ824" i="1"/>
  <c r="BG96" i="1"/>
  <c r="BG874" i="1"/>
  <c r="BL114" i="1"/>
  <c r="BL892" i="1"/>
  <c r="BM840" i="1"/>
  <c r="BL123" i="1"/>
  <c r="BL901" i="1"/>
  <c r="BM849" i="1"/>
  <c r="BJ119" i="1"/>
  <c r="BJ897" i="1"/>
  <c r="BK845" i="1"/>
  <c r="BM115" i="1"/>
  <c r="BM893" i="1"/>
  <c r="BK77" i="1"/>
  <c r="BK53" i="1" s="1"/>
  <c r="BK855" i="1"/>
  <c r="BL803" i="1"/>
  <c r="BF69" i="1"/>
  <c r="BJ112" i="1"/>
  <c r="BJ72" i="1" s="1"/>
  <c r="BJ49" i="1" s="1"/>
  <c r="BJ890" i="1"/>
  <c r="BK838" i="1"/>
  <c r="BK107" i="1"/>
  <c r="BK885" i="1"/>
  <c r="BL833" i="1"/>
  <c r="BK109" i="1"/>
  <c r="BK887" i="1"/>
  <c r="BL835" i="1"/>
  <c r="BH97" i="1"/>
  <c r="BH875" i="1"/>
  <c r="BI823" i="1"/>
  <c r="BG70" i="1"/>
  <c r="BH70" i="1" l="1"/>
  <c r="BG69" i="1"/>
  <c r="BG66" i="1" s="1"/>
  <c r="BI97" i="1"/>
  <c r="BI875" i="1"/>
  <c r="BJ823" i="1"/>
  <c r="BK56" i="1"/>
  <c r="BK55" i="1"/>
  <c r="BK54" i="1"/>
  <c r="BK57" i="1"/>
  <c r="BK45" i="1"/>
  <c r="BK58" i="1"/>
  <c r="BK44" i="1"/>
  <c r="BK41" i="1"/>
  <c r="BK40" i="1"/>
  <c r="BL106" i="1"/>
  <c r="BL884" i="1"/>
  <c r="BM832" i="1"/>
  <c r="BG64" i="1"/>
  <c r="BG43" i="1"/>
  <c r="BJ46" i="1"/>
  <c r="BH94" i="1"/>
  <c r="BH872" i="1"/>
  <c r="BI820" i="1"/>
  <c r="BK119" i="1"/>
  <c r="BK897" i="1"/>
  <c r="BL845" i="1"/>
  <c r="BM123" i="1"/>
  <c r="BM901" i="1"/>
  <c r="BK112" i="1"/>
  <c r="BK72" i="1" s="1"/>
  <c r="BK49" i="1" s="1"/>
  <c r="BK890" i="1"/>
  <c r="BL838" i="1"/>
  <c r="BJ98" i="1"/>
  <c r="BJ876" i="1"/>
  <c r="BK824" i="1"/>
  <c r="BH96" i="1"/>
  <c r="BH874" i="1"/>
  <c r="BI822" i="1"/>
  <c r="BL109" i="1"/>
  <c r="BL887" i="1"/>
  <c r="BM835" i="1"/>
  <c r="BK116" i="1"/>
  <c r="BK894" i="1"/>
  <c r="BL842" i="1"/>
  <c r="BE47" i="1"/>
  <c r="BE39" i="1"/>
  <c r="BE48" i="1"/>
  <c r="BI99" i="1"/>
  <c r="BI877" i="1"/>
  <c r="BJ825" i="1"/>
  <c r="BK117" i="1"/>
  <c r="BK895" i="1"/>
  <c r="BL843" i="1"/>
  <c r="BM114" i="1"/>
  <c r="BM892" i="1"/>
  <c r="BL107" i="1"/>
  <c r="BL885" i="1"/>
  <c r="BM833" i="1"/>
  <c r="BF66" i="1"/>
  <c r="BF65" i="1"/>
  <c r="BF63" i="1"/>
  <c r="BF42" i="1"/>
  <c r="BF64" i="1"/>
  <c r="BH43" i="1"/>
  <c r="BL77" i="1"/>
  <c r="BL53" i="1" s="1"/>
  <c r="BL855" i="1"/>
  <c r="BM803" i="1"/>
  <c r="BJ73" i="1"/>
  <c r="BJ50" i="1" s="1"/>
  <c r="BJ51" i="1" s="1"/>
  <c r="BI95" i="1"/>
  <c r="BI873" i="1"/>
  <c r="BJ821" i="1"/>
  <c r="BG42" i="1" l="1"/>
  <c r="BG63" i="1"/>
  <c r="BH69" i="1"/>
  <c r="BG65" i="1"/>
  <c r="BK46" i="1"/>
  <c r="BL112" i="1"/>
  <c r="BL890" i="1"/>
  <c r="BM838" i="1"/>
  <c r="BK73" i="1"/>
  <c r="BK50" i="1" s="1"/>
  <c r="BK51" i="1" s="1"/>
  <c r="BH66" i="1"/>
  <c r="BH65" i="1"/>
  <c r="BH63" i="1"/>
  <c r="BH42" i="1"/>
  <c r="BJ97" i="1"/>
  <c r="BJ70" i="1" s="1"/>
  <c r="BJ875" i="1"/>
  <c r="BK823" i="1"/>
  <c r="BL119" i="1"/>
  <c r="BL897" i="1"/>
  <c r="BM845" i="1"/>
  <c r="BJ95" i="1"/>
  <c r="BJ873" i="1"/>
  <c r="BK821" i="1"/>
  <c r="BL117" i="1"/>
  <c r="BL895" i="1"/>
  <c r="BM843" i="1"/>
  <c r="BJ99" i="1"/>
  <c r="BJ877" i="1"/>
  <c r="BK825" i="1"/>
  <c r="BI70" i="1"/>
  <c r="BH64" i="1"/>
  <c r="BM107" i="1"/>
  <c r="BM885" i="1"/>
  <c r="BG47" i="1"/>
  <c r="BG48" i="1"/>
  <c r="BG39" i="1"/>
  <c r="BM77" i="1"/>
  <c r="BM53" i="1" s="1"/>
  <c r="BM855" i="1"/>
  <c r="BL116" i="1"/>
  <c r="BL894" i="1"/>
  <c r="BM842" i="1"/>
  <c r="BI94" i="1"/>
  <c r="BI872" i="1"/>
  <c r="BJ820" i="1"/>
  <c r="BI852" i="1"/>
  <c r="BM109" i="1"/>
  <c r="BM887" i="1"/>
  <c r="BI96" i="1"/>
  <c r="BI874" i="1"/>
  <c r="BJ822" i="1"/>
  <c r="BL72" i="1"/>
  <c r="BL49" i="1" s="1"/>
  <c r="BK98" i="1"/>
  <c r="BK876" i="1"/>
  <c r="BL824" i="1"/>
  <c r="BL56" i="1"/>
  <c r="BL55" i="1"/>
  <c r="BL54" i="1"/>
  <c r="BL57" i="1"/>
  <c r="BL45" i="1"/>
  <c r="BL58" i="1"/>
  <c r="BL41" i="1"/>
  <c r="BL40" i="1"/>
  <c r="BL44" i="1"/>
  <c r="BF47" i="1"/>
  <c r="BF48" i="1"/>
  <c r="BF39" i="1"/>
  <c r="BM106" i="1"/>
  <c r="BM884" i="1"/>
  <c r="BL73" i="1" l="1"/>
  <c r="BL50" i="1" s="1"/>
  <c r="BL51" i="1" s="1"/>
  <c r="BI43" i="1"/>
  <c r="BK99" i="1"/>
  <c r="BK877" i="1"/>
  <c r="BL825" i="1"/>
  <c r="BM112" i="1"/>
  <c r="BM890" i="1"/>
  <c r="BK97" i="1"/>
  <c r="BK70" i="1" s="1"/>
  <c r="BK875" i="1"/>
  <c r="BL823" i="1"/>
  <c r="BM72" i="1"/>
  <c r="BM49" i="1" s="1"/>
  <c r="BJ96" i="1"/>
  <c r="BJ874" i="1"/>
  <c r="BK822" i="1"/>
  <c r="BM56" i="1"/>
  <c r="BM55" i="1"/>
  <c r="BM54" i="1"/>
  <c r="BM57" i="1"/>
  <c r="BM58" i="1"/>
  <c r="BM41" i="1"/>
  <c r="BM45" i="1"/>
  <c r="BM40" i="1"/>
  <c r="BM44" i="1"/>
  <c r="BH47" i="1"/>
  <c r="BH39" i="1"/>
  <c r="BH48" i="1"/>
  <c r="BM117" i="1"/>
  <c r="BM895" i="1"/>
  <c r="BJ43" i="1"/>
  <c r="BL46" i="1"/>
  <c r="BJ94" i="1"/>
  <c r="BJ872" i="1"/>
  <c r="BK820" i="1"/>
  <c r="BJ852" i="1"/>
  <c r="BM116" i="1"/>
  <c r="BM73" i="1" s="1"/>
  <c r="BM50" i="1" s="1"/>
  <c r="BM894" i="1"/>
  <c r="BM119" i="1"/>
  <c r="BM897" i="1"/>
  <c r="BL98" i="1"/>
  <c r="BL876" i="1"/>
  <c r="BM824" i="1"/>
  <c r="BI69" i="1"/>
  <c r="BK95" i="1"/>
  <c r="BK873" i="1"/>
  <c r="BL821" i="1"/>
  <c r="BJ69" i="1" l="1"/>
  <c r="BJ64" i="1" s="1"/>
  <c r="BK94" i="1"/>
  <c r="BK872" i="1"/>
  <c r="BL820" i="1"/>
  <c r="BK852" i="1"/>
  <c r="BL95" i="1"/>
  <c r="BL873" i="1"/>
  <c r="BM821" i="1"/>
  <c r="BL97" i="1"/>
  <c r="BL875" i="1"/>
  <c r="BM823" i="1"/>
  <c r="BL99" i="1"/>
  <c r="BL877" i="1"/>
  <c r="BM825" i="1"/>
  <c r="BM46" i="1"/>
  <c r="BK96" i="1"/>
  <c r="BK874" i="1"/>
  <c r="BL822" i="1"/>
  <c r="BK43" i="1"/>
  <c r="BM51" i="1"/>
  <c r="BI66" i="1"/>
  <c r="BI63" i="1"/>
  <c r="BI65" i="1"/>
  <c r="BI42" i="1"/>
  <c r="BM98" i="1"/>
  <c r="BM876" i="1"/>
  <c r="BI64" i="1"/>
  <c r="BL70" i="1" l="1"/>
  <c r="BJ66" i="1"/>
  <c r="BJ42" i="1"/>
  <c r="BJ47" i="1" s="1"/>
  <c r="BJ63" i="1"/>
  <c r="BJ65" i="1"/>
  <c r="BL96" i="1"/>
  <c r="BL874" i="1"/>
  <c r="BM822" i="1"/>
  <c r="BM99" i="1"/>
  <c r="BM877" i="1"/>
  <c r="BM97" i="1"/>
  <c r="BM875" i="1"/>
  <c r="BL94" i="1"/>
  <c r="BL69" i="1" s="1"/>
  <c r="BL872" i="1"/>
  <c r="BM820" i="1"/>
  <c r="BL852" i="1"/>
  <c r="BL43" i="1"/>
  <c r="BM95" i="1"/>
  <c r="BM873" i="1"/>
  <c r="BI47" i="1"/>
  <c r="BI39" i="1"/>
  <c r="BI48" i="1"/>
  <c r="BK69" i="1"/>
  <c r="BM70" i="1" l="1"/>
  <c r="BJ48" i="1"/>
  <c r="BJ39" i="1"/>
  <c r="BL66" i="1"/>
  <c r="BL65" i="1"/>
  <c r="BL63" i="1"/>
  <c r="BL42" i="1"/>
  <c r="BM43" i="1"/>
  <c r="BM96" i="1"/>
  <c r="BM874" i="1"/>
  <c r="BL64" i="1"/>
  <c r="BK66" i="1"/>
  <c r="BK63" i="1"/>
  <c r="BK65" i="1"/>
  <c r="BK42" i="1"/>
  <c r="BK64" i="1"/>
  <c r="BM94" i="1"/>
  <c r="BM69" i="1" s="1"/>
  <c r="BM872" i="1"/>
  <c r="BM852" i="1"/>
  <c r="BM66" i="1" l="1"/>
  <c r="BM65" i="1"/>
  <c r="BM63" i="1"/>
  <c r="BM42" i="1"/>
  <c r="BM64" i="1"/>
  <c r="BK47" i="1"/>
  <c r="BK48" i="1"/>
  <c r="BK39" i="1"/>
  <c r="BL47" i="1"/>
  <c r="BL48" i="1"/>
  <c r="BL39" i="1"/>
  <c r="BM47" i="1" l="1"/>
  <c r="BM48" i="1"/>
  <c r="BM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tc={2A680B35-CDD2-40B3-A016-FD6D53347E9A}</author>
    <author>tc={A2328673-D61B-4600-96EA-67B9C13C7543}</author>
    <author>tc={00257C9A-266A-405F-95E8-0A0BFB423396}</author>
    <author>tc={60AF01C5-30DB-41D3-8387-0AD4A104F05C}</author>
    <author>tc={86E4318E-9A98-47EB-97AE-E99A48321092}</author>
    <author>tc={8D1371CA-1820-4A99-834A-2CEF5767BC5C}</author>
    <author>tc={8FD5CE80-4F55-4415-AD39-95C5A2EEBD7E}</author>
    <author>tc={085E7616-22E9-4449-96DF-DC74FFF8AE5A}</author>
    <author>tc={5BE56AFF-69B3-457B-8C89-670446F58875}</author>
    <author>tc={30B2A3B1-07FD-4D96-9B44-69103DE55D3B}</author>
    <author>tc={1DB4AD40-7064-495D-98CA-3AF960998504}</author>
    <author>tc={022D581B-82E2-4F70-8552-A8F194D11504}</author>
    <author>tc={CD021025-D295-485A-B599-FEE228467861}</author>
    <author>tc={DE796FEF-AFDF-402B-91FB-B6E07A3DCE50}</author>
    <author>tc={F78058A7-94E3-4876-9202-0C2B7FF07255}</author>
    <author>tc={5028714D-163E-4E2C-BCF8-64A6DFA4584A}</author>
    <author>tc={8AE2D5C0-DF93-4028-8C42-32F540D8E46C}</author>
    <author>tc={DA856F44-0651-4D17-B078-EBC9EB1B4585}</author>
    <author>tc={25C53453-FA85-4EEA-9E51-202E22E9CE88}</author>
    <author>tc={D3218AD6-7CA8-475E-8B36-13EC065F4490}</author>
    <author>tc={DBE3AB2E-67D4-4598-AC81-00EECDC7D5F6}</author>
    <author>tc={A5A6ADE0-1E39-40F4-9654-C41971DFE495}</author>
    <author>tc={B07013C7-46B5-49D1-9CF1-9738DDF570E0}</author>
    <author>tc={23E65A06-179F-4E66-88DB-5A62DB5D866E}</author>
    <author>tc={E9D42ECE-2776-4DFA-BED5-424493B963A9}</author>
    <author>tc={887ED301-7A38-4CC6-AB98-A5E975F7F816}</author>
    <author>tc={87292FE2-EA97-4CCA-A2B4-65394A56A715}</author>
    <author>tc={5B7644CA-EA33-4B8C-B090-0B4D21F6DFBA}</author>
    <author>tc={A7BA0DAA-7F87-4589-8D03-989B12440674}</author>
    <author>tc={F3CE4E34-EECA-48D1-9449-0F73B09A51DF}</author>
    <author>tc={21805D35-51BB-4282-A80B-17EA5288454A}</author>
    <author>tc={1F351EA1-F4E6-4AE9-8EC5-1EB7D33C4895}</author>
    <author>tc={F18E3243-8338-4B93-BB61-8A3FFC342D49}</author>
    <author>tc={7A877732-C9B4-4B4C-A46A-14E8A5595D06}</author>
    <author>tc={6B8EDF99-A9B2-41E5-84CE-DD48D2A21544}</author>
    <author>tc={7D49690E-676D-4C81-99B4-C85D468D9222}</author>
    <author>tc={FC7E2F20-9A00-41CD-9E55-CA58BC8FDE21}</author>
    <author>tc={3B7DD6F3-6D80-41A8-96CD-7643160B0E96}</author>
    <author>tc={3F6487BF-733D-4166-AFA8-DA7B0B1C4B18}</author>
    <author>tc={35ECA6D1-7B99-447A-9735-5922256CBF31}</author>
    <author>tc={E0AE7CA9-4582-44B9-9020-6846BE2FB741}</author>
    <author>tc={1D2C2875-CD57-4213-A658-B9A054ED51F3}</author>
    <author>tc={15063CDF-5F91-4912-A362-4FB41721F9E9}</author>
    <author>tc={F70B5872-FECC-4BF7-85A7-281AAFE73849}</author>
    <author>tc={43AEB11E-9DCC-47E0-B3C2-0EE56023FD1F}</author>
    <author>tc={862B0D23-A6FC-4849-9751-446A247B4120}</author>
    <author>tc={9E8FC0B5-3BED-44BB-9F8D-FDC86B14BAE4}</author>
    <author>tc={3DF2F4F1-3893-4D27-99B8-93942E96B3AE}</author>
    <author>tc={D7FEBEDB-0C7B-496E-A30E-249CB544CFAB}</author>
    <author>tc={F571FD28-44CE-42C3-B30C-D26D5A3F7826}</author>
    <author>tc={9241F460-271B-4FB3-A8C9-777ABA44B6E3}</author>
  </authors>
  <commentList>
    <comment ref="F129" authorId="0" shapeId="0" xr:uid="{2A680B35-CDD2-40B3-A016-FD6D53347E9A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10,080 min
Batch size : 1,800 units
MPU : 5.6 min
To Be (reduce 7 to 5 days)
Total CT : 7,200 min
Batch size : 1,800 units
MPU : 4.0 min</t>
      </text>
    </comment>
    <comment ref="O129" authorId="1" shapeId="0" xr:uid="{A2328673-D61B-4600-96EA-67B9C13C75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Is
Total CT : 10,080 min
Batch size : 1,800 units
MPU : 5.6 min
To Be (reduce 7 to 4 days)
Total CT : 7,200 min
Batch size : 1,800 units
MPU : 3.2 min
</t>
      </text>
    </comment>
    <comment ref="AH129" authorId="2" shapeId="0" xr:uid="{00257C9A-266A-405F-95E8-0A0BFB423396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10,080 min
Batch size : 1,800 units
MPU : 5.6 min
To Be (reduce 7 to 5 days)
Total CT : 7,200 min
Batch size : 1,800 units
MPU : 4.0 min</t>
      </text>
    </comment>
    <comment ref="F135" authorId="3" shapeId="0" xr:uid="{60AF01C5-30DB-41D3-8387-0AD4A104F05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1,440 min
Batch size : 400 units
- 20 fiber/ 1 tray
- 20 tray/ 1 loading
MPU : 1,440/400 = 3.6 min
To Be (increase batch size)
Total CT : 1,440 min
Batch size : 600 units
- 30 fiber/ 1 tray
- 20 tray/ 1 loading
MPU : 1,440/600 = 2.4 min</t>
      </text>
    </comment>
    <comment ref="T135" authorId="4" shapeId="0" xr:uid="{86E4318E-9A98-47EB-97AE-E99A48321092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1,440 min
Batch size : 400 units
- 20 fiber/ 1 tray
- 20 tray/ 1 loading
MPU : 1,440/400 = 3.6 min
To Be (increase batch size)
Total CT : 1,440 min
Batch size : 600 units
- 30 fiber/ 1 tray
- 20 tray/ 1 loading
MPU : 1,440/600 = 2.4 min</t>
      </text>
    </comment>
    <comment ref="AH135" authorId="5" shapeId="0" xr:uid="{8D1371CA-1820-4A99-834A-2CEF5767BC5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1,440 min
Batch size : 400 units
- 20 fiber/ 1 tray
- 20 tray/ 1 loading
MPU : 1,440/400 = 3.6 min
To Be (increase batch size)
Total CT : 1,440 min
Batch size : 600 units
- 30 fiber/ 1 tray
- 20 tray/ 1 loading
MPU : 1,440/600 = 2.4 min</t>
      </text>
    </comment>
    <comment ref="AV135" authorId="6" shapeId="0" xr:uid="{8FD5CE80-4F55-4415-AD39-95C5A2EEBD7E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1,440 min
Batch size : 400 units
- 20 fiber/ 1 tray
- 20 tray/ 1 loading
MPU : 1,440/400 = 3.6 min
To Be (increase batch size)
Total CT : 1,440 min
Batch size : 600 units
- 30 fiber/ 1 tray
- 20 tray/ 1 loading
MPU : 1,440/600 = 2.4 min</t>
      </text>
    </comment>
    <comment ref="F139" authorId="7" shapeId="0" xr:uid="{085E7616-22E9-4449-96DF-DC74FFF8AE5A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10,080 min
Batch size : 1,800 units
MPU : 5.6 min
To Be (reduce 7 to 5 days)
Total CT : 7,200 min
Batch size : 1,800 units
MPU : 4.0 min</t>
      </text>
    </comment>
    <comment ref="AH139" authorId="8" shapeId="0" xr:uid="{5BE56AFF-69B3-457B-8C89-670446F58875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10,080 min
Batch size : 1,800 units
MPU : 5.6 min
To Be (reduce 7 to 5 days)
Total CT : 7,200 min
Batch size : 1,800 units
MPU : 4.0 min</t>
      </text>
    </comment>
    <comment ref="F145" authorId="9" shapeId="0" xr:uid="{30B2A3B1-07FD-4D96-9B44-69103DE55D3B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>
      </text>
    </comment>
    <comment ref="T145" authorId="10" shapeId="0" xr:uid="{1DB4AD40-7064-495D-98CA-3AF96099850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>
      </text>
    </comment>
    <comment ref="AH145" authorId="11" shapeId="0" xr:uid="{022D581B-82E2-4F70-8552-A8F194D1150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>
      </text>
    </comment>
    <comment ref="AV145" authorId="12" shapeId="0" xr:uid="{CD021025-D295-485A-B599-FEE22846786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>
      </text>
    </comment>
    <comment ref="F187" authorId="13" shapeId="0" xr:uid="{DE796FEF-AFDF-402B-91FB-B6E07A3DCE50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10,080 min
Batch size : 1,800 units
MPU : 5.6 min
To Be (reduce 7 to 5 days)
Total CT : 7,200 min
Batch size : 1,800 units
MPU : 4.0 min</t>
      </text>
    </comment>
    <comment ref="AH187" authorId="14" shapeId="0" xr:uid="{F78058A7-94E3-4876-9202-0C2B7FF07255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10,080 min
Batch size : 1,800 units
MPU : 5.6 min
To Be (reduce 7 to 5 days)
Total CT : 7,200 min
Batch size : 1,800 units
MPU : 4.0 min</t>
      </text>
    </comment>
    <comment ref="F193" authorId="15" shapeId="0" xr:uid="{5028714D-163E-4E2C-BCF8-64A6DFA4584A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>
      </text>
    </comment>
    <comment ref="T193" authorId="16" shapeId="0" xr:uid="{8AE2D5C0-DF93-4028-8C42-32F540D8E46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>
      </text>
    </comment>
    <comment ref="AH193" authorId="17" shapeId="0" xr:uid="{DA856F44-0651-4D17-B078-EBC9EB1B4585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>
      </text>
    </comment>
    <comment ref="AV193" authorId="18" shapeId="0" xr:uid="{25C53453-FA85-4EEA-9E51-202E22E9CE88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>
      </text>
    </comment>
    <comment ref="AG203" authorId="19" shapeId="0" xr:uid="{D3218AD6-7CA8-475E-8B36-13EC065F4490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revise MPU</t>
      </text>
    </comment>
    <comment ref="F276" authorId="20" shapeId="0" xr:uid="{DBE3AB2E-67D4-4598-AC81-00EECDC7D5F6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10,080 min
Batch size : 1,800 units
MPU : 5.6 min
To Be (reduce 7 to 5 days)
Total CT : 7,200 min
Batch size : 1,800 units
MPU : 4.0 min</t>
      </text>
    </comment>
    <comment ref="F282" authorId="21" shapeId="0" xr:uid="{A5A6ADE0-1E39-40F4-9654-C41971DFE495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>
      </text>
    </comment>
    <comment ref="F365" authorId="22" shapeId="0" xr:uid="{B07013C7-46B5-49D1-9CF1-9738DDF570E0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10,080 min
Batch size : 1,800 units
MPU : 5.6 min
To Be (reduce 7 to 5 days)
Total CT : 7,200 min
Batch size : 1,800 units
MPU : 4.0 min</t>
      </text>
    </comment>
    <comment ref="F371" authorId="23" shapeId="0" xr:uid="{23E65A06-179F-4E66-88DB-5A62DB5D866E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>
      </text>
    </comment>
    <comment ref="F454" authorId="24" shapeId="0" xr:uid="{E9D42ECE-2776-4DFA-BED5-424493B963A9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10,080 min
Batch size : 1,800 units
MPU : 5.6 min
To Be (reduce 7 to 5 days)
Total CT : 7,200 min
Batch size : 1,800 units
MPU : 4.0 min</t>
      </text>
    </comment>
    <comment ref="F460" authorId="25" shapeId="0" xr:uid="{887ED301-7A38-4CC6-AB98-A5E975F7F816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>
      </text>
    </comment>
    <comment ref="F542" authorId="26" shapeId="0" xr:uid="{87292FE2-EA97-4CCA-A2B4-65394A56A715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10,080 min
Batch size : 1,800 units
MPU : 5.6 min
To Be (reduce 7 to 5 days)
Total CT : 7,200 min
Batch size : 1,800 units
MPU : 4.0 min</t>
      </text>
    </comment>
    <comment ref="F548" authorId="27" shapeId="0" xr:uid="{5B7644CA-EA33-4B8C-B090-0B4D21F6DFBA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>
      </text>
    </comment>
    <comment ref="F631" authorId="28" shapeId="0" xr:uid="{A7BA0DAA-7F87-4589-8D03-989B1244067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10,080 min
Batch size : 1,800 units
MPU : 5.6 min
To Be (reduce 7 to 5 days)
Total CT : 7,200 min
Batch size : 1,800 units
MPU : 4.0 min</t>
      </text>
    </comment>
    <comment ref="F637" authorId="29" shapeId="0" xr:uid="{F3CE4E34-EECA-48D1-9449-0F73B09A51DF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>
      </text>
    </comment>
    <comment ref="D662" authorId="30" shapeId="0" xr:uid="{21805D35-51BB-4282-A80B-17EA5288454A}">
      <text>
        <t>[Threaded comment]
Your version of Excel allows you to read this threaded comment; however, any edits to it will get removed if the file is opened in a newer version of Excel. Learn more: https://go.microsoft.com/fwlink/?linkid=870924
Comment:
    91 Day x 24 hrs.</t>
      </text>
    </comment>
    <comment ref="D668" authorId="31" shapeId="0" xr:uid="{1F351EA1-F4E6-4AE9-8EC5-1EB7D33C4895}">
      <text>
        <t>[Threaded comment]
Your version of Excel allows you to read this threaded comment; however, any edits to it will get removed if the file is opened in a newer version of Excel. Learn more: https://go.microsoft.com/fwlink/?linkid=870924
Comment:
    24 hrs.</t>
      </text>
    </comment>
    <comment ref="D672" authorId="32" shapeId="0" xr:uid="{F18E3243-8338-4B93-BB61-8A3FFC342D49}">
      <text>
        <t>[Threaded comment]
Your version of Excel allows you to read this threaded comment; however, any edits to it will get removed if the file is opened in a newer version of Excel. Learn more: https://go.microsoft.com/fwlink/?linkid=870924
Comment:
    91 Days x 24 hrs.</t>
      </text>
    </comment>
    <comment ref="D678" authorId="33" shapeId="0" xr:uid="{7A877732-C9B4-4B4C-A46A-14E8A5595D06}">
      <text>
        <t>[Threaded comment]
Your version of Excel allows you to read this threaded comment; however, any edits to it will get removed if the file is opened in a newer version of Excel. Learn more: https://go.microsoft.com/fwlink/?linkid=870924
Comment:
    24 hrs.</t>
      </text>
    </comment>
    <comment ref="D682" authorId="34" shapeId="0" xr:uid="{6B8EDF99-A9B2-41E5-84CE-DD48D2A21544}">
      <text>
        <t>[Threaded comment]
Your version of Excel allows you to read this threaded comment; however, any edits to it will get removed if the file is opened in a newer version of Excel. Learn more: https://go.microsoft.com/fwlink/?linkid=870924
Comment:
    91 days x 24 hrs.</t>
      </text>
    </comment>
    <comment ref="D688" authorId="35" shapeId="0" xr:uid="{7D49690E-676D-4C81-99B4-C85D468D9222}">
      <text>
        <t>[Threaded comment]
Your version of Excel allows you to read this threaded comment; however, any edits to it will get removed if the file is opened in a newer version of Excel. Learn more: https://go.microsoft.com/fwlink/?linkid=870924
Comment:
    24 hrs.</t>
      </text>
    </comment>
    <comment ref="F720" authorId="36" shapeId="0" xr:uid="{FC7E2F20-9A00-41CD-9E55-CA58BC8FDE2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10,080 min
Batch size : 1,800 units
MPU : 5.6 min
To Be (reduce 7 to 5 days)
Total CT : 7,200 min
Batch size : 1,800 units
MPU : 4.0 min</t>
      </text>
    </comment>
    <comment ref="F726" authorId="37" shapeId="0" xr:uid="{3B7DD6F3-6D80-41A8-96CD-7643160B0E96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>
      </text>
    </comment>
    <comment ref="AE820" authorId="38" shapeId="0" xr:uid="{3F6487BF-733D-4166-AFA8-DA7B0B1C4B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1st set of hoplens line release on 15 Sep'25 (CAR#34889)
</t>
      </text>
    </comment>
    <comment ref="AF820" authorId="39" shapeId="0" xr:uid="{35ECA6D1-7B99-447A-9735-5922256CBF31}">
      <text>
        <t>[Threaded comment]
Your version of Excel allows you to read this threaded comment; however, any edits to it will get removed if the file is opened in a newer version of Excel. Learn more: https://go.microsoft.com/fwlink/?linkid=870924
Comment:
    2nd set of hoplens line release on 22 Sep'25 (CAR#34889)</t>
      </text>
    </comment>
    <comment ref="AS820" authorId="40" shapeId="0" xr:uid="{E0AE7CA9-4582-44B9-9020-6846BE2FB7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1st set of hoplens line release on 15 Sep'25 (CAR#34889)
</t>
      </text>
    </comment>
    <comment ref="AT820" authorId="41" shapeId="0" xr:uid="{1D2C2875-CD57-4213-A658-B9A054ED51F3}">
      <text>
        <t>[Threaded comment]
Your version of Excel allows you to read this threaded comment; however, any edits to it will get removed if the file is opened in a newer version of Excel. Learn more: https://go.microsoft.com/fwlink/?linkid=870924
Comment:
    2nd set of hoplens line release on 22 Sep'25 (CAR#34889)</t>
      </text>
    </comment>
    <comment ref="BG820" authorId="42" shapeId="0" xr:uid="{15063CDF-5F91-4912-A362-4FB41721F9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1st set of hoplens line release on 15 Sep'25 (CAR#34889)
</t>
      </text>
    </comment>
    <comment ref="BH820" authorId="43" shapeId="0" xr:uid="{F70B5872-FECC-4BF7-85A7-281AAFE73849}">
      <text>
        <t>[Threaded comment]
Your version of Excel allows you to read this threaded comment; however, any edits to it will get removed if the file is opened in a newer version of Excel. Learn more: https://go.microsoft.com/fwlink/?linkid=870924
Comment:
    2nd set of hoplens line release on 22 Sep'25 (CAR#34889)</t>
      </text>
    </comment>
    <comment ref="Q823" authorId="44" shapeId="0" xr:uid="{43AEB11E-9DCC-47E0-B3C2-0EE56023FD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1st set of hoplens line release on 15 Sep'25 (CAR#34889)
</t>
      </text>
    </comment>
    <comment ref="R823" authorId="45" shapeId="0" xr:uid="{862B0D23-A6FC-4849-9751-446A247B4120}">
      <text>
        <t>[Threaded comment]
Your version of Excel allows you to read this threaded comment; however, any edits to it will get removed if the file is opened in a newer version of Excel. Learn more: https://go.microsoft.com/fwlink/?linkid=870924
Comment:
    2nd set of hoplens line release on 22 Sep'25 (CAR#34889)</t>
      </text>
    </comment>
    <comment ref="AS823" authorId="46" shapeId="0" xr:uid="{9E8FC0B5-3BED-44BB-9F8D-FDC86B14BA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1st set of hoplens line release on 15 Sep'25 (CAR#34889)
</t>
      </text>
    </comment>
    <comment ref="AT823" authorId="47" shapeId="0" xr:uid="{3DF2F4F1-3893-4D27-99B8-93942E96B3AE}">
      <text>
        <t>[Threaded comment]
Your version of Excel allows you to read this threaded comment; however, any edits to it will get removed if the file is opened in a newer version of Excel. Learn more: https://go.microsoft.com/fwlink/?linkid=870924
Comment:
    2nd set of hoplens line release on 22 Sep'25 (CAR#34889)</t>
      </text>
    </comment>
    <comment ref="BG823" authorId="48" shapeId="0" xr:uid="{D7FEBEDB-0C7B-496E-A30E-249CB544CF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1st set of hoplens line release on 15 Sep'25 (CAR#34889)
</t>
      </text>
    </comment>
    <comment ref="BH823" authorId="49" shapeId="0" xr:uid="{F571FD28-44CE-42C3-B30C-D26D5A3F7826}">
      <text>
        <t>[Threaded comment]
Your version of Excel allows you to read this threaded comment; however, any edits to it will get removed if the file is opened in a newer version of Excel. Learn more: https://go.microsoft.com/fwlink/?linkid=870924
Comment:
    2nd set of hoplens line release on 22 Sep'25 (CAR#34889)</t>
      </text>
    </comment>
    <comment ref="G824" authorId="50" shapeId="0" xr:uid="{9241F460-271B-4FB3-A8C9-777ABA44B6E3}">
      <text>
        <t>[Threaded comment]
Your version of Excel allows you to read this threaded comment; however, any edits to it will get removed if the file is opened in a newer version of Excel. Learn more: https://go.microsoft.com/fwlink/?linkid=870924
Comment:
    MC#22&amp;23</t>
      </text>
    </comment>
  </commentList>
</comments>
</file>

<file path=xl/sharedStrings.xml><?xml version="1.0" encoding="utf-8"?>
<sst xmlns="http://schemas.openxmlformats.org/spreadsheetml/2006/main" count="983" uniqueCount="100">
  <si>
    <t>WQ326</t>
  </si>
  <si>
    <t>Target 300K</t>
  </si>
  <si>
    <t>190K</t>
  </si>
  <si>
    <t>WQ426</t>
  </si>
  <si>
    <t>300K</t>
  </si>
  <si>
    <t>WQ127</t>
  </si>
  <si>
    <t>330K</t>
  </si>
  <si>
    <t>430K</t>
  </si>
  <si>
    <t>WW01</t>
  </si>
  <si>
    <t>WW02</t>
  </si>
  <si>
    <t>WW03</t>
  </si>
  <si>
    <t>WW04</t>
  </si>
  <si>
    <t>WW05</t>
  </si>
  <si>
    <t>WW06</t>
  </si>
  <si>
    <t>WW07</t>
  </si>
  <si>
    <t>WW08</t>
  </si>
  <si>
    <t>WW09</t>
  </si>
  <si>
    <t>WW10</t>
  </si>
  <si>
    <t>WW11</t>
  </si>
  <si>
    <t>WW12</t>
  </si>
  <si>
    <t>WW13</t>
  </si>
  <si>
    <t>Q326</t>
  </si>
  <si>
    <t>Q426</t>
  </si>
  <si>
    <t>Q127</t>
  </si>
  <si>
    <t>Q227</t>
  </si>
  <si>
    <t>Q327</t>
  </si>
  <si>
    <t>Q427</t>
  </si>
  <si>
    <t>Q128</t>
  </si>
  <si>
    <t>Q228</t>
  </si>
  <si>
    <t xml:space="preserve">Working days </t>
  </si>
  <si>
    <t xml:space="preserve">Working Hrs </t>
  </si>
  <si>
    <t>Demand S&amp;OP</t>
  </si>
  <si>
    <t>Total build plan</t>
  </si>
  <si>
    <t>Hoplite (FBG) 980</t>
  </si>
  <si>
    <t>Hoplite (FBG) 14xx</t>
  </si>
  <si>
    <t>Hoplens (FTA) 980</t>
  </si>
  <si>
    <t>Hoplens (FLA) 14xx</t>
  </si>
  <si>
    <t>Hoplens (FTA) H1x</t>
  </si>
  <si>
    <t>(FBG/FLA) 14xx Turn-Key</t>
  </si>
  <si>
    <t>Hoplite</t>
  </si>
  <si>
    <t>Hoplens</t>
  </si>
  <si>
    <t>Total HLHL</t>
  </si>
  <si>
    <t>Hoplite (FBG) HRS</t>
  </si>
  <si>
    <t>Hoplens (FTA) HRS</t>
  </si>
  <si>
    <t>HRS</t>
  </si>
  <si>
    <t>Capacity target</t>
  </si>
  <si>
    <t>Capacity summary</t>
  </si>
  <si>
    <t>Total Capacity</t>
  </si>
  <si>
    <t>Common Equipment (HPL)</t>
  </si>
  <si>
    <t>Hoplite Final Inspection</t>
  </si>
  <si>
    <t xml:space="preserve"> Hoplite (FBG) 980</t>
  </si>
  <si>
    <t xml:space="preserve"> Hoplite (FBG) 14xx</t>
  </si>
  <si>
    <t>Hoplens Final Inspection</t>
  </si>
  <si>
    <t xml:space="preserve"> Hoplens (FTA) 980</t>
  </si>
  <si>
    <t xml:space="preserve"> Hoplens (FLA) 14xx</t>
  </si>
  <si>
    <t xml:space="preserve"> Hoplens (FTA) H1x</t>
  </si>
  <si>
    <t>Dedicated Equipment</t>
  </si>
  <si>
    <t>Capacity FG</t>
  </si>
  <si>
    <t>Common Hoplite</t>
  </si>
  <si>
    <t>Common Hoplens</t>
  </si>
  <si>
    <t>Kitting</t>
  </si>
  <si>
    <t>Stripping &amp; Cleaning</t>
  </si>
  <si>
    <t>Writing</t>
  </si>
  <si>
    <t>Fiber Recoating</t>
  </si>
  <si>
    <t>Proof Test</t>
  </si>
  <si>
    <t>MPU</t>
  </si>
  <si>
    <t>%Sampling/%LC</t>
  </si>
  <si>
    <t>Common</t>
  </si>
  <si>
    <t>Fiber Preparation</t>
  </si>
  <si>
    <t>H2 Loading</t>
  </si>
  <si>
    <t>Dedicated for Hoplite (FBG) 980</t>
  </si>
  <si>
    <t>Degas</t>
  </si>
  <si>
    <t>Optical Test</t>
  </si>
  <si>
    <t>Dedicated for Hoplite (FBG) 14xx</t>
  </si>
  <si>
    <t>Dedicated for Hoplite (FBG) HRS</t>
  </si>
  <si>
    <t>Blue Spool</t>
  </si>
  <si>
    <t>Dedicated for Hoplens (FTA) 980</t>
  </si>
  <si>
    <t>Catridge Preparation</t>
  </si>
  <si>
    <t>Lensing</t>
  </si>
  <si>
    <t>Final Stripping</t>
  </si>
  <si>
    <t>AR Coating load</t>
  </si>
  <si>
    <t>AR Coating/Pre/Post Inspection</t>
  </si>
  <si>
    <t>AR Coating unload</t>
  </si>
  <si>
    <t>Packing and label printing</t>
  </si>
  <si>
    <t>Dedicated for Hoplens (FLA) 14xx</t>
  </si>
  <si>
    <t>Dedicated for Hoplens (FTA) H1x</t>
  </si>
  <si>
    <t>Hoplite (FBG) 14xx Turn-Key</t>
  </si>
  <si>
    <t>Hoplens (FLA) 14xx Turn-Key</t>
  </si>
  <si>
    <t>Dedicated for Hoplens (FTA) HRS</t>
  </si>
  <si>
    <t>Process Step Yield</t>
  </si>
  <si>
    <t>Cascading Yield</t>
  </si>
  <si>
    <t>Rework Rate</t>
  </si>
  <si>
    <t>Downtime - Efficiency loss</t>
  </si>
  <si>
    <t>Change Over</t>
  </si>
  <si>
    <r>
      <t xml:space="preserve">Machine or Station Requirement </t>
    </r>
    <r>
      <rPr>
        <sz val="6"/>
        <color theme="1"/>
        <rFont val="Calibri"/>
        <family val="2"/>
        <scheme val="minor"/>
      </rPr>
      <t>(Biuild/ (UPH * WD * WH * Cacasde yield * (1-DT) * (1-CO)</t>
    </r>
  </si>
  <si>
    <t>Summary requirement</t>
  </si>
  <si>
    <t>Final Inspection</t>
  </si>
  <si>
    <t>On hand</t>
  </si>
  <si>
    <t>Additional Requirement</t>
  </si>
  <si>
    <t>WQ227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</si>
</sst>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0.0%"/>
    <numFmt numFmtId="167" formatCode="_(* #,##0.0000_);_(* \(#,##0.0000\);_(* &quot;-&quot;??_);_(@_)"/>
    <numFmt numFmtId="168" formatCode="0.000"/>
    <numFmt numFmtId="169" formatCode="0.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Aptos Narrow"/>
      <family val="2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</font>
    <font>
      <sz val="11"/>
      <color rgb="FF0000FF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Calibri"/>
      <family val="2"/>
      <scheme val="minor"/>
    </font>
    <font>
      <sz val="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6600FF"/>
      <name val="Calibri"/>
      <family val="2"/>
      <scheme val="minor"/>
    </font>
    <font>
      <sz val="12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BFF9DB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5DB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0E5C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auto="1"/>
      </left>
      <right style="medium">
        <color auto="1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4" fillId="0" borderId="2" xfId="0" applyFont="1" applyBorder="1"/>
    <xf numFmtId="0" fontId="0" fillId="0" borderId="2" xfId="0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right"/>
    </xf>
    <xf numFmtId="164" fontId="3" fillId="0" borderId="8" xfId="0" applyNumberFormat="1" applyFont="1" applyBorder="1" applyAlignment="1">
      <alignment horizontal="center"/>
    </xf>
    <xf numFmtId="164" fontId="3" fillId="6" borderId="8" xfId="0" applyNumberFormat="1" applyFont="1" applyFill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3" fillId="8" borderId="11" xfId="0" applyNumberFormat="1" applyFont="1" applyFill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5" fillId="9" borderId="19" xfId="0" applyFont="1" applyFill="1" applyBorder="1" applyAlignment="1">
      <alignment horizontal="left"/>
    </xf>
    <xf numFmtId="0" fontId="0" fillId="9" borderId="20" xfId="0" applyFill="1" applyBorder="1"/>
    <xf numFmtId="0" fontId="3" fillId="9" borderId="21" xfId="0" applyFont="1" applyFill="1" applyBorder="1" applyAlignment="1">
      <alignment horizontal="center"/>
    </xf>
    <xf numFmtId="0" fontId="3" fillId="0" borderId="20" xfId="0" applyFont="1" applyBorder="1" applyAlignment="1">
      <alignment horizontal="right"/>
    </xf>
    <xf numFmtId="0" fontId="0" fillId="0" borderId="20" xfId="0" applyBorder="1"/>
    <xf numFmtId="165" fontId="6" fillId="0" borderId="22" xfId="1" applyNumberFormat="1" applyFont="1" applyBorder="1" applyAlignment="1">
      <alignment horizontal="center" vertical="center"/>
    </xf>
    <xf numFmtId="165" fontId="6" fillId="0" borderId="23" xfId="1" applyNumberFormat="1" applyFont="1" applyBorder="1" applyAlignment="1">
      <alignment horizontal="center" vertical="center"/>
    </xf>
    <xf numFmtId="165" fontId="3" fillId="0" borderId="21" xfId="1" applyNumberFormat="1" applyFont="1" applyFill="1" applyBorder="1" applyAlignment="1">
      <alignment horizontal="center"/>
    </xf>
    <xf numFmtId="165" fontId="6" fillId="0" borderId="24" xfId="1" applyNumberFormat="1" applyFont="1" applyBorder="1" applyAlignment="1">
      <alignment horizontal="center" vertical="center"/>
    </xf>
    <xf numFmtId="165" fontId="7" fillId="0" borderId="22" xfId="1" applyNumberFormat="1" applyFont="1" applyBorder="1" applyAlignment="1">
      <alignment horizontal="center" vertical="center"/>
    </xf>
    <xf numFmtId="165" fontId="7" fillId="0" borderId="23" xfId="1" applyNumberFormat="1" applyFont="1" applyBorder="1" applyAlignment="1">
      <alignment horizontal="center" vertical="center"/>
    </xf>
    <xf numFmtId="165" fontId="8" fillId="0" borderId="1" xfId="1" applyNumberFormat="1" applyFont="1" applyFill="1" applyBorder="1" applyAlignment="1">
      <alignment horizontal="center"/>
    </xf>
    <xf numFmtId="165" fontId="7" fillId="0" borderId="24" xfId="1" applyNumberFormat="1" applyFont="1" applyBorder="1" applyAlignment="1">
      <alignment horizontal="center" vertical="center"/>
    </xf>
    <xf numFmtId="9" fontId="0" fillId="0" borderId="0" xfId="2" applyFont="1"/>
    <xf numFmtId="0" fontId="0" fillId="0" borderId="25" xfId="0" applyBorder="1" applyAlignment="1">
      <alignment horizontal="right"/>
    </xf>
    <xf numFmtId="0" fontId="0" fillId="0" borderId="24" xfId="0" applyBorder="1"/>
    <xf numFmtId="165" fontId="7" fillId="0" borderId="26" xfId="1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right"/>
    </xf>
    <xf numFmtId="0" fontId="0" fillId="0" borderId="28" xfId="0" applyBorder="1"/>
    <xf numFmtId="165" fontId="0" fillId="0" borderId="0" xfId="1" applyNumberFormat="1" applyFont="1" applyBorder="1" applyAlignment="1">
      <alignment horizontal="right"/>
    </xf>
    <xf numFmtId="0" fontId="0" fillId="0" borderId="11" xfId="0" applyBorder="1"/>
    <xf numFmtId="165" fontId="7" fillId="0" borderId="8" xfId="1" applyNumberFormat="1" applyFont="1" applyBorder="1" applyAlignment="1">
      <alignment horizontal="center" vertical="center"/>
    </xf>
    <xf numFmtId="165" fontId="7" fillId="0" borderId="9" xfId="1" applyNumberFormat="1" applyFont="1" applyBorder="1" applyAlignment="1">
      <alignment horizontal="center" vertical="center"/>
    </xf>
    <xf numFmtId="165" fontId="7" fillId="0" borderId="1" xfId="1" applyNumberFormat="1" applyFont="1" applyFill="1" applyBorder="1" applyAlignment="1">
      <alignment horizontal="center" vertical="center"/>
    </xf>
    <xf numFmtId="165" fontId="7" fillId="0" borderId="11" xfId="1" applyNumberFormat="1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3" fillId="0" borderId="29" xfId="0" applyFont="1" applyBorder="1" applyAlignment="1">
      <alignment horizontal="right"/>
    </xf>
    <xf numFmtId="0" fontId="3" fillId="0" borderId="30" xfId="0" applyFont="1" applyBorder="1"/>
    <xf numFmtId="165" fontId="3" fillId="0" borderId="31" xfId="1" applyNumberFormat="1" applyFont="1" applyFill="1" applyBorder="1" applyAlignment="1">
      <alignment horizontal="right"/>
    </xf>
    <xf numFmtId="165" fontId="3" fillId="0" borderId="32" xfId="1" applyNumberFormat="1" applyFont="1" applyFill="1" applyBorder="1" applyAlignment="1">
      <alignment horizontal="right"/>
    </xf>
    <xf numFmtId="165" fontId="3" fillId="0" borderId="33" xfId="1" applyNumberFormat="1" applyFont="1" applyFill="1" applyBorder="1" applyAlignment="1">
      <alignment horizontal="right"/>
    </xf>
    <xf numFmtId="165" fontId="3" fillId="0" borderId="30" xfId="1" applyNumberFormat="1" applyFont="1" applyFill="1" applyBorder="1" applyAlignment="1">
      <alignment horizontal="right"/>
    </xf>
    <xf numFmtId="0" fontId="3" fillId="0" borderId="0" xfId="0" applyFont="1"/>
    <xf numFmtId="165" fontId="3" fillId="0" borderId="0" xfId="1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center"/>
    </xf>
    <xf numFmtId="165" fontId="3" fillId="0" borderId="0" xfId="1" applyNumberFormat="1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right"/>
    </xf>
    <xf numFmtId="0" fontId="0" fillId="10" borderId="25" xfId="0" applyFill="1" applyBorder="1" applyAlignment="1">
      <alignment horizontal="right"/>
    </xf>
    <xf numFmtId="0" fontId="0" fillId="10" borderId="24" xfId="0" applyFill="1" applyBorder="1"/>
    <xf numFmtId="165" fontId="7" fillId="10" borderId="26" xfId="1" applyNumberFormat="1" applyFont="1" applyFill="1" applyBorder="1" applyAlignment="1">
      <alignment horizontal="center" vertical="center"/>
    </xf>
    <xf numFmtId="0" fontId="9" fillId="11" borderId="10" xfId="0" applyFont="1" applyFill="1" applyBorder="1" applyAlignment="1">
      <alignment horizontal="center" vertical="center"/>
    </xf>
    <xf numFmtId="0" fontId="10" fillId="0" borderId="34" xfId="0" applyFont="1" applyBorder="1"/>
    <xf numFmtId="165" fontId="11" fillId="0" borderId="1" xfId="1" applyNumberFormat="1" applyFont="1" applyFill="1" applyBorder="1" applyAlignment="1">
      <alignment horizontal="center"/>
    </xf>
    <xf numFmtId="165" fontId="12" fillId="0" borderId="1" xfId="1" applyNumberFormat="1" applyFont="1" applyFill="1" applyBorder="1" applyAlignment="1">
      <alignment horizontal="center"/>
    </xf>
    <xf numFmtId="165" fontId="4" fillId="0" borderId="1" xfId="1" applyNumberFormat="1" applyFont="1" applyFill="1" applyBorder="1" applyAlignment="1">
      <alignment horizontal="center"/>
    </xf>
    <xf numFmtId="165" fontId="13" fillId="0" borderId="8" xfId="1" applyNumberFormat="1" applyFont="1" applyFill="1" applyBorder="1" applyAlignment="1">
      <alignment horizontal="center"/>
    </xf>
    <xf numFmtId="165" fontId="14" fillId="0" borderId="26" xfId="1" applyNumberFormat="1" applyFont="1" applyFill="1" applyBorder="1" applyAlignment="1">
      <alignment horizontal="center" vertical="center"/>
    </xf>
    <xf numFmtId="165" fontId="15" fillId="0" borderId="26" xfId="1" applyNumberFormat="1" applyFont="1" applyFill="1" applyBorder="1" applyAlignment="1">
      <alignment horizontal="center" vertical="center"/>
    </xf>
    <xf numFmtId="165" fontId="16" fillId="0" borderId="22" xfId="1" applyNumberFormat="1" applyFont="1" applyFill="1" applyBorder="1" applyAlignment="1">
      <alignment horizontal="center" vertical="center"/>
    </xf>
    <xf numFmtId="165" fontId="15" fillId="12" borderId="26" xfId="1" applyNumberFormat="1" applyFont="1" applyFill="1" applyBorder="1" applyAlignment="1">
      <alignment horizontal="center" vertical="center"/>
    </xf>
    <xf numFmtId="165" fontId="16" fillId="0" borderId="35" xfId="1" applyNumberFormat="1" applyFont="1" applyFill="1" applyBorder="1" applyAlignment="1">
      <alignment horizontal="center" vertical="center"/>
    </xf>
    <xf numFmtId="165" fontId="14" fillId="0" borderId="1" xfId="1" applyNumberFormat="1" applyFont="1" applyFill="1" applyBorder="1" applyAlignment="1">
      <alignment horizontal="center" vertical="center"/>
    </xf>
    <xf numFmtId="165" fontId="15" fillId="0" borderId="1" xfId="1" applyNumberFormat="1" applyFont="1" applyFill="1" applyBorder="1" applyAlignment="1">
      <alignment horizontal="center" vertical="center"/>
    </xf>
    <xf numFmtId="165" fontId="16" fillId="0" borderId="8" xfId="1" applyNumberFormat="1" applyFont="1" applyFill="1" applyBorder="1" applyAlignment="1">
      <alignment horizontal="center" vertical="center"/>
    </xf>
    <xf numFmtId="165" fontId="1" fillId="0" borderId="34" xfId="1" applyNumberFormat="1" applyFont="1" applyFill="1" applyBorder="1" applyAlignment="1">
      <alignment horizontal="right"/>
    </xf>
    <xf numFmtId="165" fontId="1" fillId="0" borderId="34" xfId="1" applyNumberFormat="1" applyFont="1" applyFill="1" applyBorder="1" applyAlignment="1">
      <alignment horizontal="center" vertical="center"/>
    </xf>
    <xf numFmtId="0" fontId="3" fillId="0" borderId="34" xfId="0" applyFont="1" applyBorder="1"/>
    <xf numFmtId="0" fontId="5" fillId="13" borderId="19" xfId="0" applyFont="1" applyFill="1" applyBorder="1" applyAlignment="1">
      <alignment horizontal="left"/>
    </xf>
    <xf numFmtId="0" fontId="0" fillId="13" borderId="20" xfId="0" applyFill="1" applyBorder="1"/>
    <xf numFmtId="1" fontId="0" fillId="13" borderId="20" xfId="0" applyNumberFormat="1" applyFill="1" applyBorder="1" applyAlignment="1">
      <alignment horizontal="center"/>
    </xf>
    <xf numFmtId="0" fontId="0" fillId="13" borderId="21" xfId="0" applyFill="1" applyBorder="1"/>
    <xf numFmtId="165" fontId="0" fillId="0" borderId="0" xfId="1" applyNumberFormat="1" applyFont="1"/>
    <xf numFmtId="165" fontId="0" fillId="0" borderId="0" xfId="1" applyNumberFormat="1" applyFont="1" applyAlignment="1">
      <alignment horizontal="left"/>
    </xf>
    <xf numFmtId="165" fontId="5" fillId="0" borderId="36" xfId="1" applyNumberFormat="1" applyFont="1" applyBorder="1" applyAlignment="1">
      <alignment horizontal="right"/>
    </xf>
    <xf numFmtId="165" fontId="3" fillId="0" borderId="36" xfId="1" applyNumberFormat="1" applyFont="1" applyBorder="1"/>
    <xf numFmtId="165" fontId="3" fillId="0" borderId="34" xfId="1" applyNumberFormat="1" applyFont="1" applyFill="1" applyBorder="1" applyAlignment="1">
      <alignment horizontal="center"/>
    </xf>
    <xf numFmtId="165" fontId="3" fillId="0" borderId="19" xfId="1" applyNumberFormat="1" applyFont="1" applyFill="1" applyBorder="1" applyAlignment="1">
      <alignment horizontal="center"/>
    </xf>
    <xf numFmtId="165" fontId="3" fillId="0" borderId="37" xfId="1" applyNumberFormat="1" applyFont="1" applyFill="1" applyBorder="1" applyAlignment="1">
      <alignment horizontal="center"/>
    </xf>
    <xf numFmtId="165" fontId="5" fillId="0" borderId="0" xfId="1" applyNumberFormat="1" applyFont="1" applyAlignment="1">
      <alignment horizontal="left"/>
    </xf>
    <xf numFmtId="165" fontId="0" fillId="0" borderId="38" xfId="1" applyNumberFormat="1" applyFont="1" applyBorder="1" applyAlignment="1">
      <alignment horizontal="right"/>
    </xf>
    <xf numFmtId="165" fontId="0" fillId="0" borderId="39" xfId="1" applyNumberFormat="1" applyFont="1" applyBorder="1"/>
    <xf numFmtId="165" fontId="0" fillId="0" borderId="40" xfId="1" applyNumberFormat="1" applyFont="1" applyFill="1" applyBorder="1" applyAlignment="1">
      <alignment horizontal="right"/>
    </xf>
    <xf numFmtId="165" fontId="0" fillId="0" borderId="41" xfId="1" applyNumberFormat="1" applyFont="1" applyFill="1" applyBorder="1" applyAlignment="1">
      <alignment horizontal="right"/>
    </xf>
    <xf numFmtId="165" fontId="0" fillId="0" borderId="42" xfId="1" applyNumberFormat="1" applyFont="1" applyFill="1" applyBorder="1" applyAlignment="1">
      <alignment horizontal="right"/>
    </xf>
    <xf numFmtId="165" fontId="0" fillId="0" borderId="39" xfId="1" applyNumberFormat="1" applyFont="1" applyFill="1" applyBorder="1" applyAlignment="1">
      <alignment horizontal="right"/>
    </xf>
    <xf numFmtId="165" fontId="0" fillId="0" borderId="25" xfId="1" applyNumberFormat="1" applyFont="1" applyBorder="1" applyAlignment="1">
      <alignment horizontal="right"/>
    </xf>
    <xf numFmtId="165" fontId="0" fillId="0" borderId="24" xfId="1" applyNumberFormat="1" applyFont="1" applyBorder="1"/>
    <xf numFmtId="165" fontId="0" fillId="0" borderId="43" xfId="1" applyNumberFormat="1" applyFont="1" applyFill="1" applyBorder="1" applyAlignment="1">
      <alignment horizontal="right"/>
    </xf>
    <xf numFmtId="165" fontId="0" fillId="0" borderId="44" xfId="1" applyNumberFormat="1" applyFont="1" applyFill="1" applyBorder="1" applyAlignment="1">
      <alignment horizontal="right"/>
    </xf>
    <xf numFmtId="165" fontId="0" fillId="0" borderId="26" xfId="1" applyNumberFormat="1" applyFont="1" applyFill="1" applyBorder="1" applyAlignment="1">
      <alignment horizontal="right"/>
    </xf>
    <xf numFmtId="165" fontId="0" fillId="0" borderId="24" xfId="1" applyNumberFormat="1" applyFont="1" applyFill="1" applyBorder="1" applyAlignment="1">
      <alignment horizontal="right"/>
    </xf>
    <xf numFmtId="165" fontId="0" fillId="0" borderId="22" xfId="1" applyNumberFormat="1" applyFont="1" applyFill="1" applyBorder="1" applyAlignment="1">
      <alignment horizontal="right"/>
    </xf>
    <xf numFmtId="165" fontId="0" fillId="0" borderId="23" xfId="1" applyNumberFormat="1" applyFont="1" applyFill="1" applyBorder="1" applyAlignment="1">
      <alignment horizontal="right"/>
    </xf>
    <xf numFmtId="165" fontId="5" fillId="0" borderId="0" xfId="1" applyNumberFormat="1" applyFont="1" applyFill="1" applyAlignment="1">
      <alignment horizontal="left"/>
    </xf>
    <xf numFmtId="165" fontId="0" fillId="0" borderId="25" xfId="1" applyNumberFormat="1" applyFont="1" applyFill="1" applyBorder="1" applyAlignment="1">
      <alignment horizontal="right"/>
    </xf>
    <xf numFmtId="165" fontId="0" fillId="0" borderId="24" xfId="1" applyNumberFormat="1" applyFont="1" applyFill="1" applyBorder="1"/>
    <xf numFmtId="165" fontId="0" fillId="0" borderId="0" xfId="1" applyNumberFormat="1" applyFont="1" applyFill="1"/>
    <xf numFmtId="165" fontId="0" fillId="0" borderId="11" xfId="1" applyNumberFormat="1" applyFont="1" applyBorder="1"/>
    <xf numFmtId="165" fontId="0" fillId="0" borderId="8" xfId="1" applyNumberFormat="1" applyFont="1" applyFill="1" applyBorder="1" applyAlignment="1">
      <alignment horizontal="right"/>
    </xf>
    <xf numFmtId="165" fontId="0" fillId="0" borderId="9" xfId="1" applyNumberFormat="1" applyFont="1" applyFill="1" applyBorder="1" applyAlignment="1">
      <alignment horizontal="right"/>
    </xf>
    <xf numFmtId="165" fontId="0" fillId="0" borderId="1" xfId="1" applyNumberFormat="1" applyFont="1" applyFill="1" applyBorder="1" applyAlignment="1">
      <alignment horizontal="right"/>
    </xf>
    <xf numFmtId="165" fontId="0" fillId="0" borderId="11" xfId="1" applyNumberFormat="1" applyFont="1" applyFill="1" applyBorder="1" applyAlignment="1">
      <alignment horizontal="right"/>
    </xf>
    <xf numFmtId="165" fontId="3" fillId="0" borderId="29" xfId="1" applyNumberFormat="1" applyFont="1" applyBorder="1" applyAlignment="1">
      <alignment horizontal="right"/>
    </xf>
    <xf numFmtId="165" fontId="3" fillId="0" borderId="30" xfId="1" applyNumberFormat="1" applyFont="1" applyBorder="1"/>
    <xf numFmtId="165" fontId="3" fillId="0" borderId="0" xfId="1" applyNumberFormat="1" applyFont="1" applyBorder="1" applyAlignment="1">
      <alignment horizontal="right"/>
    </xf>
    <xf numFmtId="165" fontId="3" fillId="0" borderId="0" xfId="1" applyNumberFormat="1" applyFont="1" applyBorder="1"/>
    <xf numFmtId="165" fontId="3" fillId="4" borderId="0" xfId="1" applyNumberFormat="1" applyFont="1" applyFill="1" applyBorder="1" applyAlignment="1">
      <alignment horizontal="right"/>
    </xf>
    <xf numFmtId="165" fontId="3" fillId="4" borderId="0" xfId="1" applyNumberFormat="1" applyFont="1" applyFill="1" applyBorder="1"/>
    <xf numFmtId="165" fontId="3" fillId="4" borderId="0" xfId="1" applyNumberFormat="1" applyFont="1" applyFill="1" applyBorder="1" applyAlignment="1">
      <alignment horizontal="center" vertical="center"/>
    </xf>
    <xf numFmtId="165" fontId="3" fillId="4" borderId="1" xfId="1" applyNumberFormat="1" applyFont="1" applyFill="1" applyBorder="1" applyAlignment="1">
      <alignment horizontal="center" vertical="center"/>
    </xf>
    <xf numFmtId="165" fontId="0" fillId="4" borderId="0" xfId="1" applyNumberFormat="1" applyFont="1" applyFill="1"/>
    <xf numFmtId="165" fontId="5" fillId="0" borderId="29" xfId="1" applyNumberFormat="1" applyFont="1" applyBorder="1" applyAlignment="1">
      <alignment horizontal="left"/>
    </xf>
    <xf numFmtId="165" fontId="0" fillId="0" borderId="29" xfId="1" applyNumberFormat="1" applyFont="1" applyBorder="1" applyAlignment="1">
      <alignment horizontal="left"/>
    </xf>
    <xf numFmtId="165" fontId="0" fillId="0" borderId="45" xfId="1" applyNumberFormat="1" applyFont="1" applyBorder="1" applyAlignment="1">
      <alignment horizontal="right"/>
    </xf>
    <xf numFmtId="165" fontId="0" fillId="0" borderId="46" xfId="1" applyNumberFormat="1" applyFont="1" applyBorder="1"/>
    <xf numFmtId="165" fontId="0" fillId="0" borderId="47" xfId="1" applyNumberFormat="1" applyFont="1" applyFill="1" applyBorder="1" applyAlignment="1">
      <alignment horizontal="right"/>
    </xf>
    <xf numFmtId="165" fontId="0" fillId="0" borderId="48" xfId="1" applyNumberFormat="1" applyFont="1" applyFill="1" applyBorder="1" applyAlignment="1">
      <alignment horizontal="right"/>
    </xf>
    <xf numFmtId="165" fontId="0" fillId="0" borderId="49" xfId="1" applyNumberFormat="1" applyFont="1" applyFill="1" applyBorder="1" applyAlignment="1">
      <alignment horizontal="right"/>
    </xf>
    <xf numFmtId="165" fontId="0" fillId="0" borderId="46" xfId="1" applyNumberFormat="1" applyFont="1" applyFill="1" applyBorder="1" applyAlignment="1">
      <alignment horizontal="right"/>
    </xf>
    <xf numFmtId="165" fontId="0" fillId="0" borderId="29" xfId="1" applyNumberFormat="1" applyFont="1" applyBorder="1"/>
    <xf numFmtId="165" fontId="3" fillId="0" borderId="0" xfId="1" applyNumberFormat="1" applyFont="1" applyAlignment="1">
      <alignment horizontal="right"/>
    </xf>
    <xf numFmtId="165" fontId="3" fillId="0" borderId="0" xfId="1" applyNumberFormat="1" applyFont="1" applyAlignment="1">
      <alignment horizontal="left"/>
    </xf>
    <xf numFmtId="165" fontId="3" fillId="0" borderId="50" xfId="1" applyNumberFormat="1" applyFont="1" applyBorder="1" applyAlignment="1">
      <alignment horizontal="left"/>
    </xf>
    <xf numFmtId="165" fontId="3" fillId="0" borderId="51" xfId="1" applyNumberFormat="1" applyFont="1" applyBorder="1"/>
    <xf numFmtId="165" fontId="6" fillId="0" borderId="52" xfId="1" applyNumberFormat="1" applyFont="1" applyBorder="1" applyAlignment="1">
      <alignment horizontal="center" vertical="center"/>
    </xf>
    <xf numFmtId="165" fontId="6" fillId="0" borderId="50" xfId="1" applyNumberFormat="1" applyFont="1" applyBorder="1" applyAlignment="1">
      <alignment horizontal="center" vertical="center"/>
    </xf>
    <xf numFmtId="165" fontId="6" fillId="0" borderId="53" xfId="1" applyNumberFormat="1" applyFont="1" applyBorder="1" applyAlignment="1">
      <alignment horizontal="center" vertical="center"/>
    </xf>
    <xf numFmtId="165" fontId="6" fillId="0" borderId="51" xfId="1" applyNumberFormat="1" applyFont="1" applyBorder="1" applyAlignment="1">
      <alignment horizontal="center" vertical="center"/>
    </xf>
    <xf numFmtId="165" fontId="3" fillId="0" borderId="0" xfId="1" applyNumberFormat="1" applyFont="1"/>
    <xf numFmtId="165" fontId="0" fillId="0" borderId="0" xfId="1" applyNumberFormat="1" applyFont="1" applyAlignment="1">
      <alignment horizontal="right"/>
    </xf>
    <xf numFmtId="165" fontId="0" fillId="0" borderId="23" xfId="1" applyNumberFormat="1" applyFont="1" applyBorder="1" applyAlignment="1">
      <alignment horizontal="right"/>
    </xf>
    <xf numFmtId="165" fontId="7" fillId="0" borderId="26" xfId="1" applyNumberFormat="1" applyFont="1" applyBorder="1" applyAlignment="1">
      <alignment horizontal="center" vertical="center"/>
    </xf>
    <xf numFmtId="165" fontId="7" fillId="0" borderId="25" xfId="1" applyNumberFormat="1" applyFont="1" applyBorder="1" applyAlignment="1">
      <alignment horizontal="center" vertical="center"/>
    </xf>
    <xf numFmtId="165" fontId="0" fillId="0" borderId="54" xfId="1" applyNumberFormat="1" applyFont="1" applyBorder="1" applyAlignment="1">
      <alignment horizontal="right"/>
    </xf>
    <xf numFmtId="165" fontId="3" fillId="0" borderId="41" xfId="1" applyNumberFormat="1" applyFont="1" applyBorder="1" applyAlignment="1">
      <alignment horizontal="left"/>
    </xf>
    <xf numFmtId="165" fontId="3" fillId="0" borderId="39" xfId="1" applyNumberFormat="1" applyFont="1" applyBorder="1"/>
    <xf numFmtId="165" fontId="6" fillId="0" borderId="41" xfId="1" applyNumberFormat="1" applyFont="1" applyBorder="1" applyAlignment="1">
      <alignment horizontal="center" vertical="center"/>
    </xf>
    <xf numFmtId="165" fontId="6" fillId="0" borderId="42" xfId="1" applyNumberFormat="1" applyFont="1" applyBorder="1" applyAlignment="1">
      <alignment horizontal="center" vertical="center"/>
    </xf>
    <xf numFmtId="165" fontId="6" fillId="0" borderId="38" xfId="1" applyNumberFormat="1" applyFont="1" applyBorder="1" applyAlignment="1">
      <alignment horizontal="center" vertical="center"/>
    </xf>
    <xf numFmtId="165" fontId="0" fillId="0" borderId="55" xfId="1" applyNumberFormat="1" applyFont="1" applyBorder="1" applyAlignment="1">
      <alignment horizontal="right"/>
    </xf>
    <xf numFmtId="165" fontId="0" fillId="0" borderId="56" xfId="1" applyNumberFormat="1" applyFont="1" applyBorder="1" applyAlignment="1">
      <alignment horizontal="right"/>
    </xf>
    <xf numFmtId="0" fontId="0" fillId="0" borderId="9" xfId="0" applyBorder="1" applyAlignment="1">
      <alignment horizontal="right"/>
    </xf>
    <xf numFmtId="165" fontId="7" fillId="0" borderId="35" xfId="1" applyNumberFormat="1" applyFont="1" applyBorder="1" applyAlignment="1">
      <alignment horizontal="center" vertical="center"/>
    </xf>
    <xf numFmtId="165" fontId="7" fillId="0" borderId="54" xfId="1" applyNumberFormat="1" applyFont="1" applyBorder="1" applyAlignment="1">
      <alignment horizontal="center" vertical="center"/>
    </xf>
    <xf numFmtId="165" fontId="7" fillId="0" borderId="57" xfId="1" applyNumberFormat="1" applyFont="1" applyBorder="1" applyAlignment="1">
      <alignment horizontal="center" vertical="center"/>
    </xf>
    <xf numFmtId="165" fontId="7" fillId="0" borderId="28" xfId="1" applyNumberFormat="1" applyFont="1" applyBorder="1" applyAlignment="1">
      <alignment horizontal="center" vertical="center"/>
    </xf>
    <xf numFmtId="165" fontId="0" fillId="0" borderId="0" xfId="0" applyNumberFormat="1"/>
    <xf numFmtId="0" fontId="3" fillId="0" borderId="0" xfId="0" applyFont="1" applyAlignment="1">
      <alignment horizontal="left"/>
    </xf>
    <xf numFmtId="0" fontId="0" fillId="0" borderId="36" xfId="0" applyBorder="1" applyAlignment="1">
      <alignment horizontal="right"/>
    </xf>
    <xf numFmtId="0" fontId="0" fillId="0" borderId="36" xfId="0" applyBorder="1"/>
    <xf numFmtId="165" fontId="7" fillId="0" borderId="36" xfId="1" applyNumberFormat="1" applyFont="1" applyBorder="1" applyAlignment="1">
      <alignment horizontal="center" vertical="center"/>
    </xf>
    <xf numFmtId="165" fontId="7" fillId="0" borderId="53" xfId="1" applyNumberFormat="1" applyFont="1" applyBorder="1" applyAlignment="1">
      <alignment horizontal="center" vertical="center"/>
    </xf>
    <xf numFmtId="0" fontId="11" fillId="0" borderId="58" xfId="0" applyFont="1" applyBorder="1" applyAlignment="1">
      <alignment horizontal="right"/>
    </xf>
    <xf numFmtId="0" fontId="11" fillId="0" borderId="59" xfId="0" applyFont="1" applyBorder="1" applyAlignment="1">
      <alignment horizontal="left"/>
    </xf>
    <xf numFmtId="0" fontId="11" fillId="0" borderId="60" xfId="0" applyFont="1" applyBorder="1" applyAlignment="1">
      <alignment horizontal="left"/>
    </xf>
    <xf numFmtId="0" fontId="11" fillId="0" borderId="61" xfId="0" applyFont="1" applyBorder="1"/>
    <xf numFmtId="165" fontId="11" fillId="0" borderId="59" xfId="1" applyNumberFormat="1" applyFont="1" applyFill="1" applyBorder="1"/>
    <xf numFmtId="165" fontId="11" fillId="0" borderId="62" xfId="1" applyNumberFormat="1" applyFont="1" applyFill="1" applyBorder="1"/>
    <xf numFmtId="165" fontId="11" fillId="0" borderId="63" xfId="1" applyNumberFormat="1" applyFont="1" applyFill="1" applyBorder="1"/>
    <xf numFmtId="165" fontId="11" fillId="0" borderId="61" xfId="1" applyNumberFormat="1" applyFont="1" applyFill="1" applyBorder="1"/>
    <xf numFmtId="0" fontId="11" fillId="0" borderId="64" xfId="0" applyFont="1" applyBorder="1" applyAlignment="1">
      <alignment horizontal="right"/>
    </xf>
    <xf numFmtId="0" fontId="11" fillId="0" borderId="43" xfId="0" applyFont="1" applyBorder="1" applyAlignment="1">
      <alignment horizontal="left"/>
    </xf>
    <xf numFmtId="0" fontId="11" fillId="0" borderId="25" xfId="0" applyFont="1" applyBorder="1" applyAlignment="1">
      <alignment horizontal="left"/>
    </xf>
    <xf numFmtId="0" fontId="11" fillId="0" borderId="24" xfId="0" applyFont="1" applyBorder="1"/>
    <xf numFmtId="165" fontId="11" fillId="0" borderId="22" xfId="1" applyNumberFormat="1" applyFont="1" applyFill="1" applyBorder="1"/>
    <xf numFmtId="165" fontId="11" fillId="0" borderId="23" xfId="1" applyNumberFormat="1" applyFont="1" applyFill="1" applyBorder="1"/>
    <xf numFmtId="165" fontId="11" fillId="0" borderId="26" xfId="1" applyNumberFormat="1" applyFont="1" applyFill="1" applyBorder="1"/>
    <xf numFmtId="165" fontId="11" fillId="0" borderId="24" xfId="1" applyNumberFormat="1" applyFont="1" applyFill="1" applyBorder="1"/>
    <xf numFmtId="0" fontId="11" fillId="0" borderId="65" xfId="0" applyFont="1" applyBorder="1" applyAlignment="1">
      <alignment horizontal="right"/>
    </xf>
    <xf numFmtId="0" fontId="11" fillId="0" borderId="66" xfId="0" applyFont="1" applyBorder="1" applyAlignment="1">
      <alignment horizontal="left"/>
    </xf>
    <xf numFmtId="0" fontId="11" fillId="0" borderId="67" xfId="0" applyFont="1" applyBorder="1" applyAlignment="1">
      <alignment horizontal="left"/>
    </xf>
    <xf numFmtId="0" fontId="11" fillId="0" borderId="68" xfId="0" applyFont="1" applyBorder="1"/>
    <xf numFmtId="165" fontId="11" fillId="0" borderId="66" xfId="1" applyNumberFormat="1" applyFont="1" applyFill="1" applyBorder="1"/>
    <xf numFmtId="165" fontId="11" fillId="0" borderId="69" xfId="1" applyNumberFormat="1" applyFont="1" applyFill="1" applyBorder="1"/>
    <xf numFmtId="165" fontId="11" fillId="0" borderId="70" xfId="1" applyNumberFormat="1" applyFont="1" applyFill="1" applyBorder="1"/>
    <xf numFmtId="165" fontId="11" fillId="0" borderId="68" xfId="1" applyNumberFormat="1" applyFont="1" applyFill="1" applyBorder="1"/>
    <xf numFmtId="0" fontId="11" fillId="0" borderId="71" xfId="0" applyFont="1" applyBorder="1" applyAlignment="1">
      <alignment horizontal="left"/>
    </xf>
    <xf numFmtId="0" fontId="11" fillId="0" borderId="72" xfId="0" applyFont="1" applyBorder="1"/>
    <xf numFmtId="0" fontId="11" fillId="0" borderId="73" xfId="0" applyFont="1" applyBorder="1" applyAlignment="1">
      <alignment horizontal="right"/>
    </xf>
    <xf numFmtId="0" fontId="11" fillId="0" borderId="16" xfId="0" applyFont="1" applyBorder="1" applyAlignment="1">
      <alignment horizontal="left"/>
    </xf>
    <xf numFmtId="0" fontId="0" fillId="0" borderId="65" xfId="0" applyBorder="1" applyAlignment="1">
      <alignment horizontal="right"/>
    </xf>
    <xf numFmtId="0" fontId="0" fillId="0" borderId="66" xfId="0" applyBorder="1" applyAlignment="1">
      <alignment horizontal="left"/>
    </xf>
    <xf numFmtId="0" fontId="0" fillId="0" borderId="67" xfId="0" applyBorder="1" applyAlignment="1">
      <alignment horizontal="left"/>
    </xf>
    <xf numFmtId="0" fontId="0" fillId="0" borderId="68" xfId="0" applyBorder="1"/>
    <xf numFmtId="165" fontId="0" fillId="0" borderId="66" xfId="1" applyNumberFormat="1" applyFont="1" applyBorder="1"/>
    <xf numFmtId="165" fontId="0" fillId="0" borderId="69" xfId="1" applyNumberFormat="1" applyFont="1" applyBorder="1"/>
    <xf numFmtId="165" fontId="0" fillId="0" borderId="70" xfId="1" applyNumberFormat="1" applyFont="1" applyBorder="1"/>
    <xf numFmtId="165" fontId="0" fillId="0" borderId="18" xfId="1" applyNumberFormat="1" applyFont="1" applyBorder="1"/>
    <xf numFmtId="165" fontId="0" fillId="0" borderId="16" xfId="1" applyNumberFormat="1" applyFont="1" applyBorder="1"/>
    <xf numFmtId="165" fontId="0" fillId="0" borderId="17" xfId="1" applyNumberFormat="1" applyFont="1" applyBorder="1"/>
    <xf numFmtId="165" fontId="0" fillId="0" borderId="68" xfId="1" applyNumberFormat="1" applyFont="1" applyBorder="1"/>
    <xf numFmtId="164" fontId="0" fillId="0" borderId="1" xfId="0" applyNumberFormat="1" applyBorder="1"/>
    <xf numFmtId="43" fontId="0" fillId="0" borderId="0" xfId="0" applyNumberFormat="1"/>
    <xf numFmtId="1" fontId="0" fillId="0" borderId="0" xfId="0" applyNumberFormat="1"/>
    <xf numFmtId="0" fontId="0" fillId="14" borderId="0" xfId="0" applyFill="1"/>
    <xf numFmtId="0" fontId="5" fillId="14" borderId="74" xfId="0" applyFont="1" applyFill="1" applyBorder="1" applyAlignment="1">
      <alignment horizontal="left"/>
    </xf>
    <xf numFmtId="0" fontId="0" fillId="14" borderId="12" xfId="0" applyFill="1" applyBorder="1" applyAlignment="1">
      <alignment horizontal="left"/>
    </xf>
    <xf numFmtId="0" fontId="0" fillId="14" borderId="12" xfId="0" applyFill="1" applyBorder="1" applyAlignment="1">
      <alignment horizontal="right"/>
    </xf>
    <xf numFmtId="9" fontId="0" fillId="14" borderId="12" xfId="2" applyFont="1" applyFill="1" applyBorder="1"/>
    <xf numFmtId="9" fontId="0" fillId="14" borderId="6" xfId="2" applyFont="1" applyFill="1" applyBorder="1"/>
    <xf numFmtId="0" fontId="0" fillId="14" borderId="12" xfId="0" applyFill="1" applyBorder="1"/>
    <xf numFmtId="0" fontId="0" fillId="0" borderId="59" xfId="0" applyBorder="1" applyAlignment="1">
      <alignment horizontal="right"/>
    </xf>
    <xf numFmtId="0" fontId="0" fillId="0" borderId="59" xfId="0" applyBorder="1" applyAlignment="1">
      <alignment horizontal="center"/>
    </xf>
    <xf numFmtId="0" fontId="0" fillId="0" borderId="59" xfId="0" applyBorder="1" applyAlignment="1">
      <alignment horizontal="left"/>
    </xf>
    <xf numFmtId="166" fontId="0" fillId="0" borderId="62" xfId="0" applyNumberFormat="1" applyBorder="1" applyAlignment="1">
      <alignment horizontal="center"/>
    </xf>
    <xf numFmtId="2" fontId="11" fillId="0" borderId="59" xfId="0" applyNumberFormat="1" applyFont="1" applyBorder="1" applyAlignment="1">
      <alignment horizontal="right"/>
    </xf>
    <xf numFmtId="2" fontId="11" fillId="0" borderId="62" xfId="0" applyNumberFormat="1" applyFont="1" applyBorder="1" applyAlignment="1">
      <alignment horizontal="right"/>
    </xf>
    <xf numFmtId="2" fontId="11" fillId="0" borderId="63" xfId="0" applyNumberFormat="1" applyFont="1" applyBorder="1" applyAlignment="1">
      <alignment horizontal="right"/>
    </xf>
    <xf numFmtId="2" fontId="11" fillId="0" borderId="61" xfId="0" applyNumberFormat="1" applyFont="1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left"/>
    </xf>
    <xf numFmtId="166" fontId="0" fillId="0" borderId="23" xfId="0" applyNumberFormat="1" applyBorder="1" applyAlignment="1">
      <alignment horizontal="center"/>
    </xf>
    <xf numFmtId="2" fontId="4" fillId="0" borderId="22" xfId="0" applyNumberFormat="1" applyFont="1" applyBorder="1" applyAlignment="1">
      <alignment horizontal="right"/>
    </xf>
    <xf numFmtId="2" fontId="4" fillId="15" borderId="22" xfId="0" applyNumberFormat="1" applyFont="1" applyFill="1" applyBorder="1" applyAlignment="1">
      <alignment horizontal="right"/>
    </xf>
    <xf numFmtId="2" fontId="4" fillId="15" borderId="23" xfId="0" applyNumberFormat="1" applyFont="1" applyFill="1" applyBorder="1" applyAlignment="1">
      <alignment horizontal="right"/>
    </xf>
    <xf numFmtId="2" fontId="11" fillId="0" borderId="26" xfId="0" applyNumberFormat="1" applyFont="1" applyBorder="1" applyAlignment="1">
      <alignment horizontal="right"/>
    </xf>
    <xf numFmtId="2" fontId="4" fillId="15" borderId="24" xfId="0" applyNumberFormat="1" applyFont="1" applyFill="1" applyBorder="1" applyAlignment="1">
      <alignment horizontal="right"/>
    </xf>
    <xf numFmtId="2" fontId="11" fillId="15" borderId="26" xfId="0" applyNumberFormat="1" applyFont="1" applyFill="1" applyBorder="1" applyAlignment="1">
      <alignment horizontal="right"/>
    </xf>
    <xf numFmtId="2" fontId="4" fillId="0" borderId="24" xfId="0" applyNumberFormat="1" applyFont="1" applyBorder="1" applyAlignment="1">
      <alignment horizontal="right"/>
    </xf>
    <xf numFmtId="2" fontId="11" fillId="0" borderId="22" xfId="0" applyNumberFormat="1" applyFont="1" applyBorder="1" applyAlignment="1">
      <alignment horizontal="right"/>
    </xf>
    <xf numFmtId="2" fontId="11" fillId="0" borderId="23" xfId="0" applyNumberFormat="1" applyFont="1" applyBorder="1" applyAlignment="1">
      <alignment horizontal="right"/>
    </xf>
    <xf numFmtId="2" fontId="11" fillId="0" borderId="24" xfId="0" applyNumberFormat="1" applyFont="1" applyBorder="1" applyAlignment="1">
      <alignment horizontal="right"/>
    </xf>
    <xf numFmtId="0" fontId="0" fillId="16" borderId="0" xfId="0" applyFill="1"/>
    <xf numFmtId="0" fontId="0" fillId="16" borderId="22" xfId="0" applyFill="1" applyBorder="1" applyAlignment="1">
      <alignment horizontal="right"/>
    </xf>
    <xf numFmtId="0" fontId="0" fillId="16" borderId="22" xfId="0" applyFill="1" applyBorder="1" applyAlignment="1">
      <alignment horizontal="center"/>
    </xf>
    <xf numFmtId="0" fontId="0" fillId="16" borderId="22" xfId="0" applyFill="1" applyBorder="1" applyAlignment="1">
      <alignment horizontal="left"/>
    </xf>
    <xf numFmtId="166" fontId="0" fillId="16" borderId="23" xfId="0" applyNumberFormat="1" applyFill="1" applyBorder="1" applyAlignment="1">
      <alignment horizontal="center"/>
    </xf>
    <xf numFmtId="2" fontId="11" fillId="16" borderId="22" xfId="0" applyNumberFormat="1" applyFont="1" applyFill="1" applyBorder="1" applyAlignment="1">
      <alignment horizontal="right"/>
    </xf>
    <xf numFmtId="2" fontId="11" fillId="16" borderId="23" xfId="0" applyNumberFormat="1" applyFont="1" applyFill="1" applyBorder="1" applyAlignment="1">
      <alignment horizontal="right"/>
    </xf>
    <xf numFmtId="2" fontId="11" fillId="16" borderId="26" xfId="0" applyNumberFormat="1" applyFont="1" applyFill="1" applyBorder="1" applyAlignment="1">
      <alignment horizontal="right"/>
    </xf>
    <xf numFmtId="2" fontId="11" fillId="16" borderId="24" xfId="0" applyNumberFormat="1" applyFont="1" applyFill="1" applyBorder="1" applyAlignment="1">
      <alignment horizontal="right"/>
    </xf>
    <xf numFmtId="2" fontId="4" fillId="0" borderId="23" xfId="0" applyNumberFormat="1" applyFont="1" applyBorder="1" applyAlignment="1">
      <alignment horizontal="right"/>
    </xf>
    <xf numFmtId="2" fontId="4" fillId="0" borderId="26" xfId="0" applyNumberFormat="1" applyFont="1" applyBorder="1" applyAlignment="1">
      <alignment horizontal="right"/>
    </xf>
    <xf numFmtId="0" fontId="0" fillId="17" borderId="0" xfId="0" applyFill="1"/>
    <xf numFmtId="0" fontId="0" fillId="17" borderId="47" xfId="0" applyFill="1" applyBorder="1" applyAlignment="1">
      <alignment horizontal="right"/>
    </xf>
    <xf numFmtId="0" fontId="0" fillId="17" borderId="47" xfId="0" applyFill="1" applyBorder="1" applyAlignment="1">
      <alignment horizontal="center"/>
    </xf>
    <xf numFmtId="0" fontId="0" fillId="17" borderId="47" xfId="0" applyFill="1" applyBorder="1" applyAlignment="1">
      <alignment horizontal="left"/>
    </xf>
    <xf numFmtId="166" fontId="0" fillId="17" borderId="48" xfId="0" applyNumberFormat="1" applyFill="1" applyBorder="1" applyAlignment="1">
      <alignment horizontal="center"/>
    </xf>
    <xf numFmtId="2" fontId="11" fillId="17" borderId="47" xfId="0" applyNumberFormat="1" applyFont="1" applyFill="1" applyBorder="1" applyAlignment="1">
      <alignment horizontal="right"/>
    </xf>
    <xf numFmtId="2" fontId="11" fillId="17" borderId="48" xfId="0" applyNumberFormat="1" applyFont="1" applyFill="1" applyBorder="1" applyAlignment="1">
      <alignment horizontal="right"/>
    </xf>
    <xf numFmtId="2" fontId="11" fillId="17" borderId="26" xfId="0" applyNumberFormat="1" applyFont="1" applyFill="1" applyBorder="1" applyAlignment="1">
      <alignment horizontal="right"/>
    </xf>
    <xf numFmtId="2" fontId="11" fillId="17" borderId="46" xfId="0" applyNumberFormat="1" applyFont="1" applyFill="1" applyBorder="1" applyAlignment="1">
      <alignment horizontal="right"/>
    </xf>
    <xf numFmtId="0" fontId="0" fillId="0" borderId="43" xfId="0" applyBorder="1" applyAlignment="1">
      <alignment horizontal="right"/>
    </xf>
    <xf numFmtId="0" fontId="0" fillId="0" borderId="43" xfId="0" applyBorder="1" applyAlignment="1">
      <alignment horizontal="center"/>
    </xf>
    <xf numFmtId="0" fontId="0" fillId="0" borderId="43" xfId="0" applyBorder="1" applyAlignment="1">
      <alignment horizontal="left"/>
    </xf>
    <xf numFmtId="166" fontId="0" fillId="0" borderId="44" xfId="2" applyNumberFormat="1" applyFont="1" applyFill="1" applyBorder="1" applyAlignment="1">
      <alignment horizontal="center"/>
    </xf>
    <xf numFmtId="2" fontId="11" fillId="0" borderId="40" xfId="0" applyNumberFormat="1" applyFont="1" applyBorder="1" applyAlignment="1">
      <alignment horizontal="right"/>
    </xf>
    <xf numFmtId="2" fontId="11" fillId="0" borderId="41" xfId="0" applyNumberFormat="1" applyFont="1" applyBorder="1" applyAlignment="1">
      <alignment horizontal="right"/>
    </xf>
    <xf numFmtId="2" fontId="11" fillId="0" borderId="42" xfId="0" applyNumberFormat="1" applyFont="1" applyBorder="1" applyAlignment="1">
      <alignment horizontal="right"/>
    </xf>
    <xf numFmtId="2" fontId="11" fillId="0" borderId="39" xfId="0" applyNumberFormat="1" applyFont="1" applyBorder="1" applyAlignment="1">
      <alignment horizontal="right"/>
    </xf>
    <xf numFmtId="166" fontId="0" fillId="0" borderId="23" xfId="2" applyNumberFormat="1" applyFont="1" applyFill="1" applyBorder="1" applyAlignment="1">
      <alignment horizontal="center"/>
    </xf>
    <xf numFmtId="2" fontId="11" fillId="0" borderId="22" xfId="0" applyNumberFormat="1" applyFont="1" applyBorder="1"/>
    <xf numFmtId="2" fontId="11" fillId="0" borderId="23" xfId="0" applyNumberFormat="1" applyFont="1" applyBorder="1"/>
    <xf numFmtId="2" fontId="11" fillId="0" borderId="26" xfId="0" applyNumberFormat="1" applyFont="1" applyBorder="1"/>
    <xf numFmtId="2" fontId="11" fillId="0" borderId="24" xfId="0" applyNumberFormat="1" applyFont="1" applyBorder="1"/>
    <xf numFmtId="2" fontId="4" fillId="0" borderId="22" xfId="0" applyNumberFormat="1" applyFont="1" applyBorder="1"/>
    <xf numFmtId="2" fontId="4" fillId="0" borderId="23" xfId="0" applyNumberFormat="1" applyFont="1" applyBorder="1"/>
    <xf numFmtId="2" fontId="4" fillId="0" borderId="26" xfId="0" applyNumberFormat="1" applyFont="1" applyBorder="1"/>
    <xf numFmtId="2" fontId="4" fillId="0" borderId="24" xfId="0" applyNumberFormat="1" applyFont="1" applyBorder="1"/>
    <xf numFmtId="166" fontId="11" fillId="0" borderId="23" xfId="0" applyNumberFormat="1" applyFont="1" applyBorder="1" applyAlignment="1">
      <alignment horizontal="center"/>
    </xf>
    <xf numFmtId="0" fontId="0" fillId="0" borderId="47" xfId="0" applyBorder="1" applyAlignment="1">
      <alignment horizontal="center"/>
    </xf>
    <xf numFmtId="166" fontId="0" fillId="0" borderId="47" xfId="0" applyNumberFormat="1" applyBorder="1" applyAlignment="1">
      <alignment horizontal="center"/>
    </xf>
    <xf numFmtId="2" fontId="11" fillId="0" borderId="47" xfId="0" applyNumberFormat="1" applyFont="1" applyBorder="1"/>
    <xf numFmtId="2" fontId="11" fillId="0" borderId="48" xfId="0" applyNumberFormat="1" applyFont="1" applyBorder="1"/>
    <xf numFmtId="2" fontId="11" fillId="0" borderId="49" xfId="0" applyNumberFormat="1" applyFont="1" applyBorder="1"/>
    <xf numFmtId="2" fontId="11" fillId="0" borderId="46" xfId="0" applyNumberFormat="1" applyFont="1" applyBorder="1"/>
    <xf numFmtId="0" fontId="0" fillId="0" borderId="40" xfId="0" applyBorder="1" applyAlignment="1">
      <alignment horizontal="right"/>
    </xf>
    <xf numFmtId="0" fontId="0" fillId="0" borderId="40" xfId="0" applyBorder="1" applyAlignment="1">
      <alignment horizontal="left"/>
    </xf>
    <xf numFmtId="166" fontId="0" fillId="0" borderId="44" xfId="0" applyNumberFormat="1" applyBorder="1" applyAlignment="1">
      <alignment horizontal="center"/>
    </xf>
    <xf numFmtId="2" fontId="11" fillId="0" borderId="43" xfId="0" applyNumberFormat="1" applyFont="1" applyBorder="1"/>
    <xf numFmtId="2" fontId="11" fillId="0" borderId="44" xfId="0" applyNumberFormat="1" applyFont="1" applyBorder="1"/>
    <xf numFmtId="2" fontId="11" fillId="0" borderId="75" xfId="0" applyNumberFormat="1" applyFont="1" applyBorder="1"/>
    <xf numFmtId="2" fontId="11" fillId="0" borderId="72" xfId="0" applyNumberFormat="1" applyFont="1" applyBorder="1"/>
    <xf numFmtId="2" fontId="11" fillId="16" borderId="22" xfId="0" applyNumberFormat="1" applyFont="1" applyFill="1" applyBorder="1"/>
    <xf numFmtId="2" fontId="11" fillId="16" borderId="23" xfId="0" applyNumberFormat="1" applyFont="1" applyFill="1" applyBorder="1"/>
    <xf numFmtId="2" fontId="11" fillId="16" borderId="26" xfId="0" applyNumberFormat="1" applyFont="1" applyFill="1" applyBorder="1"/>
    <xf numFmtId="2" fontId="11" fillId="16" borderId="24" xfId="0" applyNumberFormat="1" applyFont="1" applyFill="1" applyBorder="1"/>
    <xf numFmtId="0" fontId="0" fillId="17" borderId="22" xfId="0" applyFill="1" applyBorder="1" applyAlignment="1">
      <alignment horizontal="right"/>
    </xf>
    <xf numFmtId="166" fontId="0" fillId="17" borderId="23" xfId="0" applyNumberFormat="1" applyFill="1" applyBorder="1" applyAlignment="1">
      <alignment horizontal="center"/>
    </xf>
    <xf numFmtId="2" fontId="11" fillId="17" borderId="22" xfId="0" applyNumberFormat="1" applyFont="1" applyFill="1" applyBorder="1"/>
    <xf numFmtId="2" fontId="11" fillId="17" borderId="23" xfId="0" applyNumberFormat="1" applyFont="1" applyFill="1" applyBorder="1"/>
    <xf numFmtId="2" fontId="11" fillId="17" borderId="24" xfId="0" applyNumberFormat="1" applyFont="1" applyFill="1" applyBorder="1"/>
    <xf numFmtId="0" fontId="2" fillId="2" borderId="0" xfId="0" applyFont="1" applyFill="1"/>
    <xf numFmtId="0" fontId="2" fillId="2" borderId="22" xfId="0" applyFont="1" applyFill="1" applyBorder="1" applyAlignment="1">
      <alignment horizontal="right"/>
    </xf>
    <xf numFmtId="0" fontId="2" fillId="2" borderId="22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left"/>
    </xf>
    <xf numFmtId="166" fontId="2" fillId="2" borderId="23" xfId="0" applyNumberFormat="1" applyFont="1" applyFill="1" applyBorder="1" applyAlignment="1">
      <alignment horizontal="center"/>
    </xf>
    <xf numFmtId="2" fontId="2" fillId="2" borderId="22" xfId="0" applyNumberFormat="1" applyFont="1" applyFill="1" applyBorder="1"/>
    <xf numFmtId="2" fontId="2" fillId="2" borderId="23" xfId="0" applyNumberFormat="1" applyFont="1" applyFill="1" applyBorder="1"/>
    <xf numFmtId="2" fontId="2" fillId="2" borderId="26" xfId="0" applyNumberFormat="1" applyFont="1" applyFill="1" applyBorder="1"/>
    <xf numFmtId="2" fontId="2" fillId="12" borderId="24" xfId="0" applyNumberFormat="1" applyFont="1" applyFill="1" applyBorder="1"/>
    <xf numFmtId="2" fontId="2" fillId="12" borderId="22" xfId="0" applyNumberFormat="1" applyFont="1" applyFill="1" applyBorder="1"/>
    <xf numFmtId="2" fontId="2" fillId="12" borderId="23" xfId="0" applyNumberFormat="1" applyFont="1" applyFill="1" applyBorder="1"/>
    <xf numFmtId="2" fontId="2" fillId="12" borderId="26" xfId="0" applyNumberFormat="1" applyFont="1" applyFill="1" applyBorder="1"/>
    <xf numFmtId="2" fontId="2" fillId="2" borderId="24" xfId="0" applyNumberFormat="1" applyFont="1" applyFill="1" applyBorder="1"/>
    <xf numFmtId="0" fontId="0" fillId="17" borderId="22" xfId="0" applyFill="1" applyBorder="1" applyAlignment="1">
      <alignment horizontal="center"/>
    </xf>
    <xf numFmtId="0" fontId="0" fillId="17" borderId="22" xfId="0" applyFill="1" applyBorder="1" applyAlignment="1">
      <alignment horizontal="left"/>
    </xf>
    <xf numFmtId="2" fontId="11" fillId="17" borderId="22" xfId="0" quotePrefix="1" applyNumberFormat="1" applyFont="1" applyFill="1" applyBorder="1" applyAlignment="1">
      <alignment horizontal="right"/>
    </xf>
    <xf numFmtId="2" fontId="11" fillId="17" borderId="23" xfId="0" quotePrefix="1" applyNumberFormat="1" applyFont="1" applyFill="1" applyBorder="1" applyAlignment="1">
      <alignment horizontal="right"/>
    </xf>
    <xf numFmtId="2" fontId="11" fillId="17" borderId="24" xfId="0" quotePrefix="1" applyNumberFormat="1" applyFont="1" applyFill="1" applyBorder="1" applyAlignment="1">
      <alignment horizontal="right"/>
    </xf>
    <xf numFmtId="2" fontId="11" fillId="0" borderId="40" xfId="0" quotePrefix="1" applyNumberFormat="1" applyFont="1" applyBorder="1"/>
    <xf numFmtId="2" fontId="11" fillId="0" borderId="41" xfId="0" quotePrefix="1" applyNumberFormat="1" applyFont="1" applyBorder="1"/>
    <xf numFmtId="2" fontId="11" fillId="0" borderId="42" xfId="0" quotePrefix="1" applyNumberFormat="1" applyFont="1" applyBorder="1"/>
    <xf numFmtId="2" fontId="11" fillId="0" borderId="39" xfId="0" quotePrefix="1" applyNumberFormat="1" applyFont="1" applyBorder="1"/>
    <xf numFmtId="2" fontId="11" fillId="0" borderId="22" xfId="0" quotePrefix="1" applyNumberFormat="1" applyFont="1" applyBorder="1"/>
    <xf numFmtId="2" fontId="11" fillId="0" borderId="23" xfId="0" quotePrefix="1" applyNumberFormat="1" applyFont="1" applyBorder="1"/>
    <xf numFmtId="2" fontId="11" fillId="0" borderId="26" xfId="0" quotePrefix="1" applyNumberFormat="1" applyFont="1" applyBorder="1"/>
    <xf numFmtId="2" fontId="11" fillId="0" borderId="24" xfId="0" quotePrefix="1" applyNumberFormat="1" applyFont="1" applyBorder="1"/>
    <xf numFmtId="0" fontId="0" fillId="2" borderId="0" xfId="0" applyFill="1"/>
    <xf numFmtId="0" fontId="0" fillId="2" borderId="22" xfId="0" applyFill="1" applyBorder="1" applyAlignment="1">
      <alignment horizontal="right"/>
    </xf>
    <xf numFmtId="0" fontId="0" fillId="2" borderId="22" xfId="0" applyFill="1" applyBorder="1" applyAlignment="1">
      <alignment horizontal="center"/>
    </xf>
    <xf numFmtId="0" fontId="0" fillId="2" borderId="22" xfId="0" applyFill="1" applyBorder="1" applyAlignment="1">
      <alignment horizontal="left"/>
    </xf>
    <xf numFmtId="166" fontId="0" fillId="2" borderId="23" xfId="0" applyNumberFormat="1" applyFill="1" applyBorder="1" applyAlignment="1">
      <alignment horizontal="center"/>
    </xf>
    <xf numFmtId="2" fontId="11" fillId="2" borderId="22" xfId="0" applyNumberFormat="1" applyFont="1" applyFill="1" applyBorder="1"/>
    <xf numFmtId="2" fontId="11" fillId="2" borderId="23" xfId="0" applyNumberFormat="1" applyFont="1" applyFill="1" applyBorder="1"/>
    <xf numFmtId="2" fontId="11" fillId="2" borderId="26" xfId="0" applyNumberFormat="1" applyFont="1" applyFill="1" applyBorder="1"/>
    <xf numFmtId="2" fontId="11" fillId="2" borderId="24" xfId="0" applyNumberFormat="1" applyFont="1" applyFill="1" applyBorder="1"/>
    <xf numFmtId="166" fontId="8" fillId="0" borderId="23" xfId="0" applyNumberFormat="1" applyFont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0" fontId="0" fillId="0" borderId="47" xfId="0" applyBorder="1" applyAlignment="1">
      <alignment horizontal="right"/>
    </xf>
    <xf numFmtId="0" fontId="0" fillId="0" borderId="47" xfId="0" applyBorder="1" applyAlignment="1">
      <alignment horizontal="left"/>
    </xf>
    <xf numFmtId="0" fontId="0" fillId="12" borderId="43" xfId="0" applyFill="1" applyBorder="1" applyAlignment="1">
      <alignment horizontal="right"/>
    </xf>
    <xf numFmtId="0" fontId="0" fillId="12" borderId="22" xfId="0" applyFill="1" applyBorder="1" applyAlignment="1">
      <alignment horizontal="right"/>
    </xf>
    <xf numFmtId="2" fontId="11" fillId="17" borderId="49" xfId="0" applyNumberFormat="1" applyFont="1" applyFill="1" applyBorder="1"/>
    <xf numFmtId="0" fontId="0" fillId="12" borderId="40" xfId="0" applyFill="1" applyBorder="1" applyAlignment="1">
      <alignment horizontal="right"/>
    </xf>
    <xf numFmtId="2" fontId="11" fillId="0" borderId="40" xfId="0" applyNumberFormat="1" applyFont="1" applyBorder="1"/>
    <xf numFmtId="2" fontId="11" fillId="0" borderId="41" xfId="0" applyNumberFormat="1" applyFont="1" applyBorder="1"/>
    <xf numFmtId="2" fontId="11" fillId="0" borderId="42" xfId="0" applyNumberFormat="1" applyFont="1" applyBorder="1"/>
    <xf numFmtId="2" fontId="11" fillId="0" borderId="39" xfId="0" applyNumberFormat="1" applyFont="1" applyBorder="1"/>
    <xf numFmtId="166" fontId="0" fillId="0" borderId="48" xfId="0" applyNumberFormat="1" applyBorder="1" applyAlignment="1">
      <alignment horizontal="center"/>
    </xf>
    <xf numFmtId="2" fontId="2" fillId="0" borderId="47" xfId="0" applyNumberFormat="1" applyFont="1" applyBorder="1"/>
    <xf numFmtId="2" fontId="2" fillId="0" borderId="48" xfId="0" applyNumberFormat="1" applyFont="1" applyBorder="1"/>
    <xf numFmtId="2" fontId="2" fillId="0" borderId="49" xfId="0" applyNumberFormat="1" applyFont="1" applyBorder="1"/>
    <xf numFmtId="2" fontId="2" fillId="0" borderId="46" xfId="0" applyNumberFormat="1" applyFont="1" applyBorder="1"/>
    <xf numFmtId="166" fontId="17" fillId="0" borderId="1" xfId="0" applyNumberFormat="1" applyFont="1" applyBorder="1"/>
    <xf numFmtId="0" fontId="0" fillId="14" borderId="6" xfId="0" applyFill="1" applyBorder="1"/>
    <xf numFmtId="9" fontId="11" fillId="0" borderId="59" xfId="2" applyFont="1" applyFill="1" applyBorder="1" applyAlignment="1">
      <alignment horizontal="right"/>
    </xf>
    <xf numFmtId="9" fontId="11" fillId="0" borderId="62" xfId="2" applyFont="1" applyFill="1" applyBorder="1" applyAlignment="1">
      <alignment horizontal="right"/>
    </xf>
    <xf numFmtId="9" fontId="11" fillId="0" borderId="63" xfId="2" applyFont="1" applyFill="1" applyBorder="1" applyAlignment="1">
      <alignment horizontal="right"/>
    </xf>
    <xf numFmtId="9" fontId="11" fillId="0" borderId="61" xfId="2" applyFont="1" applyFill="1" applyBorder="1" applyAlignment="1">
      <alignment horizontal="right"/>
    </xf>
    <xf numFmtId="9" fontId="11" fillId="0" borderId="22" xfId="2" applyFont="1" applyFill="1" applyBorder="1" applyAlignment="1">
      <alignment horizontal="right"/>
    </xf>
    <xf numFmtId="9" fontId="11" fillId="0" borderId="23" xfId="2" applyFont="1" applyFill="1" applyBorder="1" applyAlignment="1">
      <alignment horizontal="right"/>
    </xf>
    <xf numFmtId="9" fontId="11" fillId="0" borderId="26" xfId="2" applyFont="1" applyFill="1" applyBorder="1" applyAlignment="1">
      <alignment horizontal="right"/>
    </xf>
    <xf numFmtId="9" fontId="11" fillId="0" borderId="24" xfId="2" applyFont="1" applyFill="1" applyBorder="1" applyAlignment="1">
      <alignment horizontal="right"/>
    </xf>
    <xf numFmtId="9" fontId="11" fillId="17" borderId="22" xfId="2" applyFont="1" applyFill="1" applyBorder="1" applyAlignment="1">
      <alignment horizontal="right"/>
    </xf>
    <xf numFmtId="9" fontId="11" fillId="17" borderId="23" xfId="2" applyFont="1" applyFill="1" applyBorder="1" applyAlignment="1">
      <alignment horizontal="right"/>
    </xf>
    <xf numFmtId="9" fontId="11" fillId="17" borderId="26" xfId="2" applyFont="1" applyFill="1" applyBorder="1" applyAlignment="1">
      <alignment horizontal="right"/>
    </xf>
    <xf numFmtId="9" fontId="11" fillId="17" borderId="24" xfId="2" applyFont="1" applyFill="1" applyBorder="1" applyAlignment="1">
      <alignment horizontal="right"/>
    </xf>
    <xf numFmtId="9" fontId="11" fillId="0" borderId="22" xfId="2" applyFont="1" applyFill="1" applyBorder="1"/>
    <xf numFmtId="9" fontId="11" fillId="0" borderId="23" xfId="2" applyFont="1" applyFill="1" applyBorder="1"/>
    <xf numFmtId="9" fontId="11" fillId="0" borderId="26" xfId="2" applyFont="1" applyFill="1" applyBorder="1"/>
    <xf numFmtId="9" fontId="11" fillId="0" borderId="24" xfId="2" applyFont="1" applyFill="1" applyBorder="1"/>
    <xf numFmtId="9" fontId="11" fillId="0" borderId="47" xfId="2" applyFont="1" applyFill="1" applyBorder="1"/>
    <xf numFmtId="9" fontId="11" fillId="0" borderId="48" xfId="2" applyFont="1" applyFill="1" applyBorder="1"/>
    <xf numFmtId="9" fontId="11" fillId="0" borderId="49" xfId="2" applyFont="1" applyFill="1" applyBorder="1"/>
    <xf numFmtId="9" fontId="11" fillId="0" borderId="46" xfId="2" applyFont="1" applyFill="1" applyBorder="1"/>
    <xf numFmtId="9" fontId="11" fillId="0" borderId="43" xfId="2" applyFont="1" applyFill="1" applyBorder="1"/>
    <xf numFmtId="9" fontId="11" fillId="0" borderId="44" xfId="2" applyFont="1" applyFill="1" applyBorder="1"/>
    <xf numFmtId="9" fontId="11" fillId="0" borderId="75" xfId="2" applyFont="1" applyFill="1" applyBorder="1"/>
    <xf numFmtId="9" fontId="11" fillId="0" borderId="72" xfId="2" applyFont="1" applyFill="1" applyBorder="1"/>
    <xf numFmtId="9" fontId="11" fillId="17" borderId="47" xfId="2" applyFont="1" applyFill="1" applyBorder="1"/>
    <xf numFmtId="9" fontId="11" fillId="17" borderId="48" xfId="2" applyFont="1" applyFill="1" applyBorder="1"/>
    <xf numFmtId="9" fontId="11" fillId="17" borderId="49" xfId="2" applyFont="1" applyFill="1" applyBorder="1"/>
    <xf numFmtId="9" fontId="11" fillId="17" borderId="46" xfId="2" applyFont="1" applyFill="1" applyBorder="1"/>
    <xf numFmtId="9" fontId="11" fillId="17" borderId="22" xfId="2" quotePrefix="1" applyFont="1" applyFill="1" applyBorder="1" applyAlignment="1">
      <alignment horizontal="right"/>
    </xf>
    <xf numFmtId="9" fontId="11" fillId="17" borderId="23" xfId="2" quotePrefix="1" applyFont="1" applyFill="1" applyBorder="1" applyAlignment="1">
      <alignment horizontal="right"/>
    </xf>
    <xf numFmtId="9" fontId="11" fillId="17" borderId="26" xfId="2" quotePrefix="1" applyFont="1" applyFill="1" applyBorder="1" applyAlignment="1">
      <alignment horizontal="right"/>
    </xf>
    <xf numFmtId="9" fontId="11" fillId="17" borderId="24" xfId="2" quotePrefix="1" applyFont="1" applyFill="1" applyBorder="1" applyAlignment="1">
      <alignment horizontal="right"/>
    </xf>
    <xf numFmtId="9" fontId="11" fillId="17" borderId="22" xfId="2" applyFont="1" applyFill="1" applyBorder="1"/>
    <xf numFmtId="9" fontId="11" fillId="17" borderId="23" xfId="2" applyFont="1" applyFill="1" applyBorder="1"/>
    <xf numFmtId="9" fontId="11" fillId="17" borderId="26" xfId="2" applyFont="1" applyFill="1" applyBorder="1"/>
    <xf numFmtId="9" fontId="11" fillId="17" borderId="24" xfId="2" applyFont="1" applyFill="1" applyBorder="1"/>
    <xf numFmtId="9" fontId="11" fillId="0" borderId="43" xfId="2" quotePrefix="1" applyFont="1" applyFill="1" applyBorder="1"/>
    <xf numFmtId="9" fontId="11" fillId="0" borderId="44" xfId="2" quotePrefix="1" applyFont="1" applyFill="1" applyBorder="1"/>
    <xf numFmtId="9" fontId="11" fillId="0" borderId="75" xfId="2" quotePrefix="1" applyFont="1" applyFill="1" applyBorder="1"/>
    <xf numFmtId="9" fontId="11" fillId="0" borderId="72" xfId="2" quotePrefix="1" applyFont="1" applyFill="1" applyBorder="1"/>
    <xf numFmtId="9" fontId="11" fillId="0" borderId="22" xfId="2" quotePrefix="1" applyFont="1" applyFill="1" applyBorder="1"/>
    <xf numFmtId="9" fontId="11" fillId="0" borderId="23" xfId="2" quotePrefix="1" applyFont="1" applyFill="1" applyBorder="1"/>
    <xf numFmtId="9" fontId="11" fillId="0" borderId="26" xfId="2" quotePrefix="1" applyFont="1" applyFill="1" applyBorder="1"/>
    <xf numFmtId="9" fontId="11" fillId="0" borderId="24" xfId="2" quotePrefix="1" applyFont="1" applyFill="1" applyBorder="1"/>
    <xf numFmtId="9" fontId="8" fillId="0" borderId="47" xfId="2" applyFont="1" applyFill="1" applyBorder="1"/>
    <xf numFmtId="9" fontId="8" fillId="0" borderId="48" xfId="2" applyFont="1" applyFill="1" applyBorder="1"/>
    <xf numFmtId="9" fontId="8" fillId="0" borderId="49" xfId="2" applyFont="1" applyFill="1" applyBorder="1"/>
    <xf numFmtId="9" fontId="8" fillId="0" borderId="46" xfId="2" applyFont="1" applyFill="1" applyBorder="1"/>
    <xf numFmtId="0" fontId="0" fillId="0" borderId="76" xfId="0" applyBorder="1"/>
    <xf numFmtId="166" fontId="11" fillId="0" borderId="22" xfId="2" applyNumberFormat="1" applyFont="1" applyFill="1" applyBorder="1" applyAlignment="1">
      <alignment horizontal="right"/>
    </xf>
    <xf numFmtId="166" fontId="11" fillId="0" borderId="23" xfId="2" applyNumberFormat="1" applyFont="1" applyFill="1" applyBorder="1" applyAlignment="1">
      <alignment horizontal="right"/>
    </xf>
    <xf numFmtId="166" fontId="11" fillId="0" borderId="26" xfId="2" applyNumberFormat="1" applyFont="1" applyFill="1" applyBorder="1" applyAlignment="1">
      <alignment horizontal="right"/>
    </xf>
    <xf numFmtId="166" fontId="11" fillId="0" borderId="24" xfId="2" applyNumberFormat="1" applyFont="1" applyFill="1" applyBorder="1" applyAlignment="1">
      <alignment horizontal="right"/>
    </xf>
    <xf numFmtId="9" fontId="11" fillId="17" borderId="47" xfId="2" applyFont="1" applyFill="1" applyBorder="1" applyAlignment="1">
      <alignment horizontal="right"/>
    </xf>
    <xf numFmtId="9" fontId="11" fillId="17" borderId="48" xfId="2" applyFont="1" applyFill="1" applyBorder="1" applyAlignment="1">
      <alignment horizontal="right"/>
    </xf>
    <xf numFmtId="9" fontId="11" fillId="17" borderId="49" xfId="2" applyFont="1" applyFill="1" applyBorder="1" applyAlignment="1">
      <alignment horizontal="right"/>
    </xf>
    <xf numFmtId="9" fontId="11" fillId="17" borderId="46" xfId="2" applyFont="1" applyFill="1" applyBorder="1" applyAlignment="1">
      <alignment horizontal="right"/>
    </xf>
    <xf numFmtId="166" fontId="11" fillId="0" borderId="22" xfId="2" applyNumberFormat="1" applyFont="1" applyFill="1" applyBorder="1"/>
    <xf numFmtId="166" fontId="11" fillId="0" borderId="23" xfId="2" applyNumberFormat="1" applyFont="1" applyFill="1" applyBorder="1"/>
    <xf numFmtId="166" fontId="11" fillId="0" borderId="26" xfId="2" applyNumberFormat="1" applyFont="1" applyFill="1" applyBorder="1"/>
    <xf numFmtId="166" fontId="11" fillId="0" borderId="24" xfId="2" applyNumberFormat="1" applyFont="1" applyFill="1" applyBorder="1"/>
    <xf numFmtId="166" fontId="11" fillId="0" borderId="47" xfId="2" applyNumberFormat="1" applyFont="1" applyFill="1" applyBorder="1"/>
    <xf numFmtId="166" fontId="11" fillId="0" borderId="48" xfId="2" applyNumberFormat="1" applyFont="1" applyFill="1" applyBorder="1"/>
    <xf numFmtId="166" fontId="11" fillId="0" borderId="49" xfId="2" applyNumberFormat="1" applyFont="1" applyFill="1" applyBorder="1"/>
    <xf numFmtId="166" fontId="11" fillId="0" borderId="46" xfId="2" applyNumberFormat="1" applyFont="1" applyFill="1" applyBorder="1"/>
    <xf numFmtId="166" fontId="11" fillId="0" borderId="43" xfId="2" applyNumberFormat="1" applyFont="1" applyFill="1" applyBorder="1"/>
    <xf numFmtId="166" fontId="11" fillId="0" borderId="44" xfId="2" applyNumberFormat="1" applyFont="1" applyFill="1" applyBorder="1"/>
    <xf numFmtId="166" fontId="11" fillId="0" borderId="75" xfId="2" applyNumberFormat="1" applyFont="1" applyFill="1" applyBorder="1"/>
    <xf numFmtId="166" fontId="11" fillId="0" borderId="72" xfId="2" applyNumberFormat="1" applyFont="1" applyFill="1" applyBorder="1"/>
    <xf numFmtId="166" fontId="11" fillId="17" borderId="22" xfId="2" quotePrefix="1" applyNumberFormat="1" applyFont="1" applyFill="1" applyBorder="1" applyAlignment="1">
      <alignment horizontal="right"/>
    </xf>
    <xf numFmtId="166" fontId="11" fillId="17" borderId="23" xfId="2" quotePrefix="1" applyNumberFormat="1" applyFont="1" applyFill="1" applyBorder="1" applyAlignment="1">
      <alignment horizontal="right"/>
    </xf>
    <xf numFmtId="166" fontId="11" fillId="17" borderId="26" xfId="2" quotePrefix="1" applyNumberFormat="1" applyFont="1" applyFill="1" applyBorder="1" applyAlignment="1">
      <alignment horizontal="right"/>
    </xf>
    <xf numFmtId="166" fontId="11" fillId="17" borderId="24" xfId="2" quotePrefix="1" applyNumberFormat="1" applyFont="1" applyFill="1" applyBorder="1" applyAlignment="1">
      <alignment horizontal="right"/>
    </xf>
    <xf numFmtId="166" fontId="11" fillId="17" borderId="22" xfId="2" applyNumberFormat="1" applyFont="1" applyFill="1" applyBorder="1"/>
    <xf numFmtId="166" fontId="11" fillId="17" borderId="23" xfId="2" applyNumberFormat="1" applyFont="1" applyFill="1" applyBorder="1"/>
    <xf numFmtId="166" fontId="11" fillId="17" borderId="26" xfId="2" applyNumberFormat="1" applyFont="1" applyFill="1" applyBorder="1"/>
    <xf numFmtId="166" fontId="11" fillId="17" borderId="24" xfId="2" applyNumberFormat="1" applyFont="1" applyFill="1" applyBorder="1"/>
    <xf numFmtId="166" fontId="11" fillId="0" borderId="43" xfId="2" quotePrefix="1" applyNumberFormat="1" applyFont="1" applyFill="1" applyBorder="1"/>
    <xf numFmtId="166" fontId="11" fillId="0" borderId="44" xfId="2" quotePrefix="1" applyNumberFormat="1" applyFont="1" applyFill="1" applyBorder="1"/>
    <xf numFmtId="166" fontId="11" fillId="0" borderId="75" xfId="2" quotePrefix="1" applyNumberFormat="1" applyFont="1" applyFill="1" applyBorder="1"/>
    <xf numFmtId="166" fontId="11" fillId="0" borderId="72" xfId="2" quotePrefix="1" applyNumberFormat="1" applyFont="1" applyFill="1" applyBorder="1"/>
    <xf numFmtId="166" fontId="11" fillId="0" borderId="22" xfId="2" quotePrefix="1" applyNumberFormat="1" applyFont="1" applyFill="1" applyBorder="1"/>
    <xf numFmtId="166" fontId="11" fillId="0" borderId="23" xfId="2" quotePrefix="1" applyNumberFormat="1" applyFont="1" applyFill="1" applyBorder="1"/>
    <xf numFmtId="166" fontId="11" fillId="0" borderId="26" xfId="2" quotePrefix="1" applyNumberFormat="1" applyFont="1" applyFill="1" applyBorder="1"/>
    <xf numFmtId="166" fontId="11" fillId="0" borderId="24" xfId="2" quotePrefix="1" applyNumberFormat="1" applyFont="1" applyFill="1" applyBorder="1"/>
    <xf numFmtId="166" fontId="11" fillId="0" borderId="66" xfId="2" applyNumberFormat="1" applyFont="1" applyFill="1" applyBorder="1"/>
    <xf numFmtId="166" fontId="11" fillId="0" borderId="59" xfId="2" applyNumberFormat="1" applyFont="1" applyFill="1" applyBorder="1" applyAlignment="1">
      <alignment horizontal="right"/>
    </xf>
    <xf numFmtId="166" fontId="11" fillId="0" borderId="62" xfId="2" applyNumberFormat="1" applyFont="1" applyFill="1" applyBorder="1" applyAlignment="1">
      <alignment horizontal="right"/>
    </xf>
    <xf numFmtId="166" fontId="11" fillId="0" borderId="63" xfId="2" applyNumberFormat="1" applyFont="1" applyFill="1" applyBorder="1" applyAlignment="1">
      <alignment horizontal="right"/>
    </xf>
    <xf numFmtId="166" fontId="11" fillId="0" borderId="61" xfId="2" applyNumberFormat="1" applyFont="1" applyFill="1" applyBorder="1" applyAlignment="1">
      <alignment horizontal="right"/>
    </xf>
    <xf numFmtId="9" fontId="0" fillId="0" borderId="49" xfId="2" applyFont="1" applyFill="1" applyBorder="1"/>
    <xf numFmtId="166" fontId="0" fillId="0" borderId="0" xfId="0" applyNumberFormat="1"/>
    <xf numFmtId="2" fontId="11" fillId="0" borderId="47" xfId="0" applyNumberFormat="1" applyFont="1" applyBorder="1" applyAlignment="1">
      <alignment horizontal="right"/>
    </xf>
    <xf numFmtId="2" fontId="11" fillId="0" borderId="48" xfId="0" applyNumberFormat="1" applyFont="1" applyBorder="1" applyAlignment="1">
      <alignment horizontal="right"/>
    </xf>
    <xf numFmtId="2" fontId="11" fillId="0" borderId="49" xfId="0" applyNumberFormat="1" applyFont="1" applyBorder="1" applyAlignment="1">
      <alignment horizontal="right"/>
    </xf>
    <xf numFmtId="2" fontId="11" fillId="0" borderId="46" xfId="0" applyNumberFormat="1" applyFont="1" applyBorder="1" applyAlignment="1">
      <alignment horizontal="right"/>
    </xf>
    <xf numFmtId="2" fontId="11" fillId="0" borderId="43" xfId="0" applyNumberFormat="1" applyFont="1" applyBorder="1" applyAlignment="1">
      <alignment horizontal="right"/>
    </xf>
    <xf numFmtId="2" fontId="11" fillId="0" borderId="44" xfId="0" applyNumberFormat="1" applyFont="1" applyBorder="1" applyAlignment="1">
      <alignment horizontal="right"/>
    </xf>
    <xf numFmtId="2" fontId="11" fillId="0" borderId="75" xfId="0" applyNumberFormat="1" applyFont="1" applyBorder="1" applyAlignment="1">
      <alignment horizontal="right"/>
    </xf>
    <xf numFmtId="2" fontId="11" fillId="0" borderId="72" xfId="0" applyNumberFormat="1" applyFont="1" applyBorder="1" applyAlignment="1">
      <alignment horizontal="right"/>
    </xf>
    <xf numFmtId="9" fontId="11" fillId="0" borderId="22" xfId="2" quotePrefix="1" applyFont="1" applyFill="1" applyBorder="1" applyAlignment="1">
      <alignment horizontal="right"/>
    </xf>
    <xf numFmtId="9" fontId="11" fillId="0" borderId="23" xfId="2" quotePrefix="1" applyFont="1" applyFill="1" applyBorder="1" applyAlignment="1">
      <alignment horizontal="right"/>
    </xf>
    <xf numFmtId="9" fontId="11" fillId="0" borderId="26" xfId="2" quotePrefix="1" applyFont="1" applyFill="1" applyBorder="1" applyAlignment="1">
      <alignment horizontal="right"/>
    </xf>
    <xf numFmtId="9" fontId="11" fillId="0" borderId="24" xfId="2" quotePrefix="1" applyFont="1" applyFill="1" applyBorder="1" applyAlignment="1">
      <alignment horizontal="right"/>
    </xf>
    <xf numFmtId="9" fontId="11" fillId="0" borderId="66" xfId="2" applyFont="1" applyFill="1" applyBorder="1"/>
    <xf numFmtId="9" fontId="4" fillId="0" borderId="22" xfId="2" applyFont="1" applyFill="1" applyBorder="1" applyAlignment="1">
      <alignment horizontal="right"/>
    </xf>
    <xf numFmtId="9" fontId="4" fillId="0" borderId="23" xfId="2" applyFont="1" applyFill="1" applyBorder="1" applyAlignment="1">
      <alignment horizontal="right"/>
    </xf>
    <xf numFmtId="9" fontId="4" fillId="0" borderId="26" xfId="2" applyFont="1" applyFill="1" applyBorder="1" applyAlignment="1">
      <alignment horizontal="right"/>
    </xf>
    <xf numFmtId="9" fontId="4" fillId="0" borderId="24" xfId="2" applyFont="1" applyFill="1" applyBorder="1" applyAlignment="1">
      <alignment horizontal="right"/>
    </xf>
    <xf numFmtId="9" fontId="11" fillId="0" borderId="47" xfId="2" applyFont="1" applyFill="1" applyBorder="1" applyAlignment="1">
      <alignment horizontal="right"/>
    </xf>
    <xf numFmtId="9" fontId="11" fillId="0" borderId="48" xfId="2" applyFont="1" applyFill="1" applyBorder="1" applyAlignment="1">
      <alignment horizontal="right"/>
    </xf>
    <xf numFmtId="9" fontId="11" fillId="0" borderId="49" xfId="2" applyFont="1" applyFill="1" applyBorder="1" applyAlignment="1">
      <alignment horizontal="right"/>
    </xf>
    <xf numFmtId="9" fontId="11" fillId="0" borderId="46" xfId="2" applyFont="1" applyFill="1" applyBorder="1" applyAlignment="1">
      <alignment horizontal="right"/>
    </xf>
    <xf numFmtId="9" fontId="11" fillId="0" borderId="43" xfId="2" applyFont="1" applyFill="1" applyBorder="1" applyAlignment="1">
      <alignment horizontal="right"/>
    </xf>
    <xf numFmtId="9" fontId="11" fillId="0" borderId="44" xfId="2" applyFont="1" applyFill="1" applyBorder="1" applyAlignment="1">
      <alignment horizontal="right"/>
    </xf>
    <xf numFmtId="9" fontId="11" fillId="0" borderId="75" xfId="2" applyFont="1" applyFill="1" applyBorder="1" applyAlignment="1">
      <alignment horizontal="right"/>
    </xf>
    <xf numFmtId="9" fontId="11" fillId="0" borderId="72" xfId="2" applyFont="1" applyFill="1" applyBorder="1" applyAlignment="1">
      <alignment horizontal="right"/>
    </xf>
    <xf numFmtId="166" fontId="4" fillId="0" borderId="43" xfId="2" applyNumberFormat="1" applyFont="1" applyFill="1" applyBorder="1"/>
    <xf numFmtId="166" fontId="4" fillId="0" borderId="44" xfId="2" applyNumberFormat="1" applyFont="1" applyFill="1" applyBorder="1"/>
    <xf numFmtId="166" fontId="4" fillId="0" borderId="75" xfId="2" applyNumberFormat="1" applyFont="1" applyFill="1" applyBorder="1"/>
    <xf numFmtId="166" fontId="4" fillId="0" borderId="72" xfId="2" applyNumberFormat="1" applyFont="1" applyFill="1" applyBorder="1"/>
    <xf numFmtId="166" fontId="4" fillId="0" borderId="22" xfId="2" applyNumberFormat="1" applyFont="1" applyFill="1" applyBorder="1"/>
    <xf numFmtId="166" fontId="4" fillId="0" borderId="23" xfId="2" applyNumberFormat="1" applyFont="1" applyFill="1" applyBorder="1"/>
    <xf numFmtId="166" fontId="4" fillId="0" borderId="26" xfId="2" applyNumberFormat="1" applyFont="1" applyFill="1" applyBorder="1"/>
    <xf numFmtId="166" fontId="4" fillId="0" borderId="24" xfId="2" applyNumberFormat="1" applyFont="1" applyFill="1" applyBorder="1"/>
    <xf numFmtId="166" fontId="4" fillId="0" borderId="47" xfId="2" applyNumberFormat="1" applyFont="1" applyFill="1" applyBorder="1"/>
    <xf numFmtId="166" fontId="4" fillId="0" borderId="48" xfId="2" applyNumberFormat="1" applyFont="1" applyFill="1" applyBorder="1"/>
    <xf numFmtId="166" fontId="4" fillId="0" borderId="49" xfId="2" applyNumberFormat="1" applyFont="1" applyFill="1" applyBorder="1"/>
    <xf numFmtId="166" fontId="4" fillId="0" borderId="46" xfId="2" applyNumberFormat="1" applyFont="1" applyFill="1" applyBorder="1"/>
    <xf numFmtId="9" fontId="4" fillId="0" borderId="43" xfId="2" applyFont="1" applyFill="1" applyBorder="1"/>
    <xf numFmtId="9" fontId="4" fillId="0" borderId="44" xfId="2" applyFont="1" applyFill="1" applyBorder="1"/>
    <xf numFmtId="9" fontId="4" fillId="0" borderId="75" xfId="2" applyFont="1" applyFill="1" applyBorder="1"/>
    <xf numFmtId="9" fontId="4" fillId="0" borderId="72" xfId="2" applyFont="1" applyFill="1" applyBorder="1"/>
    <xf numFmtId="9" fontId="4" fillId="0" borderId="22" xfId="2" applyFont="1" applyFill="1" applyBorder="1"/>
    <xf numFmtId="9" fontId="4" fillId="0" borderId="23" xfId="2" applyFont="1" applyFill="1" applyBorder="1"/>
    <xf numFmtId="9" fontId="4" fillId="0" borderId="26" xfId="2" applyFont="1" applyFill="1" applyBorder="1"/>
    <xf numFmtId="9" fontId="4" fillId="0" borderId="24" xfId="2" applyFont="1" applyFill="1" applyBorder="1"/>
    <xf numFmtId="9" fontId="0" fillId="0" borderId="47" xfId="2" applyFont="1" applyFill="1" applyBorder="1" applyAlignment="1">
      <alignment horizontal="right"/>
    </xf>
    <xf numFmtId="9" fontId="0" fillId="0" borderId="48" xfId="2" applyFont="1" applyFill="1" applyBorder="1" applyAlignment="1">
      <alignment horizontal="right"/>
    </xf>
    <xf numFmtId="9" fontId="0" fillId="0" borderId="49" xfId="2" applyFont="1" applyFill="1" applyBorder="1" applyAlignment="1">
      <alignment horizontal="right"/>
    </xf>
    <xf numFmtId="9" fontId="0" fillId="0" borderId="46" xfId="2" applyFont="1" applyFill="1" applyBorder="1" applyAlignment="1">
      <alignment horizontal="right"/>
    </xf>
    <xf numFmtId="9" fontId="11" fillId="0" borderId="59" xfId="2" applyFont="1" applyBorder="1" applyAlignment="1">
      <alignment horizontal="right"/>
    </xf>
    <xf numFmtId="9" fontId="11" fillId="0" borderId="62" xfId="2" applyFont="1" applyBorder="1" applyAlignment="1">
      <alignment horizontal="right"/>
    </xf>
    <xf numFmtId="9" fontId="11" fillId="0" borderId="63" xfId="2" applyFont="1" applyBorder="1" applyAlignment="1">
      <alignment horizontal="right"/>
    </xf>
    <xf numFmtId="9" fontId="11" fillId="0" borderId="61" xfId="2" applyFont="1" applyBorder="1" applyAlignment="1">
      <alignment horizontal="right"/>
    </xf>
    <xf numFmtId="166" fontId="4" fillId="0" borderId="22" xfId="2" applyNumberFormat="1" applyFont="1" applyFill="1" applyBorder="1" applyAlignment="1">
      <alignment horizontal="right"/>
    </xf>
    <xf numFmtId="166" fontId="4" fillId="0" borderId="23" xfId="2" applyNumberFormat="1" applyFont="1" applyFill="1" applyBorder="1" applyAlignment="1">
      <alignment horizontal="right"/>
    </xf>
    <xf numFmtId="166" fontId="4" fillId="0" borderId="26" xfId="2" applyNumberFormat="1" applyFont="1" applyFill="1" applyBorder="1" applyAlignment="1">
      <alignment horizontal="right"/>
    </xf>
    <xf numFmtId="166" fontId="4" fillId="0" borderId="24" xfId="2" applyNumberFormat="1" applyFont="1" applyFill="1" applyBorder="1" applyAlignment="1">
      <alignment horizontal="right"/>
    </xf>
    <xf numFmtId="166" fontId="11" fillId="8" borderId="22" xfId="2" applyNumberFormat="1" applyFont="1" applyFill="1" applyBorder="1" applyAlignment="1">
      <alignment horizontal="right"/>
    </xf>
    <xf numFmtId="166" fontId="11" fillId="8" borderId="23" xfId="2" applyNumberFormat="1" applyFont="1" applyFill="1" applyBorder="1" applyAlignment="1">
      <alignment horizontal="right"/>
    </xf>
    <xf numFmtId="166" fontId="11" fillId="8" borderId="26" xfId="2" applyNumberFormat="1" applyFont="1" applyFill="1" applyBorder="1" applyAlignment="1">
      <alignment horizontal="right"/>
    </xf>
    <xf numFmtId="166" fontId="11" fillId="8" borderId="24" xfId="2" applyNumberFormat="1" applyFont="1" applyFill="1" applyBorder="1" applyAlignment="1">
      <alignment horizontal="right"/>
    </xf>
    <xf numFmtId="9" fontId="0" fillId="0" borderId="0" xfId="0" applyNumberFormat="1"/>
    <xf numFmtId="0" fontId="5" fillId="18" borderId="74" xfId="0" applyFont="1" applyFill="1" applyBorder="1" applyAlignment="1">
      <alignment horizontal="left"/>
    </xf>
    <xf numFmtId="0" fontId="0" fillId="18" borderId="12" xfId="0" applyFill="1" applyBorder="1" applyAlignment="1">
      <alignment horizontal="left"/>
    </xf>
    <xf numFmtId="0" fontId="0" fillId="18" borderId="12" xfId="0" applyFill="1" applyBorder="1"/>
    <xf numFmtId="0" fontId="0" fillId="18" borderId="6" xfId="0" applyFill="1" applyBorder="1"/>
    <xf numFmtId="0" fontId="3" fillId="18" borderId="12" xfId="0" applyFont="1" applyFill="1" applyBorder="1"/>
    <xf numFmtId="167" fontId="0" fillId="0" borderId="0" xfId="0" applyNumberFormat="1"/>
    <xf numFmtId="2" fontId="8" fillId="0" borderId="22" xfId="0" applyNumberFormat="1" applyFont="1" applyBorder="1" applyAlignment="1">
      <alignment horizontal="right"/>
    </xf>
    <xf numFmtId="2" fontId="8" fillId="0" borderId="23" xfId="0" applyNumberFormat="1" applyFont="1" applyBorder="1" applyAlignment="1">
      <alignment horizontal="right"/>
    </xf>
    <xf numFmtId="2" fontId="8" fillId="0" borderId="26" xfId="0" applyNumberFormat="1" applyFont="1" applyBorder="1" applyAlignment="1">
      <alignment horizontal="right"/>
    </xf>
    <xf numFmtId="2" fontId="8" fillId="0" borderId="24" xfId="0" applyNumberFormat="1" applyFont="1" applyBorder="1" applyAlignment="1">
      <alignment horizontal="right"/>
    </xf>
    <xf numFmtId="2" fontId="11" fillId="17" borderId="49" xfId="0" applyNumberFormat="1" applyFont="1" applyFill="1" applyBorder="1" applyAlignment="1">
      <alignment horizontal="right"/>
    </xf>
    <xf numFmtId="167" fontId="0" fillId="17" borderId="0" xfId="0" applyNumberFormat="1" applyFill="1"/>
    <xf numFmtId="2" fontId="8" fillId="0" borderId="22" xfId="0" applyNumberFormat="1" applyFont="1" applyBorder="1"/>
    <xf numFmtId="2" fontId="8" fillId="0" borderId="23" xfId="0" applyNumberFormat="1" applyFont="1" applyBorder="1"/>
    <xf numFmtId="2" fontId="8" fillId="0" borderId="26" xfId="0" applyNumberFormat="1" applyFont="1" applyBorder="1"/>
    <xf numFmtId="2" fontId="8" fillId="0" borderId="24" xfId="0" applyNumberFormat="1" applyFont="1" applyBorder="1"/>
    <xf numFmtId="0" fontId="0" fillId="9" borderId="47" xfId="0" applyFill="1" applyBorder="1" applyAlignment="1">
      <alignment horizontal="left"/>
    </xf>
    <xf numFmtId="166" fontId="0" fillId="9" borderId="48" xfId="0" applyNumberFormat="1" applyFill="1" applyBorder="1" applyAlignment="1">
      <alignment horizontal="center"/>
    </xf>
    <xf numFmtId="2" fontId="11" fillId="9" borderId="49" xfId="0" applyNumberFormat="1" applyFont="1" applyFill="1" applyBorder="1"/>
    <xf numFmtId="2" fontId="11" fillId="17" borderId="47" xfId="0" applyNumberFormat="1" applyFont="1" applyFill="1" applyBorder="1"/>
    <xf numFmtId="2" fontId="11" fillId="17" borderId="48" xfId="0" applyNumberFormat="1" applyFont="1" applyFill="1" applyBorder="1"/>
    <xf numFmtId="2" fontId="11" fillId="17" borderId="46" xfId="0" applyNumberFormat="1" applyFont="1" applyFill="1" applyBorder="1"/>
    <xf numFmtId="2" fontId="11" fillId="17" borderId="26" xfId="0" quotePrefix="1" applyNumberFormat="1" applyFont="1" applyFill="1" applyBorder="1" applyAlignment="1">
      <alignment horizontal="right"/>
    </xf>
    <xf numFmtId="2" fontId="11" fillId="17" borderId="26" xfId="0" applyNumberFormat="1" applyFont="1" applyFill="1" applyBorder="1"/>
    <xf numFmtId="0" fontId="0" fillId="7" borderId="22" xfId="0" applyFill="1" applyBorder="1" applyAlignment="1">
      <alignment horizontal="left"/>
    </xf>
    <xf numFmtId="166" fontId="0" fillId="7" borderId="23" xfId="0" applyNumberFormat="1" applyFill="1" applyBorder="1" applyAlignment="1">
      <alignment horizontal="center"/>
    </xf>
    <xf numFmtId="2" fontId="11" fillId="7" borderId="26" xfId="0" applyNumberFormat="1" applyFont="1" applyFill="1" applyBorder="1"/>
    <xf numFmtId="2" fontId="11" fillId="0" borderId="43" xfId="0" quotePrefix="1" applyNumberFormat="1" applyFont="1" applyBorder="1"/>
    <xf numFmtId="2" fontId="11" fillId="0" borderId="44" xfId="0" quotePrefix="1" applyNumberFormat="1" applyFont="1" applyBorder="1"/>
    <xf numFmtId="2" fontId="11" fillId="0" borderId="75" xfId="0" quotePrefix="1" applyNumberFormat="1" applyFont="1" applyBorder="1"/>
    <xf numFmtId="2" fontId="11" fillId="0" borderId="72" xfId="0" quotePrefix="1" applyNumberFormat="1" applyFont="1" applyBorder="1"/>
    <xf numFmtId="168" fontId="11" fillId="0" borderId="26" xfId="0" applyNumberFormat="1" applyFont="1" applyBorder="1"/>
    <xf numFmtId="0" fontId="0" fillId="9" borderId="22" xfId="0" applyFill="1" applyBorder="1" applyAlignment="1">
      <alignment horizontal="left"/>
    </xf>
    <xf numFmtId="166" fontId="0" fillId="9" borderId="23" xfId="0" applyNumberFormat="1" applyFill="1" applyBorder="1" applyAlignment="1">
      <alignment horizontal="center"/>
    </xf>
    <xf numFmtId="2" fontId="11" fillId="9" borderId="26" xfId="0" applyNumberFormat="1" applyFont="1" applyFill="1" applyBorder="1"/>
    <xf numFmtId="2" fontId="11" fillId="0" borderId="75" xfId="2" applyNumberFormat="1" applyFont="1" applyFill="1" applyBorder="1" applyAlignment="1">
      <alignment horizontal="right"/>
    </xf>
    <xf numFmtId="2" fontId="11" fillId="0" borderId="72" xfId="2" applyNumberFormat="1" applyFont="1" applyFill="1" applyBorder="1" applyAlignment="1">
      <alignment horizontal="right"/>
    </xf>
    <xf numFmtId="2" fontId="11" fillId="0" borderId="43" xfId="2" applyNumberFormat="1" applyFont="1" applyFill="1" applyBorder="1" applyAlignment="1">
      <alignment horizontal="right"/>
    </xf>
    <xf numFmtId="2" fontId="11" fillId="0" borderId="44" xfId="2" applyNumberFormat="1" applyFont="1" applyFill="1" applyBorder="1" applyAlignment="1">
      <alignment horizontal="right"/>
    </xf>
    <xf numFmtId="2" fontId="11" fillId="0" borderId="26" xfId="2" applyNumberFormat="1" applyFont="1" applyFill="1" applyBorder="1" applyAlignment="1">
      <alignment horizontal="right"/>
    </xf>
    <xf numFmtId="2" fontId="11" fillId="0" borderId="24" xfId="2" applyNumberFormat="1" applyFont="1" applyFill="1" applyBorder="1" applyAlignment="1">
      <alignment horizontal="right"/>
    </xf>
    <xf numFmtId="2" fontId="11" fillId="0" borderId="22" xfId="2" applyNumberFormat="1" applyFont="1" applyFill="1" applyBorder="1" applyAlignment="1">
      <alignment horizontal="right"/>
    </xf>
    <xf numFmtId="2" fontId="11" fillId="0" borderId="23" xfId="2" applyNumberFormat="1" applyFont="1" applyFill="1" applyBorder="1" applyAlignment="1">
      <alignment horizontal="right"/>
    </xf>
    <xf numFmtId="2" fontId="4" fillId="0" borderId="26" xfId="2" applyNumberFormat="1" applyFont="1" applyFill="1" applyBorder="1" applyAlignment="1">
      <alignment horizontal="right"/>
    </xf>
    <xf numFmtId="2" fontId="4" fillId="0" borderId="24" xfId="2" applyNumberFormat="1" applyFont="1" applyFill="1" applyBorder="1" applyAlignment="1">
      <alignment horizontal="right"/>
    </xf>
    <xf numFmtId="2" fontId="4" fillId="0" borderId="22" xfId="2" applyNumberFormat="1" applyFont="1" applyFill="1" applyBorder="1" applyAlignment="1">
      <alignment horizontal="right"/>
    </xf>
    <xf numFmtId="2" fontId="4" fillId="0" borderId="23" xfId="2" applyNumberFormat="1" applyFont="1" applyFill="1" applyBorder="1" applyAlignment="1">
      <alignment horizontal="right"/>
    </xf>
    <xf numFmtId="2" fontId="11" fillId="0" borderId="26" xfId="2" applyNumberFormat="1" applyFont="1" applyFill="1" applyBorder="1"/>
    <xf numFmtId="2" fontId="11" fillId="0" borderId="24" xfId="2" applyNumberFormat="1" applyFont="1" applyFill="1" applyBorder="1"/>
    <xf numFmtId="2" fontId="11" fillId="0" borderId="22" xfId="2" applyNumberFormat="1" applyFont="1" applyFill="1" applyBorder="1"/>
    <xf numFmtId="2" fontId="11" fillId="0" borderId="23" xfId="2" applyNumberFormat="1" applyFont="1" applyFill="1" applyBorder="1"/>
    <xf numFmtId="2" fontId="11" fillId="0" borderId="49" xfId="2" applyNumberFormat="1" applyFont="1" applyFill="1" applyBorder="1"/>
    <xf numFmtId="2" fontId="11" fillId="0" borderId="46" xfId="2" applyNumberFormat="1" applyFont="1" applyFill="1" applyBorder="1"/>
    <xf numFmtId="2" fontId="11" fillId="0" borderId="47" xfId="2" applyNumberFormat="1" applyFont="1" applyFill="1" applyBorder="1"/>
    <xf numFmtId="2" fontId="11" fillId="0" borderId="48" xfId="2" applyNumberFormat="1" applyFont="1" applyFill="1" applyBorder="1"/>
    <xf numFmtId="2" fontId="11" fillId="0" borderId="75" xfId="2" quotePrefix="1" applyNumberFormat="1" applyFont="1" applyFill="1" applyBorder="1"/>
    <xf numFmtId="2" fontId="11" fillId="0" borderId="72" xfId="2" quotePrefix="1" applyNumberFormat="1" applyFont="1" applyFill="1" applyBorder="1"/>
    <xf numFmtId="2" fontId="11" fillId="0" borderId="43" xfId="2" quotePrefix="1" applyNumberFormat="1" applyFont="1" applyFill="1" applyBorder="1"/>
    <xf numFmtId="2" fontId="11" fillId="0" borderId="44" xfId="2" quotePrefix="1" applyNumberFormat="1" applyFont="1" applyFill="1" applyBorder="1"/>
    <xf numFmtId="2" fontId="11" fillId="0" borderId="26" xfId="2" quotePrefix="1" applyNumberFormat="1" applyFont="1" applyFill="1" applyBorder="1"/>
    <xf numFmtId="2" fontId="11" fillId="0" borderId="24" xfId="2" quotePrefix="1" applyNumberFormat="1" applyFont="1" applyFill="1" applyBorder="1"/>
    <xf numFmtId="2" fontId="11" fillId="0" borderId="22" xfId="2" quotePrefix="1" applyNumberFormat="1" applyFont="1" applyFill="1" applyBorder="1"/>
    <xf numFmtId="2" fontId="11" fillId="0" borderId="23" xfId="2" quotePrefix="1" applyNumberFormat="1" applyFont="1" applyFill="1" applyBorder="1"/>
    <xf numFmtId="2" fontId="0" fillId="0" borderId="49" xfId="0" applyNumberFormat="1" applyBorder="1"/>
    <xf numFmtId="2" fontId="0" fillId="0" borderId="0" xfId="0" applyNumberFormat="1"/>
    <xf numFmtId="2" fontId="0" fillId="0" borderId="1" xfId="0" applyNumberFormat="1" applyBorder="1"/>
    <xf numFmtId="0" fontId="0" fillId="18" borderId="76" xfId="0" applyFill="1" applyBorder="1"/>
    <xf numFmtId="2" fontId="0" fillId="0" borderId="59" xfId="0" applyNumberFormat="1" applyBorder="1"/>
    <xf numFmtId="2" fontId="0" fillId="0" borderId="62" xfId="0" applyNumberFormat="1" applyBorder="1"/>
    <xf numFmtId="2" fontId="0" fillId="0" borderId="63" xfId="0" applyNumberFormat="1" applyBorder="1"/>
    <xf numFmtId="2" fontId="0" fillId="0" borderId="61" xfId="0" applyNumberFormat="1" applyBorder="1"/>
    <xf numFmtId="2" fontId="0" fillId="0" borderId="43" xfId="0" applyNumberFormat="1" applyBorder="1"/>
    <xf numFmtId="2" fontId="0" fillId="0" borderId="44" xfId="0" applyNumberFormat="1" applyBorder="1"/>
    <xf numFmtId="2" fontId="0" fillId="0" borderId="75" xfId="0" applyNumberFormat="1" applyBorder="1"/>
    <xf numFmtId="2" fontId="0" fillId="0" borderId="72" xfId="0" applyNumberFormat="1" applyBorder="1"/>
    <xf numFmtId="0" fontId="0" fillId="10" borderId="0" xfId="0" applyFill="1"/>
    <xf numFmtId="0" fontId="0" fillId="10" borderId="43" xfId="0" applyFill="1" applyBorder="1" applyAlignment="1">
      <alignment horizontal="right"/>
    </xf>
    <xf numFmtId="0" fontId="0" fillId="10" borderId="43" xfId="0" applyFill="1" applyBorder="1" applyAlignment="1">
      <alignment horizontal="left"/>
    </xf>
    <xf numFmtId="0" fontId="11" fillId="10" borderId="43" xfId="0" applyFont="1" applyFill="1" applyBorder="1" applyAlignment="1">
      <alignment horizontal="left"/>
    </xf>
    <xf numFmtId="2" fontId="0" fillId="10" borderId="43" xfId="0" applyNumberFormat="1" applyFill="1" applyBorder="1"/>
    <xf numFmtId="2" fontId="0" fillId="10" borderId="44" xfId="0" applyNumberFormat="1" applyFill="1" applyBorder="1"/>
    <xf numFmtId="2" fontId="0" fillId="10" borderId="75" xfId="0" applyNumberFormat="1" applyFill="1" applyBorder="1"/>
    <xf numFmtId="2" fontId="0" fillId="10" borderId="72" xfId="0" applyNumberFormat="1" applyFill="1" applyBorder="1"/>
    <xf numFmtId="0" fontId="0" fillId="2" borderId="43" xfId="0" applyFill="1" applyBorder="1" applyAlignment="1">
      <alignment horizontal="right"/>
    </xf>
    <xf numFmtId="0" fontId="11" fillId="2" borderId="22" xfId="0" applyFont="1" applyFill="1" applyBorder="1" applyAlignment="1">
      <alignment horizontal="left"/>
    </xf>
    <xf numFmtId="2" fontId="0" fillId="2" borderId="22" xfId="0" applyNumberFormat="1" applyFill="1" applyBorder="1"/>
    <xf numFmtId="2" fontId="0" fillId="2" borderId="23" xfId="0" applyNumberFormat="1" applyFill="1" applyBorder="1"/>
    <xf numFmtId="2" fontId="0" fillId="2" borderId="26" xfId="0" applyNumberFormat="1" applyFill="1" applyBorder="1"/>
    <xf numFmtId="2" fontId="0" fillId="2" borderId="24" xfId="0" applyNumberFormat="1" applyFill="1" applyBorder="1"/>
    <xf numFmtId="0" fontId="0" fillId="0" borderId="22" xfId="0" applyBorder="1"/>
    <xf numFmtId="0" fontId="11" fillId="0" borderId="22" xfId="0" applyFont="1" applyBorder="1" applyAlignment="1">
      <alignment horizontal="left"/>
    </xf>
    <xf numFmtId="2" fontId="0" fillId="0" borderId="22" xfId="0" applyNumberFormat="1" applyBorder="1"/>
    <xf numFmtId="2" fontId="0" fillId="0" borderId="23" xfId="0" applyNumberFormat="1" applyBorder="1"/>
    <xf numFmtId="2" fontId="0" fillId="0" borderId="26" xfId="0" applyNumberFormat="1" applyBorder="1"/>
    <xf numFmtId="2" fontId="0" fillId="0" borderId="24" xfId="0" applyNumberFormat="1" applyBorder="1"/>
    <xf numFmtId="0" fontId="0" fillId="2" borderId="43" xfId="0" applyFill="1" applyBorder="1" applyAlignment="1">
      <alignment horizontal="left"/>
    </xf>
    <xf numFmtId="0" fontId="11" fillId="2" borderId="43" xfId="0" applyFont="1" applyFill="1" applyBorder="1" applyAlignment="1">
      <alignment horizontal="left"/>
    </xf>
    <xf numFmtId="2" fontId="0" fillId="2" borderId="43" xfId="0" applyNumberFormat="1" applyFill="1" applyBorder="1"/>
    <xf numFmtId="2" fontId="0" fillId="2" borderId="44" xfId="0" applyNumberFormat="1" applyFill="1" applyBorder="1"/>
    <xf numFmtId="2" fontId="0" fillId="2" borderId="75" xfId="0" applyNumberFormat="1" applyFill="1" applyBorder="1"/>
    <xf numFmtId="2" fontId="0" fillId="2" borderId="72" xfId="0" applyNumberFormat="1" applyFill="1" applyBorder="1"/>
    <xf numFmtId="0" fontId="0" fillId="16" borderId="43" xfId="0" applyFill="1" applyBorder="1" applyAlignment="1">
      <alignment horizontal="right"/>
    </xf>
    <xf numFmtId="0" fontId="0" fillId="16" borderId="43" xfId="0" applyFill="1" applyBorder="1" applyAlignment="1">
      <alignment horizontal="left"/>
    </xf>
    <xf numFmtId="0" fontId="11" fillId="16" borderId="43" xfId="0" applyFont="1" applyFill="1" applyBorder="1" applyAlignment="1">
      <alignment horizontal="left"/>
    </xf>
    <xf numFmtId="2" fontId="0" fillId="16" borderId="43" xfId="0" applyNumberFormat="1" applyFill="1" applyBorder="1"/>
    <xf numFmtId="2" fontId="0" fillId="16" borderId="44" xfId="0" applyNumberFormat="1" applyFill="1" applyBorder="1"/>
    <xf numFmtId="2" fontId="0" fillId="16" borderId="75" xfId="0" applyNumberFormat="1" applyFill="1" applyBorder="1"/>
    <xf numFmtId="2" fontId="0" fillId="16" borderId="72" xfId="0" applyNumberFormat="1" applyFill="1" applyBorder="1"/>
    <xf numFmtId="0" fontId="0" fillId="0" borderId="35" xfId="0" applyBorder="1" applyAlignment="1">
      <alignment horizontal="left"/>
    </xf>
    <xf numFmtId="0" fontId="11" fillId="0" borderId="35" xfId="0" applyFont="1" applyBorder="1" applyAlignment="1">
      <alignment horizontal="left"/>
    </xf>
    <xf numFmtId="2" fontId="0" fillId="0" borderId="35" xfId="0" applyNumberFormat="1" applyBorder="1"/>
    <xf numFmtId="2" fontId="0" fillId="0" borderId="54" xfId="0" applyNumberFormat="1" applyBorder="1"/>
    <xf numFmtId="2" fontId="0" fillId="0" borderId="57" xfId="0" applyNumberFormat="1" applyBorder="1"/>
    <xf numFmtId="2" fontId="0" fillId="0" borderId="28" xfId="0" applyNumberFormat="1" applyBorder="1"/>
    <xf numFmtId="0" fontId="11" fillId="16" borderId="22" xfId="0" applyFont="1" applyFill="1" applyBorder="1" applyAlignment="1">
      <alignment horizontal="left"/>
    </xf>
    <xf numFmtId="0" fontId="0" fillId="16" borderId="27" xfId="0" applyFill="1" applyBorder="1"/>
    <xf numFmtId="2" fontId="0" fillId="16" borderId="22" xfId="0" applyNumberFormat="1" applyFill="1" applyBorder="1"/>
    <xf numFmtId="2" fontId="0" fillId="16" borderId="23" xfId="0" applyNumberFormat="1" applyFill="1" applyBorder="1"/>
    <xf numFmtId="2" fontId="0" fillId="16" borderId="26" xfId="0" applyNumberFormat="1" applyFill="1" applyBorder="1"/>
    <xf numFmtId="2" fontId="0" fillId="16" borderId="24" xfId="0" applyNumberFormat="1" applyFill="1" applyBorder="1"/>
    <xf numFmtId="169" fontId="0" fillId="0" borderId="43" xfId="0" applyNumberFormat="1" applyBorder="1"/>
    <xf numFmtId="169" fontId="0" fillId="0" borderId="44" xfId="0" applyNumberFormat="1" applyBorder="1"/>
    <xf numFmtId="169" fontId="0" fillId="0" borderId="75" xfId="0" applyNumberFormat="1" applyBorder="1"/>
    <xf numFmtId="169" fontId="0" fillId="0" borderId="72" xfId="0" applyNumberFormat="1" applyBorder="1"/>
    <xf numFmtId="0" fontId="0" fillId="0" borderId="31" xfId="0" applyBorder="1" applyAlignment="1">
      <alignment horizontal="right"/>
    </xf>
    <xf numFmtId="0" fontId="0" fillId="0" borderId="31" xfId="0" applyBorder="1" applyAlignment="1">
      <alignment horizontal="left"/>
    </xf>
    <xf numFmtId="0" fontId="11" fillId="0" borderId="31" xfId="0" applyFont="1" applyBorder="1" applyAlignment="1">
      <alignment horizontal="left"/>
    </xf>
    <xf numFmtId="0" fontId="0" fillId="0" borderId="29" xfId="0" applyBorder="1"/>
    <xf numFmtId="2" fontId="0" fillId="0" borderId="31" xfId="0" applyNumberFormat="1" applyBorder="1"/>
    <xf numFmtId="2" fontId="0" fillId="0" borderId="32" xfId="0" applyNumberFormat="1" applyBorder="1"/>
    <xf numFmtId="2" fontId="0" fillId="0" borderId="33" xfId="0" applyNumberFormat="1" applyBorder="1"/>
    <xf numFmtId="2" fontId="0" fillId="0" borderId="30" xfId="0" applyNumberFormat="1" applyBorder="1"/>
    <xf numFmtId="2" fontId="11" fillId="0" borderId="0" xfId="0" applyNumberFormat="1" applyFont="1"/>
    <xf numFmtId="2" fontId="11" fillId="0" borderId="1" xfId="0" applyNumberFormat="1" applyFont="1" applyBorder="1"/>
    <xf numFmtId="0" fontId="0" fillId="14" borderId="76" xfId="0" applyFill="1" applyBorder="1"/>
    <xf numFmtId="2" fontId="0" fillId="14" borderId="12" xfId="0" applyNumberFormat="1" applyFill="1" applyBorder="1"/>
    <xf numFmtId="2" fontId="0" fillId="14" borderId="6" xfId="0" applyNumberFormat="1" applyFill="1" applyBorder="1"/>
    <xf numFmtId="0" fontId="19" fillId="0" borderId="43" xfId="0" applyFont="1" applyBorder="1" applyAlignment="1">
      <alignment horizontal="left"/>
    </xf>
    <xf numFmtId="1" fontId="0" fillId="0" borderId="43" xfId="0" applyNumberFormat="1" applyBorder="1"/>
    <xf numFmtId="1" fontId="11" fillId="0" borderId="43" xfId="0" applyNumberFormat="1" applyFont="1" applyBorder="1"/>
    <xf numFmtId="1" fontId="0" fillId="0" borderId="44" xfId="0" applyNumberFormat="1" applyBorder="1"/>
    <xf numFmtId="1" fontId="0" fillId="0" borderId="72" xfId="0" applyNumberFormat="1" applyBorder="1"/>
    <xf numFmtId="1" fontId="0" fillId="0" borderId="22" xfId="0" applyNumberFormat="1" applyBorder="1"/>
    <xf numFmtId="1" fontId="0" fillId="0" borderId="23" xfId="0" applyNumberFormat="1" applyBorder="1"/>
    <xf numFmtId="2" fontId="11" fillId="19" borderId="75" xfId="0" applyNumberFormat="1" applyFont="1" applyFill="1" applyBorder="1"/>
    <xf numFmtId="1" fontId="0" fillId="0" borderId="24" xfId="0" applyNumberFormat="1" applyBorder="1"/>
    <xf numFmtId="2" fontId="11" fillId="19" borderId="26" xfId="0" applyNumberFormat="1" applyFont="1" applyFill="1" applyBorder="1"/>
    <xf numFmtId="1" fontId="20" fillId="12" borderId="22" xfId="0" applyNumberFormat="1" applyFont="1" applyFill="1" applyBorder="1"/>
    <xf numFmtId="1" fontId="20" fillId="12" borderId="26" xfId="0" applyNumberFormat="1" applyFont="1" applyFill="1" applyBorder="1"/>
    <xf numFmtId="1" fontId="0" fillId="7" borderId="22" xfId="0" applyNumberFormat="1" applyFill="1" applyBorder="1"/>
    <xf numFmtId="1" fontId="20" fillId="12" borderId="24" xfId="0" applyNumberFormat="1" applyFont="1" applyFill="1" applyBorder="1"/>
    <xf numFmtId="1" fontId="11" fillId="19" borderId="26" xfId="0" applyNumberFormat="1" applyFont="1" applyFill="1" applyBorder="1"/>
    <xf numFmtId="1" fontId="11" fillId="0" borderId="24" xfId="0" applyNumberFormat="1" applyFont="1" applyBorder="1"/>
    <xf numFmtId="2" fontId="11" fillId="5" borderId="26" xfId="0" applyNumberFormat="1" applyFont="1" applyFill="1" applyBorder="1"/>
    <xf numFmtId="2" fontId="0" fillId="12" borderId="43" xfId="0" applyNumberFormat="1" applyFill="1" applyBorder="1"/>
    <xf numFmtId="1" fontId="11" fillId="10" borderId="26" xfId="0" applyNumberFormat="1" applyFont="1" applyFill="1" applyBorder="1"/>
    <xf numFmtId="2" fontId="11" fillId="10" borderId="26" xfId="0" applyNumberFormat="1" applyFont="1" applyFill="1" applyBorder="1"/>
    <xf numFmtId="0" fontId="19" fillId="0" borderId="8" xfId="0" applyFont="1" applyBorder="1" applyAlignment="1">
      <alignment horizontal="left"/>
    </xf>
    <xf numFmtId="1" fontId="0" fillId="20" borderId="35" xfId="0" applyNumberFormat="1" applyFill="1" applyBorder="1"/>
    <xf numFmtId="1" fontId="11" fillId="0" borderId="35" xfId="0" applyNumberFormat="1" applyFont="1" applyBorder="1"/>
    <xf numFmtId="1" fontId="11" fillId="0" borderId="54" xfId="0" applyNumberFormat="1" applyFont="1" applyBorder="1"/>
    <xf numFmtId="1" fontId="0" fillId="12" borderId="28" xfId="0" applyNumberFormat="1" applyFill="1" applyBorder="1"/>
    <xf numFmtId="1" fontId="11" fillId="0" borderId="28" xfId="0" applyNumberFormat="1" applyFont="1" applyBorder="1"/>
    <xf numFmtId="2" fontId="0" fillId="5" borderId="26" xfId="0" applyNumberFormat="1" applyFill="1" applyBorder="1"/>
    <xf numFmtId="0" fontId="19" fillId="0" borderId="40" xfId="0" applyFont="1" applyBorder="1" applyAlignment="1">
      <alignment horizontal="left"/>
    </xf>
    <xf numFmtId="1" fontId="0" fillId="0" borderId="40" xfId="0" applyNumberFormat="1" applyBorder="1"/>
    <xf numFmtId="1" fontId="11" fillId="0" borderId="40" xfId="0" applyNumberFormat="1" applyFont="1" applyBorder="1"/>
    <xf numFmtId="1" fontId="11" fillId="0" borderId="41" xfId="0" applyNumberFormat="1" applyFont="1" applyBorder="1"/>
    <xf numFmtId="1" fontId="20" fillId="12" borderId="42" xfId="0" applyNumberFormat="1" applyFont="1" applyFill="1" applyBorder="1"/>
    <xf numFmtId="1" fontId="20" fillId="0" borderId="39" xfId="0" applyNumberFormat="1" applyFont="1" applyBorder="1"/>
    <xf numFmtId="1" fontId="0" fillId="0" borderId="41" xfId="0" applyNumberFormat="1" applyBorder="1"/>
    <xf numFmtId="2" fontId="11" fillId="19" borderId="42" xfId="0" applyNumberFormat="1" applyFont="1" applyFill="1" applyBorder="1"/>
    <xf numFmtId="1" fontId="0" fillId="0" borderId="39" xfId="0" applyNumberFormat="1" applyBorder="1"/>
    <xf numFmtId="1" fontId="11" fillId="0" borderId="22" xfId="0" applyNumberFormat="1" applyFont="1" applyBorder="1"/>
    <xf numFmtId="1" fontId="11" fillId="0" borderId="23" xfId="0" applyNumberFormat="1" applyFont="1" applyBorder="1"/>
    <xf numFmtId="1" fontId="20" fillId="0" borderId="24" xfId="0" applyNumberFormat="1" applyFont="1" applyBorder="1"/>
    <xf numFmtId="1" fontId="11" fillId="12" borderId="22" xfId="0" applyNumberFormat="1" applyFont="1" applyFill="1" applyBorder="1"/>
    <xf numFmtId="1" fontId="2" fillId="0" borderId="22" xfId="0" applyNumberFormat="1" applyFont="1" applyBorder="1"/>
    <xf numFmtId="1" fontId="2" fillId="12" borderId="26" xfId="0" applyNumberFormat="1" applyFont="1" applyFill="1" applyBorder="1"/>
    <xf numFmtId="1" fontId="2" fillId="0" borderId="24" xfId="0" applyNumberFormat="1" applyFont="1" applyBorder="1"/>
    <xf numFmtId="0" fontId="0" fillId="0" borderId="8" xfId="0" applyBorder="1" applyAlignment="1">
      <alignment horizontal="right"/>
    </xf>
    <xf numFmtId="1" fontId="0" fillId="0" borderId="35" xfId="0" applyNumberFormat="1" applyBorder="1"/>
    <xf numFmtId="1" fontId="20" fillId="12" borderId="57" xfId="0" applyNumberFormat="1" applyFont="1" applyFill="1" applyBorder="1"/>
    <xf numFmtId="1" fontId="20" fillId="0" borderId="28" xfId="0" applyNumberFormat="1" applyFont="1" applyBorder="1"/>
    <xf numFmtId="1" fontId="0" fillId="0" borderId="54" xfId="0" applyNumberFormat="1" applyBorder="1"/>
    <xf numFmtId="0" fontId="21" fillId="0" borderId="40" xfId="0" applyFont="1" applyBorder="1" applyAlignment="1">
      <alignment horizontal="left"/>
    </xf>
    <xf numFmtId="1" fontId="0" fillId="20" borderId="40" xfId="0" applyNumberFormat="1" applyFill="1" applyBorder="1"/>
    <xf numFmtId="1" fontId="0" fillId="12" borderId="40" xfId="0" applyNumberFormat="1" applyFill="1" applyBorder="1"/>
    <xf numFmtId="2" fontId="0" fillId="19" borderId="42" xfId="0" applyNumberFormat="1" applyFill="1" applyBorder="1"/>
    <xf numFmtId="0" fontId="21" fillId="0" borderId="43" xfId="0" applyFont="1" applyBorder="1" applyAlignment="1">
      <alignment horizontal="left"/>
    </xf>
    <xf numFmtId="1" fontId="11" fillId="21" borderId="43" xfId="0" applyNumberFormat="1" applyFont="1" applyFill="1" applyBorder="1"/>
    <xf numFmtId="1" fontId="11" fillId="20" borderId="43" xfId="0" applyNumberFormat="1" applyFont="1" applyFill="1" applyBorder="1"/>
    <xf numFmtId="1" fontId="11" fillId="0" borderId="72" xfId="0" applyNumberFormat="1" applyFont="1" applyBorder="1"/>
    <xf numFmtId="1" fontId="11" fillId="12" borderId="43" xfId="0" applyNumberFormat="1" applyFont="1" applyFill="1" applyBorder="1"/>
    <xf numFmtId="1" fontId="11" fillId="0" borderId="44" xfId="0" applyNumberFormat="1" applyFont="1" applyBorder="1"/>
    <xf numFmtId="2" fontId="0" fillId="19" borderId="26" xfId="0" applyNumberFormat="1" applyFill="1" applyBorder="1"/>
    <xf numFmtId="0" fontId="19" fillId="0" borderId="47" xfId="0" applyFont="1" applyBorder="1" applyAlignment="1">
      <alignment horizontal="left"/>
    </xf>
    <xf numFmtId="0" fontId="21" fillId="0" borderId="8" xfId="0" applyFont="1" applyBorder="1" applyAlignment="1">
      <alignment horizontal="left"/>
    </xf>
    <xf numFmtId="1" fontId="11" fillId="20" borderId="35" xfId="0" applyNumberFormat="1" applyFont="1" applyFill="1" applyBorder="1"/>
    <xf numFmtId="1" fontId="11" fillId="0" borderId="8" xfId="0" applyNumberFormat="1" applyFont="1" applyBorder="1"/>
    <xf numFmtId="1" fontId="11" fillId="0" borderId="9" xfId="0" applyNumberFormat="1" applyFont="1" applyBorder="1"/>
    <xf numFmtId="1" fontId="20" fillId="12" borderId="35" xfId="0" applyNumberFormat="1" applyFont="1" applyFill="1" applyBorder="1"/>
    <xf numFmtId="2" fontId="0" fillId="19" borderId="57" xfId="0" applyNumberFormat="1" applyFill="1" applyBorder="1"/>
    <xf numFmtId="1" fontId="0" fillId="0" borderId="28" xfId="0" applyNumberFormat="1" applyBorder="1"/>
    <xf numFmtId="1" fontId="0" fillId="22" borderId="40" xfId="0" applyNumberFormat="1" applyFill="1" applyBorder="1"/>
    <xf numFmtId="0" fontId="0" fillId="0" borderId="71" xfId="0" applyBorder="1"/>
    <xf numFmtId="1" fontId="11" fillId="22" borderId="22" xfId="0" applyNumberFormat="1" applyFont="1" applyFill="1" applyBorder="1"/>
    <xf numFmtId="0" fontId="0" fillId="10" borderId="29" xfId="0" applyFill="1" applyBorder="1"/>
    <xf numFmtId="0" fontId="19" fillId="0" borderId="31" xfId="0" applyFont="1" applyBorder="1" applyAlignment="1">
      <alignment horizontal="left"/>
    </xf>
    <xf numFmtId="0" fontId="21" fillId="0" borderId="47" xfId="0" applyFont="1" applyBorder="1" applyAlignment="1">
      <alignment horizontal="left"/>
    </xf>
    <xf numFmtId="1" fontId="11" fillId="0" borderId="31" xfId="0" applyNumberFormat="1" applyFont="1" applyBorder="1"/>
    <xf numFmtId="1" fontId="11" fillId="22" borderId="31" xfId="0" applyNumberFormat="1" applyFont="1" applyFill="1" applyBorder="1"/>
    <xf numFmtId="1" fontId="11" fillId="0" borderId="32" xfId="0" applyNumberFormat="1" applyFont="1" applyBorder="1"/>
    <xf numFmtId="1" fontId="20" fillId="12" borderId="33" xfId="0" applyNumberFormat="1" applyFont="1" applyFill="1" applyBorder="1"/>
    <xf numFmtId="1" fontId="20" fillId="0" borderId="46" xfId="0" applyNumberFormat="1" applyFont="1" applyBorder="1"/>
    <xf numFmtId="1" fontId="0" fillId="0" borderId="31" xfId="0" applyNumberFormat="1" applyBorder="1"/>
    <xf numFmtId="1" fontId="20" fillId="12" borderId="47" xfId="0" applyNumberFormat="1" applyFont="1" applyFill="1" applyBorder="1"/>
    <xf numFmtId="2" fontId="0" fillId="19" borderId="33" xfId="0" applyNumberFormat="1" applyFill="1" applyBorder="1"/>
    <xf numFmtId="1" fontId="0" fillId="0" borderId="30" xfId="0" applyNumberFormat="1" applyBorder="1"/>
    <xf numFmtId="1" fontId="0" fillId="0" borderId="32" xfId="0" applyNumberFormat="1" applyBorder="1"/>
    <xf numFmtId="164" fontId="11" fillId="0" borderId="43" xfId="0" applyNumberFormat="1" applyFont="1" applyBorder="1"/>
    <xf numFmtId="164" fontId="11" fillId="0" borderId="44" xfId="0" applyNumberFormat="1" applyFont="1" applyBorder="1"/>
    <xf numFmtId="1" fontId="0" fillId="0" borderId="75" xfId="0" applyNumberFormat="1" applyBorder="1"/>
    <xf numFmtId="164" fontId="0" fillId="0" borderId="72" xfId="0" applyNumberFormat="1" applyBorder="1"/>
    <xf numFmtId="164" fontId="0" fillId="0" borderId="43" xfId="0" applyNumberFormat="1" applyBorder="1"/>
    <xf numFmtId="164" fontId="0" fillId="0" borderId="44" xfId="0" applyNumberFormat="1" applyBorder="1"/>
    <xf numFmtId="164" fontId="11" fillId="0" borderId="22" xfId="0" applyNumberFormat="1" applyFont="1" applyBorder="1"/>
    <xf numFmtId="1" fontId="0" fillId="0" borderId="26" xfId="0" applyNumberFormat="1" applyBorder="1"/>
    <xf numFmtId="164" fontId="11" fillId="0" borderId="35" xfId="0" applyNumberFormat="1" applyFont="1" applyBorder="1"/>
    <xf numFmtId="164" fontId="11" fillId="0" borderId="54" xfId="0" applyNumberFormat="1" applyFont="1" applyBorder="1"/>
    <xf numFmtId="1" fontId="0" fillId="0" borderId="57" xfId="0" applyNumberFormat="1" applyBorder="1"/>
    <xf numFmtId="164" fontId="0" fillId="0" borderId="28" xfId="0" applyNumberFormat="1" applyBorder="1"/>
    <xf numFmtId="164" fontId="0" fillId="0" borderId="35" xfId="0" applyNumberFormat="1" applyBorder="1"/>
    <xf numFmtId="164" fontId="0" fillId="0" borderId="54" xfId="0" applyNumberFormat="1" applyBorder="1"/>
    <xf numFmtId="1" fontId="0" fillId="23" borderId="40" xfId="0" applyNumberFormat="1" applyFill="1" applyBorder="1"/>
    <xf numFmtId="2" fontId="0" fillId="5" borderId="42" xfId="0" applyNumberFormat="1" applyFill="1" applyBorder="1"/>
    <xf numFmtId="1" fontId="0" fillId="23" borderId="22" xfId="0" applyNumberFormat="1" applyFill="1" applyBorder="1"/>
    <xf numFmtId="1" fontId="0" fillId="23" borderId="35" xfId="0" applyNumberFormat="1" applyFill="1" applyBorder="1"/>
    <xf numFmtId="2" fontId="0" fillId="5" borderId="57" xfId="0" applyNumberFormat="1" applyFill="1" applyBorder="1"/>
    <xf numFmtId="0" fontId="19" fillId="0" borderId="41" xfId="0" applyFont="1" applyBorder="1" applyAlignment="1">
      <alignment horizontal="left"/>
    </xf>
    <xf numFmtId="1" fontId="0" fillId="0" borderId="52" xfId="0" applyNumberFormat="1" applyBorder="1"/>
    <xf numFmtId="1" fontId="11" fillId="0" borderId="52" xfId="0" applyNumberFormat="1" applyFont="1" applyBorder="1"/>
    <xf numFmtId="1" fontId="11" fillId="0" borderId="50" xfId="0" applyNumberFormat="1" applyFont="1" applyBorder="1"/>
    <xf numFmtId="1" fontId="0" fillId="0" borderId="53" xfId="0" applyNumberFormat="1" applyBorder="1"/>
    <xf numFmtId="1" fontId="11" fillId="0" borderId="51" xfId="0" applyNumberFormat="1" applyFont="1" applyBorder="1"/>
    <xf numFmtId="1" fontId="0" fillId="0" borderId="50" xfId="0" applyNumberFormat="1" applyBorder="1"/>
    <xf numFmtId="2" fontId="0" fillId="0" borderId="53" xfId="0" applyNumberFormat="1" applyBorder="1"/>
    <xf numFmtId="1" fontId="0" fillId="0" borderId="51" xfId="0" applyNumberFormat="1" applyBorder="1"/>
    <xf numFmtId="0" fontId="19" fillId="0" borderId="23" xfId="0" applyFont="1" applyBorder="1" applyAlignment="1">
      <alignment horizontal="left"/>
    </xf>
    <xf numFmtId="0" fontId="19" fillId="0" borderId="22" xfId="0" applyFont="1" applyBorder="1" applyAlignment="1">
      <alignment horizontal="left"/>
    </xf>
    <xf numFmtId="1" fontId="0" fillId="21" borderId="35" xfId="0" applyNumberFormat="1" applyFill="1" applyBorder="1"/>
    <xf numFmtId="164" fontId="2" fillId="0" borderId="35" xfId="0" applyNumberFormat="1" applyFont="1" applyBorder="1"/>
    <xf numFmtId="0" fontId="0" fillId="0" borderId="48" xfId="0" applyBorder="1" applyAlignment="1">
      <alignment horizontal="left"/>
    </xf>
    <xf numFmtId="1" fontId="0" fillId="0" borderId="47" xfId="0" applyNumberFormat="1" applyBorder="1"/>
    <xf numFmtId="1" fontId="0" fillId="0" borderId="48" xfId="0" applyNumberFormat="1" applyBorder="1"/>
    <xf numFmtId="1" fontId="0" fillId="0" borderId="46" xfId="0" applyNumberFormat="1" applyBorder="1"/>
    <xf numFmtId="0" fontId="19" fillId="0" borderId="0" xfId="0" applyFont="1" applyAlignment="1">
      <alignment horizontal="right"/>
    </xf>
    <xf numFmtId="0" fontId="0" fillId="0" borderId="44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35" xfId="0" applyBorder="1" applyAlignment="1">
      <alignment horizontal="right"/>
    </xf>
    <xf numFmtId="2" fontId="0" fillId="0" borderId="8" xfId="0" applyNumberFormat="1" applyBorder="1"/>
    <xf numFmtId="2" fontId="0" fillId="0" borderId="9" xfId="0" applyNumberFormat="1" applyBorder="1"/>
    <xf numFmtId="2" fontId="0" fillId="0" borderId="11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9">
    <dxf>
      <font>
        <color theme="7" tint="-0.499984740745262"/>
      </font>
      <fill>
        <patternFill>
          <bgColor theme="7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170" formatCode="0.00_);[Red]\(0.00\)"/>
    </dxf>
    <dxf>
      <font>
        <color theme="2" tint="-9.9948118533890809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microsoft.com/office/2017/10/relationships/person" Target="persons/person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styles" Target="style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493059</xdr:colOff>
      <xdr:row>903</xdr:row>
      <xdr:rowOff>11205</xdr:rowOff>
    </xdr:from>
    <xdr:to>
      <xdr:col>31</xdr:col>
      <xdr:colOff>65331</xdr:colOff>
      <xdr:row>940</xdr:row>
      <xdr:rowOff>135462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CD0151-F0CA-453E-96F3-5311414C1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5640" y="141156465"/>
          <a:ext cx="0" cy="68908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H00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JUNK\~00163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ORK\98TARGET\98TRGT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Users/Sao73077/Desktop/Book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ung%20Jun\Jun\Budget%202005\deliver%20to%20Ampere%20%20most%20update%20on%2011-5-2004\2005&#29151;&#26989;&#37096;&#38928;&#31639;(Opp)%2010-30-20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_J\JutamasS\ICON\FCC_171212\BLANK_17121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Y03_Plan_WW_Model_8_20_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evin\Local%20Settings\Temporary%20Internet%20Files\OLK85\2007\DOCUME~1\hello\LOCALS~1\Temp\D.Lotus.Notes.Data\Cost%20Structure%20bas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Users/won68587/AppData/Local/Microsoft/Windows/INetCache/Content.Outlook/73FBQ56G/4.Production%20plan%20Q2FY21%20Rev.02%20-%20Copy%20(002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_K\KamonwanK\FCC_130916\FCC_Blank_13091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.lumentuminc.net\data\Users\pap68642\Desktop\GCM%20Roadmap%20Q4FY19%204.17.19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evin\Local%20Settings\Temporary%20Internet%20Files\OLK85\2007\Documents%20and%20Settings\Administrator\&#26700;&#38754;\Quotation%20for%20700-2(11-11-05)Nov-Dec-G(testing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evin\Local%20Settings\Temporary%20Internet%20Files\OLK85\2007\Documents%20and%20Settings\Administrator\&#26700;&#38754;\quote%20for%20Q1'06\Testing%20OH%20rate%20for%20700-2(12-19-05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.lumentuminc.net\Data\Documents%20and%20Settings\VOI11022\Local%20Settings\Temporary%20Internet%20Files\OLK3E\CB%20_____Forecast%20-%20Modulators%20%203_23_09C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6DB26F6\YIELD%20STATUS_MMSFP_NEMO%203_Act%20Algn_23Nov'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ublic\DI\CurrentYear\Production\1.File%20Manager\0)Organization\Manpower\W20-May-10\08model\&#12501;&#12451;&#12540;&#12481;&#12515;&#12540;&#12522;&#12473;&#12488;\SL%20iPod(&amp;KM275)%20%20%20%20%20%20%20%20%20FL0601221%2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ublic\DI\CurrentYear\Production\1.File%20Manager\0)Organization\Manpower\W20-May-10\EY-Body-Manpower%20maping-W1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umentuminc.sharepoint.com/My%20Documents/Development%20Programs/QSFP+%20LR4/Test%20Data/Production%20Data/Archive%20Summary%20files/QSFP+%20LR4%20Production%20Data%20091212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Users/por61682/AppData/Local/Microsoft/Windows/Temporary%20Internet%20Files/Content.Outlook/41B70ET6/kW%20Lasers%209.26.18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ublic\DI\CurrentYear\Process%20Engineer\1.%20Unit\1.%20TEX\Copy%20of%20Unit-Manpower%20maping-W2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ublic\DI\CurrentYear\Production\1.File%20Manager\0)Organization\Manpower\W20-May-10\W13-Mar-10\Copy%20of%20Unit-Manpower%20maping-W13%2011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ublic\DI\CurrentYear\Production\1.File%20Manager\0)Organization\Manpower\W20-May-10\W10-Mar10\Unit-Manpower%20maping-W1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JMFGING\Engineering\HRS&amp;Actives%20PE\Actives%20Products\Tunables\Data%20Review\ILMZ\JDSU\ILMZ\Yield%20backup\03-26-12\ILMZ%20Cert%20list%20-%20032612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_J\JutamasS\ICON\FCC_241212\BLANK_24121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M001\DATA\PROD.3\RUNGRUJE\PQCD\EFF\EF-97-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733FFA\2006&#29151;&#26989;&#37096;&#38928;&#31639;(Finisar)%2001-04-20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M001\DATA\PROD.2\REPORT\-DAILY\EFFICIEN\EF-97-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Users/tuk66910/Desktop/OSA%20Tunable/Menara%20WO%20Tracker/ilmz%20cert%20list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_J\JutamasS\ICON\FCC_110213\Blank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M-NAS\SECTION$\PROD.2\REPORT\-DAILY\EFFICIEN\EF-97-09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ublic\DI\CurrentYear\Production\1.File%20Manager\0)Organization\Manpower\W20-May-10\W13-Mar-10\PCONTROL\SOLDER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ublic\DI\CurrentYear\Production\1.File%20Manager\0)Organization\Manpower\W20-May-10\W10-Mar10\PCONTROL\SOLDER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ublic\DI\CurrentYear\Production\1.File%20Manager\0)Organization\Manpower\W20-May-10\W13-Mar-10\W12-Mar-10\W9-Feb10\PCONTROL\SOLDER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ublic\DI\CurrentYear\Production\1.File%20Manager\0)Organization\Manpower\W20-May-10\W13-Mar-10\W10-Mar10\PCONTROL\SOLDER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_J\JutamasS\ICON\FCC_040213\WEERAGORNW_04021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Users\kally\AppData\Local\Microsoft\Windows\Temporary%20Internet%20Files\Content.Outlook\GSH79TFW\salesBu2\Order\AR\AR(AVAGO)%20040909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_J\JutamasS\ICON\FCC_140113\WEERAGORNW_140113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_J\JutamasS\ICON\FCC_210113\WEERAGORNW_21011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pfs1\jdsu_shared\Documents%20and%20Settings\eed53787\Local%20Settings\Temporary%20Internet%20Files\OLK90\TXP%20Cap%2020090528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ublic\DI\CurrentYear\Production\1.File%20Manager\0)Organization\Manpower\W20-May-10\W13-Mar-10\PCONTROL\INSP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ublic\DI\CurrentYear\Production\1.File%20Manager\0)Organization\Manpower\W20-May-10\W10-Mar10\PCONTROL\INSP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ublic\DI\CurrentYear\Production\1.File%20Manager\0)Organization\Manpower\W20-May-10\W13-Mar-10\W12-Mar-10\W9-Feb10\PCONTROL\INSP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ublic\DI\CurrentYear\Production\1.File%20Manager\0)Organization\Manpower\W20-May-10\W13-Mar-10\W10-Mar10\PCONTROL\INSP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_J\JutamasS\ICON\FCC_280113\BLANK_280113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ajunpu\warehouse%20B%20list\Oracle\warehouse%20Manager\B%20Warehouse%20Manager1.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m001\data\PROD.3\CAR-ENG\PROD.SYS\SUBMATP3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~1\kally.du\LOCALS~1\Temp\notesE8DBF2\790615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llaborate.ds.jdsu.net/Profiles/TOMBONTA/Desktop/21_-_OME6500_Rel_5+_BP_SIF_Ready_22-Sep-1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7ED16D2\&#20104;&#20633;PUSA_FY05_FOB_GL-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umentuminc.sharepoint.com/sites/SupplyChain/BusinessSystems/GCM%20Roadmap/Old%20Files/GCM%20Roadmap%20Q3FY19%20Round1%20v3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kittiyaku\Desktop\Horizontal-TUNA%20(Jan%2019'15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VOI11022\Local%20Settings\Temporary%20Internet%20Files\OLK3E\CB%20_____Forecast%20-%20Modulators%20%203_23_09CN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zx4apfpew02\home$\Documents%20and%20Settings\xu37022\Local%20Settings\Temporary%20Internet%20Files\OLK68\3000_6570%20cost%20model%20Gate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ublic\DI\CurrentYear\Production\1.File%20Manager\0)Organization\Manpower\W20-May-10\Documents%20and%20Settings\PCT28660\My%20Documents\&#65420;&#65384;&#65392;&#65409;&#65388;&#65392;&#65432;&#65405;&#65412;\05Basic%20OEL%20F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Production/Prod.ERST/03.%20Hold%20and%20Reject/02.%20Hold%20and%20Reject%20ERST%20Prod.%20Feb-2019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Users\kally\AppData\Local\Microsoft\Windows\Temporary%20Internet%20Files\Content.Outlook\GSH79TFW\Documents%20and%20Settings\All%20Users\Documents\my%20doc\FE%20Material\QUOTATION\venture1-pricelist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Users/tre73723/AppData/Local/Microsoft/Windows/INetCache/Content.Outlook/XYC5GIM2/kW%20Lasers%20Q4FY19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19978;&#24066;&#36039;&#26009;\20110222&#23500;&#37030;\Documents%20and%20Settings\William.Wang\&#26700;&#38754;\Documents%20and%20Settings\Administrator\&#26700;&#38754;\2007&#24180;11&#26376;&#36001;&#21209;&#22577;&#34920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Users\kally\AppData\Local\Microsoft\Windows\Temporary%20Internet%20Files\Content.Outlook\GSH79TFW\Quotation\SMT%20ESA%20Quotation%20FY2003\SMT%20Quote%20FY2003\New%20models%20-%20FY03%20311002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_J\JutamasS\ICON\FCC_070113\BLANK_07011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RoseOrchard/SharData/MFG/ROW%20Fab/Monthly%20Product%20Line%20Review/HPL/HPL%20Jan%2016%20Demand%20updated%2002-15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m001\data\PROD.3\PQCD\EFF\OCT-MAR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ublic\DI\CurrentYear\Production\1.File%20Manager\0)Organization\Manpower\W20-May-10\notes\My%20Documents\56&#26399;&#65316;&#65334;&#65316;\56&#26399;&#20013;&#38291;&#26989;&#32318;&#12414;&#12392;&#12417;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ut94106\Downloads\HLHL_Capacity_S&amp;OP_Mar%202026%20(update%20MPU%20PE%20proposed).xlsx" TargetMode="External"/><Relationship Id="rId1" Type="http://schemas.openxmlformats.org/officeDocument/2006/relationships/externalLinkPath" Target="file:///C:\Users\put94106\Downloads\HLHL_Capacity_S&amp;OP_Mar%202026%20(update%20MPU%20PE%20propos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48810真"/>
      <sheetName val="all_OPS2005"/>
      <sheetName val="ﾊﾟｲﾌﾟ"/>
      <sheetName val="他材料費"/>
      <sheetName val="冷延鋼板"/>
      <sheetName val="熱延鋼板"/>
      <sheetName val="SCH"/>
      <sheetName val="①評価項目_メーカー"/>
      <sheetName val="Labor"/>
      <sheetName val="Kalk_PKO"/>
      <sheetName val="#REF"/>
      <sheetName val="BOM TOP"/>
      <sheetName val="Glcost"/>
      <sheetName val="MM利益・原価企画方針書ｶｸ１"/>
      <sheetName val="●현황"/>
      <sheetName val="●목차"/>
      <sheetName val="res_mc"/>
      <sheetName val="発注書"/>
      <sheetName val="FVMI"/>
      <sheetName val="Invoice Aging"/>
      <sheetName val="Open AP"/>
      <sheetName val="품의서"/>
      <sheetName val="WG_00"/>
      <sheetName val="2000_ALL"/>
      <sheetName val="SUS_00"/>
      <sheetName val="N719(NC)"/>
      <sheetName val="Material Input Status"/>
      <sheetName val="DECKBLATT"/>
      <sheetName val="Kalkulation"/>
      <sheetName val="HUNIT"/>
      <sheetName val="99年度原単位"/>
      <sheetName val="Header"/>
      <sheetName val="NPV1200"/>
      <sheetName val="input"/>
      <sheetName val="生涯利益計画ｼｰﾄ"/>
      <sheetName val="神奈川生産部"/>
      <sheetName val="３発デ－タ"/>
      <sheetName val="添付１"/>
      <sheetName val="Vehicle Parts List"/>
      <sheetName val="RIEPILOGO"/>
      <sheetName val="RFQI"/>
      <sheetName val="Sheet2"/>
      <sheetName val="Sheet1"/>
      <sheetName val="094_APP別"/>
      <sheetName val="Kapitaleinsatz &amp; Umsatz"/>
      <sheetName val="Herstellkosten (Referenz)"/>
      <sheetName val="Working Capital"/>
      <sheetName val="K440 can wake-up logic"/>
      <sheetName val="１１月"/>
      <sheetName val="BOM_TOP"/>
      <sheetName val="Material_Input_Status"/>
      <sheetName val="Vehicle_Parts_List"/>
      <sheetName val="Sales"/>
      <sheetName val="Seatbelt Guides"/>
      <sheetName val="Stowage Tray"/>
      <sheetName val="Constant"/>
      <sheetName val="WACC"/>
      <sheetName val="NCAB"/>
      <sheetName val="Table"/>
      <sheetName val="TKBN_TKBNA"/>
      <sheetName val="Ideas Entered"/>
      <sheetName val="fkp"/>
      <sheetName val="材料使用量原紙"/>
      <sheetName val="一般"/>
      <sheetName val="管理"/>
      <sheetName val="管理職"/>
      <sheetName val="Menu Tables and Look-ups"/>
      <sheetName val="Pigtail Termination Cap CNBU"/>
      <sheetName val="vlookup references"/>
      <sheetName val="Lists"/>
      <sheetName val="Status"/>
      <sheetName val="BU name"/>
      <sheetName val="Process"/>
      <sheetName val="companylist"/>
      <sheetName val="Monthly Report - Author� kdifio"/>
      <sheetName val="pending"/>
      <sheetName val="project range"/>
      <sheetName val="Ref"/>
      <sheetName val="Sheet4"/>
      <sheetName val="Drop-down Menu"/>
      <sheetName val="DropDowns"/>
      <sheetName val="DATA SHEET"/>
      <sheetName val="square1"/>
      <sheetName val="Instructions"/>
      <sheetName val="PRICE STRAT FOR 3F"/>
      <sheetName val="Config"/>
      <sheetName val="DATA_HEAD"/>
      <sheetName val="DATA_LIST"/>
      <sheetName val="DATA_HISTORY"/>
      <sheetName val="J or E"/>
      <sheetName val="saxo"/>
      <sheetName val="MessageList"/>
      <sheetName val="総合B"/>
      <sheetName val="推移データ"/>
      <sheetName val="工数集計"/>
      <sheetName val="挿入リスト"/>
      <sheetName val="MATRIZ POR AREA"/>
      <sheetName val="TCA"/>
      <sheetName val="表紙Ｐ２"/>
      <sheetName val="SUM14ZC1"/>
      <sheetName val="JOB_FO"/>
      <sheetName val="00-1"/>
      <sheetName val="HYO"/>
      <sheetName val="段ﾎﾞｰﾙ箱図番･荷姿ｺｰﾄﾞ"/>
      <sheetName val="full (2)"/>
      <sheetName val="MPL 技連"/>
      <sheetName val="342E BLOCK"/>
      <sheetName val="ES4"/>
      <sheetName val="ETRS"/>
      <sheetName val="Build Sheets"/>
      <sheetName val="d&amp;F"/>
      <sheetName val="89"/>
      <sheetName val="ALPL"/>
      <sheetName val="Productivity"/>
      <sheetName val="基本（編集禁止）"/>
      <sheetName val="ｺﾝﾄ構想再審査"/>
      <sheetName val="ﾊﾞﾗﾝｽｼｰﾄ"/>
      <sheetName val="年度予算申請"/>
      <sheetName val="問題課題(pattern 3)"/>
      <sheetName val="Titel"/>
      <sheetName val="Hyp"/>
      <sheetName val="CASHFLOW"/>
      <sheetName val="原単位表"/>
      <sheetName val="３月ＫＤ"/>
      <sheetName val="HPS Slit Coil (Centralia)"/>
      <sheetName val="算出一覧ＣⅡ"/>
      <sheetName val="事務所引越見積書"/>
      <sheetName val="Stamping Tool building Hrs"/>
      <sheetName val="Stamping Burden"/>
      <sheetName val="Parameters"/>
      <sheetName val="Sep"/>
      <sheetName val="TT (13)"/>
      <sheetName val="AS-A"/>
      <sheetName val="T4-C_CAB"/>
      <sheetName val="New DYNA"/>
      <sheetName val="Forecast"/>
      <sheetName val="cover_org"/>
      <sheetName val="原価表"/>
      <sheetName val="基礎ﾃﾞｰﾀ"/>
      <sheetName val="Table Master"/>
      <sheetName val="COST"/>
      <sheetName val="ＣＡＭＹ　ＭⅢ"/>
      <sheetName val="基準"/>
      <sheetName val="ＴＡ２"/>
      <sheetName val="SourceData"/>
      <sheetName val="PN LIST"/>
      <sheetName val="F7 Custom Service Center (CSC)"/>
      <sheetName val="F5 E1-TEI "/>
      <sheetName val="F5 Specific expenses Vol Drop"/>
      <sheetName val="F5 Specific expenses"/>
      <sheetName val="ｸﾗｾﾝｼｽﾃﾑFMEA"/>
      <sheetName val="主要WH売上"/>
      <sheetName val="部品精度"/>
      <sheetName val="ｼｽﾃﾑ設定"/>
      <sheetName val="依頼書　Ｐ１"/>
      <sheetName val="Plan Sheet"/>
      <sheetName val="設計通知書原紙"/>
      <sheetName val="tZR_39區分(案)0226"/>
      <sheetName val="Kapitaleinsatz_&amp;_Umsatz"/>
      <sheetName val="Herstellkosten_(Referenz)"/>
      <sheetName val="Working_Capital"/>
      <sheetName val="K440_can_wake-up_logic"/>
      <sheetName val="システム記号リスト"/>
      <sheetName val="PRICE_STRAT_FOR_3F"/>
      <sheetName val="Seatbelt_Guides"/>
      <sheetName val="Stowage_Tray"/>
      <sheetName val="Ideas_Entered"/>
      <sheetName val="J_or_E"/>
      <sheetName val="Plan_Sheet"/>
      <sheetName val="NYTO-model"/>
      <sheetName val="LESCI J77"/>
      <sheetName val="集計結果"/>
      <sheetName val="月度報告書"/>
      <sheetName val="391.各"/>
      <sheetName val="DV Release"/>
      <sheetName val="Read me first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After Sales Supplier #'s"/>
      <sheetName val="FY99 Volume"/>
      <sheetName val="Tbom-tot"/>
      <sheetName val="Tables"/>
      <sheetName val="MATRIZ_POR_AREA"/>
      <sheetName val="Japanese Summary"/>
      <sheetName val="ﾌﾗｸﾞ"/>
      <sheetName val="計算"/>
      <sheetName val="組立費算出シート"/>
      <sheetName val="LCD(SEG)回路組立"/>
      <sheetName val="Europe PU-1"/>
      <sheetName val="inver"/>
      <sheetName val="Process Summary"/>
      <sheetName val="Iss-unp"/>
      <sheetName val="Iss-wo"/>
      <sheetName val="Rct-unp"/>
      <sheetName val="JT3.0견적-구1"/>
      <sheetName val="計算結果"/>
      <sheetName val="FB sepa S2"/>
      <sheetName val="EPW 0630"/>
      <sheetName val="指数比較"/>
      <sheetName val="Report Key"/>
      <sheetName val="Croisements (Ai - Ej - Mk) X85"/>
      <sheetName val="ラミ"/>
      <sheetName val="DD96.1.18"/>
      <sheetName val="Precios"/>
      <sheetName val="VQS⑦-⑭"/>
      <sheetName val="VQS⑮"/>
      <sheetName val="APEAL詳細項目"/>
      <sheetName val="iqs_data"/>
      <sheetName val="iqs_index"/>
      <sheetName val="TOC"/>
      <sheetName val="01"/>
      <sheetName val="data"/>
      <sheetName val="新中部位"/>
      <sheetName val="Original ED&amp;D summary"/>
      <sheetName val="Total Income Statement"/>
      <sheetName val="Price J60E6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Laser Weld"/>
      <sheetName val="LOTUS"/>
      <sheetName val="Ford"/>
      <sheetName val="TSM6709G"/>
      <sheetName val="WEIGHT"/>
      <sheetName val="RES"/>
      <sheetName val="型上げ"/>
      <sheetName val="Budget"/>
      <sheetName val="Analyst"/>
      <sheetName val="Inputs and Data"/>
      <sheetName val="中実"/>
      <sheetName val="CAMCAL1"/>
      <sheetName val="残業計画"/>
      <sheetName val="日程"/>
      <sheetName val="進め方"/>
      <sheetName val="車体構成"/>
      <sheetName val="EUR"/>
      <sheetName val="チーム案2英語"/>
      <sheetName val="元データー"/>
      <sheetName val="PROFILE"/>
      <sheetName val="cc 0214 2300"/>
      <sheetName val="Portfolio"/>
      <sheetName val="Gates"/>
      <sheetName val="Summary"/>
      <sheetName val="LOAD HOURS"/>
      <sheetName val="07実績"/>
      <sheetName val="生産計画"/>
      <sheetName val="Tooling breakdown"/>
      <sheetName val="Change"/>
      <sheetName val="会社情報"/>
      <sheetName val="PREMISAS"/>
      <sheetName val="BOM系"/>
      <sheetName val="342A Block"/>
      <sheetName val="WIRE"/>
      <sheetName val="MOTEUR"/>
      <sheetName val="organization data"/>
      <sheetName val="Labor cost"/>
      <sheetName val="sheet17"/>
      <sheetName val="A33(引三引四)"/>
      <sheetName val="系統選單"/>
      <sheetName val="SU BOM 20071213"/>
      <sheetName val="作業中"/>
      <sheetName val="list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Fert.ablauf"/>
      <sheetName val="财务计算"/>
      <sheetName val="gds"/>
      <sheetName val="W12B_RS"/>
      <sheetName val="ＨＸ準備費一覧"/>
      <sheetName val="工数海外比率"/>
      <sheetName val="Product Validation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List Data"/>
      <sheetName val="MASTER"/>
      <sheetName val="Coating"/>
      <sheetName val="Material Tables"/>
      <sheetName val="Weld Tool"/>
      <sheetName val="BOM Input"/>
      <sheetName val="Parts List"/>
      <sheetName val="Standards"/>
      <sheetName val="Parameter"/>
      <sheetName val="VARIÁVEIS"/>
      <sheetName val="PRESENTATION"/>
      <sheetName val="Workdays"/>
      <sheetName val="Data 0101"/>
      <sheetName val="E TOPICS"/>
      <sheetName val="集計ﾘｽﾄ"/>
      <sheetName val="Antivol D2"/>
      <sheetName val="MRSTE"/>
      <sheetName val="ECN-Mold Progress"/>
      <sheetName val="部品ﾘｽﾄ"/>
      <sheetName val="ﾀﾘﾌ"/>
      <sheetName val="実績"/>
      <sheetName val="INDEX"/>
      <sheetName val="mster"/>
      <sheetName val="日程管理表"/>
      <sheetName val="ALL PARTS PRICE LIST"/>
      <sheetName val="Apr"/>
      <sheetName val="XV0個人"/>
      <sheetName val="ptpcost1"/>
      <sheetName val="VA"/>
      <sheetName val="H2"/>
      <sheetName val="summary-1"/>
      <sheetName val="DATA_DELIVERY"/>
      <sheetName val="計算ｼｰﾄ"/>
      <sheetName val="B-code"/>
      <sheetName val=" DATA"/>
      <sheetName val="resume"/>
      <sheetName val="IPL"/>
      <sheetName val="表5-2 地区別CO2排出実績"/>
      <sheetName val="保証項目一覧"/>
      <sheetName val="115墌娃敖"/>
      <sheetName val="PART"/>
      <sheetName val="Ass'y-A (Day)"/>
      <sheetName val="67630,40-640AM"/>
      <sheetName val="達成729"/>
      <sheetName val="Annual Sales"/>
      <sheetName val="資材費"/>
      <sheetName val="売上"/>
      <sheetName val="Marginal'05-'08(Jul-Dec)"/>
      <sheetName val="BU Summary Data"/>
      <sheetName val="Material"/>
      <sheetName val="Anlagen"/>
      <sheetName val="Feuil1"/>
      <sheetName val="Macro1"/>
      <sheetName val="Aztek"/>
      <sheetName val="PROTECTOR단가"/>
      <sheetName val="DETA1121ｋｋｋ"/>
      <sheetName val="結果一覧 ｼｰﾄ"/>
      <sheetName val="転造盤まとめ"/>
      <sheetName val="进口工装"/>
      <sheetName val="PARAMETRES"/>
      <sheetName val="415T原"/>
      <sheetName val="車会集約"/>
      <sheetName val="配布版"/>
      <sheetName val="CONS0004"/>
      <sheetName val="MRS세부"/>
      <sheetName val="minimum lot size"/>
      <sheetName val="月次データ"/>
      <sheetName val="Inpanel"/>
      <sheetName val="Interior Trim"/>
      <sheetName val="VIM Data"/>
      <sheetName val="PRIX 2009"/>
      <sheetName val="U3J12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ﾊﾀﾀﾞ内示"/>
      <sheetName val="702.515.881t"/>
      <sheetName val="Eng"/>
      <sheetName val="参考"/>
      <sheetName val="FW_STEXCEL"/>
      <sheetName val="県別ﾏﾙﾁ"/>
      <sheetName val="DIEZEL動弁相場"/>
      <sheetName val="5 UPS Data"/>
      <sheetName val="X61B ZH2E L1 #1"/>
      <sheetName val="74上"/>
      <sheetName val="Part by Part"/>
      <sheetName val="システム"/>
      <sheetName val="加藤(評)"/>
      <sheetName val="日産ｺﾓﾝR"/>
      <sheetName val="#REF!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Roll Out - Limit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Import"/>
      <sheetName val="MOTOc_x0000_?_x0000_?ご?_x0012_?_x0012_??_x0000_&gt;ご?_x0000_?_x0012_????_x0000_?_x0000_?"/>
      <sheetName val="SAP-112-000010_6"/>
      <sheetName val="Summary by Product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Specific Data"/>
      <sheetName val="Input Sheet"/>
      <sheetName val="Plants"/>
      <sheetName val="FIN5"/>
      <sheetName val="VTooling"/>
      <sheetName val="設備保全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Materials"/>
      <sheetName val="Price"/>
      <sheetName val="CAUDIT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リスト"/>
      <sheetName val="テレビＣＭ"/>
      <sheetName val="?d?l?? (full-SUV)"/>
      <sheetName val="設定1"/>
      <sheetName val="３ドア"/>
      <sheetName val="RM cost Evapo Standarti"/>
      <sheetName val="RS Sound Add  Module"/>
      <sheetName val="Preisliste"/>
      <sheetName val="ECB"/>
      <sheetName val="DEP"/>
      <sheetName val="Degreasing"/>
      <sheetName val="Primer"/>
      <sheetName val="Sandblasting"/>
      <sheetName val="cycle time reduction"/>
      <sheetName val="Base Info"/>
      <sheetName val="TASK"/>
      <sheetName val="原価ｾﾝﾀ"/>
      <sheetName val="見積依頼部品一覧"/>
      <sheetName val="Cómputo B"/>
      <sheetName val="0.Cuota"/>
      <sheetName val="liste"/>
      <sheetName val="設定"/>
      <sheetName val="6호기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sheet5"/>
      <sheetName val="投资"/>
      <sheetName val="MOTGc"/>
      <sheetName val="Plant Data"/>
      <sheetName val="BoM"/>
      <sheetName val="P&amp;L"/>
      <sheetName val="Key Function in Master FMEA"/>
      <sheetName val="XX98CALB"/>
      <sheetName val="Sales by Customer"/>
      <sheetName val="ML"/>
      <sheetName val="収入(億円)"/>
      <sheetName val="094W原紙 "/>
      <sheetName val="CRITERIA5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Features"/>
      <sheetName val="Param"/>
      <sheetName val="ASSETS"/>
      <sheetName val="Ref IMM Sizes"/>
      <sheetName val="Prog INFO"/>
      <sheetName val="IAC Quote Processes"/>
      <sheetName val="Sq Area INPUT"/>
      <sheetName val="LPIM BLK CALC"/>
      <sheetName val="条件表"/>
      <sheetName val="ASSET PLAN"/>
      <sheetName val=" Cycle Times"/>
      <sheetName val="DIE CUT ROLL CALC"/>
      <sheetName val="EFFICIENCY VS VOLUME"/>
      <sheetName val="TOOL INFO"/>
      <sheetName val="contract AGER"/>
      <sheetName val="contract APOR"/>
      <sheetName val="market AGER"/>
      <sheetName val="market APOR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JCAE Sale Price"/>
      <sheetName val="R FJS CAR (old)"/>
      <sheetName val="Calculations_Parameters"/>
      <sheetName val="資材納入日程表"/>
      <sheetName val="???"/>
      <sheetName val="Cover"/>
      <sheetName val="Reference "/>
      <sheetName val="入力表"/>
      <sheetName val="工程別見積り"/>
      <sheetName val="金型サイズ"/>
      <sheetName val="工程別見積り (SP)"/>
      <sheetName val="Std_parts"/>
      <sheetName val="Entity"/>
      <sheetName val="mix"/>
      <sheetName val="Volumes"/>
      <sheetName val="IVP und Afa"/>
      <sheetName val="645a 9-18 PTO 4.3"/>
      <sheetName val="Rules"/>
      <sheetName val="GG S&amp;O List"/>
      <sheetName val="Operating Plan Changes"/>
      <sheetName val="INTRO"/>
      <sheetName val="Makro1"/>
      <sheetName val="11"/>
      <sheetName val="___"/>
      <sheetName val="H1"/>
      <sheetName val="exp"/>
      <sheetName val="FU"/>
      <sheetName val="Std-RawMat"/>
      <sheetName val="Std-Process"/>
      <sheetName val="Synthèse"/>
      <sheetName val="카메라"/>
      <sheetName val="costes internos"/>
      <sheetName val="Embou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Ideas_Entered1"/>
      <sheetName val="PRICE_STRAT_FOR_3F1"/>
      <sheetName val="full_(2)1"/>
      <sheetName val="MPL_技連1"/>
      <sheetName val="342E_BLOCK1"/>
      <sheetName val="Build_Sheets1"/>
      <sheetName val="Plan_Sheet1"/>
      <sheetName val="ebom_excel"/>
      <sheetName val="qad_bom"/>
      <sheetName val="Trim_Dev_Materials1"/>
      <sheetName val="Non_Labour_Forecast1"/>
      <sheetName val="Costed_Parts_Matrix1"/>
      <sheetName val="Engineering_Assumptions1"/>
      <sheetName val="Labour_Forecast1"/>
      <sheetName val="Default_Rates"/>
      <sheetName val="After_Sales_Supplier_#'s"/>
      <sheetName val="FY99_Volume"/>
      <sheetName val="RM_cost_Evapo_Standarti"/>
      <sheetName val="RS_Sound_Add__Module"/>
      <sheetName val="E_TOPICS"/>
      <sheetName val="Stamping_Tool_building_Hrs"/>
      <sheetName val="Stamping_Burden"/>
      <sheetName val="391_各"/>
      <sheetName val="PN_LIST"/>
      <sheetName val="F7_Custom_Service_Center_(CSC)"/>
      <sheetName val="F5_E1-TEI_"/>
      <sheetName val="F5_Specific_expenses_Vol_Drop"/>
      <sheetName val="F5_Specific_expenses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Japanese_Summary"/>
      <sheetName val="問題課題(pattern_3)"/>
      <sheetName val="HPS_Slit_Coil_(Centralia)"/>
      <sheetName val="Table_Master1"/>
      <sheetName val="DV_Release"/>
      <sheetName val="VIM_Data"/>
      <sheetName val="PRIX_2009"/>
      <sheetName val="Fert_ablauf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Tooling_breakdown"/>
      <sheetName val="Inputs_and_Data1"/>
      <sheetName val="342A_Block"/>
      <sheetName val="LESCI_J77"/>
      <sheetName val="Read_me_first"/>
      <sheetName val="organization_data"/>
      <sheetName val="Labor_cost"/>
      <sheetName val="SU_BOM_20071213"/>
      <sheetName val="Ideal_Cost"/>
      <sheetName val="DD96_1_18"/>
      <sheetName val="cc_0214_2300"/>
      <sheetName val="cycle_time_reduction"/>
      <sheetName val="Base_Info"/>
      <sheetName val="Stock_Price"/>
      <sheetName val="Income_Statem"/>
      <sheetName val="Mechanical_Handle_Grained"/>
      <sheetName val="Antivol_D2"/>
      <sheetName val="Laser_Weld"/>
      <sheetName val="LOAD_HOURS"/>
      <sheetName val="5_UPS_Data"/>
      <sheetName val="結果一覧_ｼｰﾄ"/>
      <sheetName val="Data_0101"/>
      <sheetName val="minimum_lot_size"/>
      <sheetName val="Interior_Trim"/>
      <sheetName val="_DATA"/>
      <sheetName val="表5-2_地区別CO2排出実績"/>
      <sheetName val="ECN-Mold_Progress"/>
      <sheetName val="X61B_ZH2E_L1_#1"/>
      <sheetName val="Part_by_Part"/>
      <sheetName val="진행_DATA_(2)"/>
      <sheetName val="Vol_&amp;_Assumpt"/>
      <sheetName val="Roll_Out_-_Limit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&gt;ご??????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Specific_Data"/>
      <sheetName val="Input_Sheet"/>
      <sheetName val="FACT_B"/>
      <sheetName val="Notice_Link"/>
      <sheetName val="ALPL_030514"/>
      <sheetName val="残った要件"/>
      <sheetName val="Poland HL"/>
      <sheetName val="F4301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____"/>
      <sheetName val="_____"/>
      <sheetName val="TONGKE-HT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Chart Data Formulas"/>
      <sheetName val="Sheet3"/>
      <sheetName val="Just for calculation"/>
      <sheetName val="ﾄﾞﾛｯﾌﾟﾀﾞｳﾝLIST"/>
      <sheetName val="01重点管理ｴﾘｱ"/>
      <sheetName val="国内"/>
      <sheetName val="date"/>
      <sheetName val="まとめ０２（ＲＬ区分）"/>
      <sheetName val="日産均等"/>
      <sheetName val="drp down"/>
      <sheetName val="Database"/>
      <sheetName val="Labor cost model"/>
      <sheetName val="List option"/>
      <sheetName val="Gold finger inspection"/>
      <sheetName val="Rules-Do Not Change"/>
      <sheetName val="Department Code."/>
      <sheetName val="Location"/>
      <sheetName val="Reflow C"/>
      <sheetName val="Drop Down"/>
      <sheetName val="condensed"/>
      <sheetName val="Sheet (2)"/>
      <sheetName val="C Kravitz"/>
      <sheetName val="Sheet"/>
      <sheetName val="Général"/>
      <sheetName val="_d_l__ (full-SUV)"/>
      <sheetName val="MOTOc_ࠀ笰ごꒈ_x0012_ꐸ_x0012_뜝瞮猰ごࠀꒀ_x0012_嘻瞦咚瞦۲ꑠ_x0012_噍瞦ᕀč"/>
      <sheetName val="MOTOc____ご__x0012___x0012_______&gt;ご____x0012______"/>
      <sheetName val="MOTOc__ご_____ご______"/>
      <sheetName val="MOTOc__ご_____ご________"/>
      <sheetName val="MOTOc__ご____&gt;ご______"/>
      <sheetName val="MOTOc__ご____&gt;ご__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Competitors"/>
      <sheetName val="8-09-02"/>
      <sheetName val="Model Assumptions"/>
      <sheetName val="Acquiror"/>
      <sheetName val="Target"/>
      <sheetName val="Quick Buyer Info"/>
      <sheetName val="Quick Merge"/>
      <sheetName val="LBO Summary"/>
      <sheetName val="CLEC_Input"/>
      <sheetName val="Deal"/>
      <sheetName val="Sensitivities"/>
      <sheetName val="wCodeTable"/>
      <sheetName val="Deal Summary"/>
      <sheetName val="Val_Tar"/>
      <sheetName val="mSavePS"/>
      <sheetName val="Valuation"/>
      <sheetName val="LBO Fins"/>
      <sheetName val="Quick Merge Summary"/>
      <sheetName val="ValMatrix"/>
      <sheetName val="Cost Center"/>
      <sheetName val="HPL COC FY21 Q1"/>
      <sheetName val="extended"/>
      <sheetName val="MOTOc??ご?_x0012_?_x0012_???ご??_x0012_????"/>
      <sheetName val="MOTOc??ご?_x0012_?_x0012_???ご??_x0012_??????"/>
      <sheetName val="MOTOc??ご?_x0012_?_x0012_??&gt;ご??_x0012_????"/>
      <sheetName val="MOTOc??ご?_x0012_?_x0012_??&gt;ご??_x0012_??????"/>
      <sheetName val="BOM_TOP3"/>
      <sheetName val="Invoice_Aging"/>
      <sheetName val="Open_AP"/>
      <sheetName val="Material_Input_Status3"/>
      <sheetName val="Vehicle_Parts_List3"/>
      <sheetName val="Kapitaleinsatz_&amp;_Umsatz3"/>
      <sheetName val="Herstellkosten_(Referenz)3"/>
      <sheetName val="Working_Capital3"/>
      <sheetName val="K440_can_wake-up_logic3"/>
      <sheetName val="Seatbelt_Guides3"/>
      <sheetName val="Stowage_Tray3"/>
      <sheetName val="Ideas_Entered2"/>
      <sheetName val="Menu_Tables_and_Look-ups"/>
      <sheetName val="Pigtail_Termination_Cap_CNBU"/>
      <sheetName val="vlookup_references"/>
      <sheetName val="BU_name"/>
      <sheetName val="Monthly_Report_-_Author�_kdifio"/>
      <sheetName val="project_range"/>
      <sheetName val="Drop-down_Menu"/>
      <sheetName val="DATA_SHEET"/>
      <sheetName val="Summary_by_Product"/>
      <sheetName val="PRICE_STRAT_FOR_3F2"/>
      <sheetName val="J_or_E3"/>
      <sheetName val="MATRIZ_POR_AREA3"/>
      <sheetName val="full_(2)2"/>
      <sheetName val="MPL_技連2"/>
      <sheetName val="342E_BLOCK2"/>
      <sheetName val="Build_Sheets2"/>
      <sheetName val="問題課題(pattern_3)1"/>
      <sheetName val="HPS_Slit_Coil_(Centralia)1"/>
      <sheetName val="Stamping_Tool_building_Hrs1"/>
      <sheetName val="Stamping_Burden1"/>
      <sheetName val="TT_(13)2"/>
      <sheetName val="New_DYNA2"/>
      <sheetName val="Table_Master2"/>
      <sheetName val="PN_LIST1"/>
      <sheetName val="F7_Custom_Service_Center_(CSC)1"/>
      <sheetName val="F5_E1-TEI_1"/>
      <sheetName val="F5_Specific_expenses_Vol_Drop1"/>
      <sheetName val="F5_Specific_expenses1"/>
      <sheetName val="Plan_Sheet2"/>
      <sheetName val="LESCI_J771"/>
      <sheetName val="391_各1"/>
      <sheetName val="DV_Release1"/>
      <sheetName val="Read_me_first1"/>
      <sheetName val="ebom_excel1"/>
      <sheetName val="qad_bom1"/>
      <sheetName val="Trim_Dev_Materials2"/>
      <sheetName val="Non_Labour_Forecast2"/>
      <sheetName val="Costed_Parts_Matrix2"/>
      <sheetName val="Engineering_Assumptions2"/>
      <sheetName val="Labour_Forecast2"/>
      <sheetName val="Default_Rates1"/>
      <sheetName val="After_Sales_Supplier_#'s1"/>
      <sheetName val="FY99_Volume1"/>
      <sheetName val="Japanese_Summary1"/>
      <sheetName val="Europe_PU-12"/>
      <sheetName val="Process_Summary2"/>
      <sheetName val="JT3_0견적-구12"/>
      <sheetName val="FB_sepa_S22"/>
      <sheetName val="EPW_06302"/>
      <sheetName val="Report_Key2"/>
      <sheetName val="Croisements_(Ai_-_Ej_-_Mk)_X852"/>
      <sheetName val="DD96_1_181"/>
      <sheetName val="Original_ED&amp;D_summary2"/>
      <sheetName val="Total_Income_Statement2"/>
      <sheetName val="Price_J60E62"/>
      <sheetName val="VAC_BLK_CALC_2"/>
      <sheetName val="Blank_AQR_(old)2"/>
      <sheetName val="CAP_PLAN2"/>
      <sheetName val="PKG_&amp;_FRT2"/>
      <sheetName val="PROCESS_INFO2"/>
      <sheetName val="Laser_Weld1"/>
      <sheetName val="Inputs_and_Data2"/>
      <sheetName val="cc_0214_23001"/>
      <sheetName val="LOAD_HOURS1"/>
      <sheetName val="Tooling_breakdown1"/>
      <sheetName val="342A_Block1"/>
      <sheetName val="organization_data1"/>
      <sheetName val="Labor_cost1"/>
      <sheetName val="SU_BOM_200712131"/>
      <sheetName val="Ideal_Cost1"/>
      <sheetName val="Fert_ablauf1"/>
      <sheetName val="Product_Validation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List_Data"/>
      <sheetName val="Material_Tables"/>
      <sheetName val="Weld_Tool"/>
      <sheetName val="BOM_Input"/>
      <sheetName val="Parts_List"/>
      <sheetName val="Data_01011"/>
      <sheetName val="E_TOPICS1"/>
      <sheetName val="Antivol_D21"/>
      <sheetName val="ECN-Mold_Progress1"/>
      <sheetName val="ALL_PARTS_PRICE_LIST"/>
      <sheetName val="_DATA1"/>
      <sheetName val="表5-2_地区別CO2排出実績1"/>
      <sheetName val="Ass'y-A_(Day)"/>
      <sheetName val="Annual_Sales"/>
      <sheetName val="BU_Summary_Data"/>
      <sheetName val="結果一覧_ｼｰﾄ1"/>
      <sheetName val="minimum_lot_size1"/>
      <sheetName val="Interior_Trim1"/>
      <sheetName val="VIM_Data1"/>
      <sheetName val="PRIX_20091"/>
      <sheetName val="702_515_881t"/>
      <sheetName val="5_UPS_Data1"/>
      <sheetName val="X61B_ZH2E_L1_#11"/>
      <sheetName val="Part_by_Part1"/>
      <sheetName val="Stock_Price1"/>
      <sheetName val="진행_DATA_(2)1"/>
      <sheetName val="Vol_&amp;_Assumpt1"/>
      <sheetName val="Roll_Out_-_Limit1"/>
      <sheetName val="Specific_Data1"/>
      <sheetName val="Input_Sheet1"/>
      <sheetName val="FACT_B1"/>
      <sheetName val="Notice_Link1"/>
      <sheetName val="ALPL_0305141"/>
      <sheetName val="?d?l??_(full-SUV)"/>
      <sheetName val="RM_cost_Evapo_Standarti1"/>
      <sheetName val="RS_Sound_Add__Module1"/>
      <sheetName val="cycle_time_reduction1"/>
      <sheetName val="Base_Info1"/>
      <sheetName val="Cómputo_B"/>
      <sheetName val="0_Cuota"/>
      <sheetName val="FUNCTION_CHART"/>
      <sheetName val="Income_Statem1"/>
      <sheetName val="Mechanical_Handle_Grained1"/>
      <sheetName val="信息费用预算表(A4)_"/>
      <sheetName val="Plant_Data"/>
      <sheetName val="Key_Function_in_Master_FMEA"/>
      <sheetName val="Sales_by_Customer"/>
      <sheetName val="094W原紙_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Ref_IMM_Sizes"/>
      <sheetName val="Prog_INFO"/>
      <sheetName val="IAC_Quote_Processes"/>
      <sheetName val="Sq_Area_INPUT"/>
      <sheetName val="LPIM_BLK_CALC"/>
      <sheetName val="ASSET_PLAN"/>
      <sheetName val="_Cycle_Times"/>
      <sheetName val="DIE_CUT_ROLL_CALC"/>
      <sheetName val="EFFICIENCY_VS_VOLUME"/>
      <sheetName val="TOOL_INFO"/>
      <sheetName val="contract_AGER"/>
      <sheetName val="contract_APOR"/>
      <sheetName val="market_AGER"/>
      <sheetName val="market_APOR"/>
      <sheetName val="Marea_MY"/>
      <sheetName val="Brava-o_MY"/>
      <sheetName val="P_TO"/>
      <sheetName val="Part_Pictorials"/>
      <sheetName val="JCAE_Sale_Price"/>
      <sheetName val="R_FJS_CAR_(old)"/>
      <sheetName val="Reference_"/>
      <sheetName val="工程別見積り_(SP)"/>
      <sheetName val="IVP_und_Afa"/>
      <sheetName val="645a_9-18_PTO_4_3"/>
      <sheetName val="GG_S&amp;O_List"/>
      <sheetName val="Operating_Plan_Changes"/>
      <sheetName val="costes_internos"/>
      <sheetName val="Poland_HL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Chart_Data_Formulas"/>
      <sheetName val="Just_for_calculation"/>
      <sheetName val="drp_down"/>
      <sheetName val="Labor_cost_model"/>
      <sheetName val="List_option"/>
      <sheetName val="Gold_finger_inspection"/>
      <sheetName val="Rules-Do_Not_Change"/>
      <sheetName val="Department_Code_"/>
      <sheetName val="Reflow_C"/>
      <sheetName val="Sheet_(2)"/>
      <sheetName val="C_Kravitz"/>
      <sheetName val="Drop_Down"/>
      <sheetName val="_d_l___(full-SUV)"/>
      <sheetName val="MOTOc_ࠀ笰ごꒈꐸ뜝瞮猰ごࠀꒀ嘻瞦咚瞦۲ꑠ噍瞦ᕀč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Model_Assumptions"/>
      <sheetName val="Quick_Buyer_Info"/>
      <sheetName val="Quick_Merge"/>
      <sheetName val="LBO_Summary"/>
      <sheetName val="Deal_Summary"/>
      <sheetName val="LBO_Fins"/>
      <sheetName val="Quick_Merge_Summary"/>
      <sheetName val="Pre-concept AX0"/>
      <sheetName val="期首HL"/>
      <sheetName val="期首SL2"/>
      <sheetName val="設計通知"/>
      <sheetName val="083"/>
      <sheetName val="153W"/>
      <sheetName val="UNIT"/>
      <sheetName val="INV"/>
      <sheetName val="Handl_Komm"/>
      <sheetName val="2004"/>
      <sheetName val="?????"/>
      <sheetName val="????"/>
      <sheetName val="表紙"/>
      <sheetName val="印刷"/>
      <sheetName val="見積取纏め表"/>
      <sheetName val="损益表（按单位)01"/>
      <sheetName val="分析(前年)"/>
      <sheetName val="Übersicht"/>
      <sheetName val="BURDEN"/>
      <sheetName val="SELL"/>
      <sheetName val="R&amp;D"/>
      <sheetName val="概要"/>
      <sheetName val="HL extract"/>
      <sheetName val="班部番別"/>
      <sheetName val="計算DATA"/>
      <sheetName val="TienLuong"/>
      <sheetName val="ChiTietDZ"/>
      <sheetName val="VuaBT"/>
      <sheetName val="NKC"/>
      <sheetName val="_MISSION"/>
      <sheetName val="CHHS AVSS6"/>
      <sheetName val="３発デ_タ"/>
      <sheetName val="Lban"/>
      <sheetName val="明細"/>
      <sheetName val="名簿データ"/>
      <sheetName val="32107"/>
      <sheetName val="TW_STDATA"/>
      <sheetName val="投資利益率計算"/>
      <sheetName val="0604購入先別手配データ"/>
      <sheetName val="MAYANK"/>
      <sheetName val="capacité"/>
      <sheetName val="集計数の変更"/>
      <sheetName val="上申資料1_2"/>
      <sheetName val="配布"/>
      <sheetName val="上申資料1"/>
      <sheetName val="一般職評価"/>
      <sheetName val="ODV要素作業"/>
      <sheetName val="00下期DBﾍﾞｰｽ"/>
      <sheetName val="目次"/>
      <sheetName val="20023001"/>
      <sheetName val="Cooling Unit"/>
      <sheetName val="拡販アイテム２課"/>
      <sheetName val="ＰＬ(RS)"/>
      <sheetName val="FmｸﾞﾗﾌVer.0"/>
      <sheetName val="前提"/>
      <sheetName val="Rate"/>
      <sheetName val="Basic"/>
      <sheetName val="590P追加"/>
      <sheetName val="N-T"/>
      <sheetName val="Full list 020425"/>
      <sheetName val="MT_EL-PARTS-LIST"/>
      <sheetName val="Sheet6 (3)"/>
      <sheetName val="設備能力"/>
      <sheetName val="i30型まとめ"/>
      <sheetName val="①"/>
      <sheetName val="国"/>
      <sheetName val="海"/>
      <sheetName val="Data Table"/>
      <sheetName val="4. Project Plan"/>
      <sheetName val="SLRC"/>
      <sheetName val="価格一覧表"/>
      <sheetName val="試作DPロット日程"/>
      <sheetName val="PN LIST (2)"/>
      <sheetName val="APPENDIX_1"/>
      <sheetName val="General"/>
      <sheetName val="PN LIST P33B"/>
      <sheetName val=""/>
      <sheetName val="Sheet1 (2)"/>
      <sheetName val="フォーム１"/>
      <sheetName val="SQL"/>
      <sheetName val="Format info"/>
      <sheetName val="[48810真.xl_x0000__x0000_Glcest"/>
      <sheetName val="[48810真.xls_x0000__x0000__x0000__x0000_"/>
      <sheetName val="_48810真.xl"/>
      <sheetName val="_48810真.xls"/>
      <sheetName val="賃率総括"/>
      <sheetName val="JUL"/>
      <sheetName val="FX"/>
      <sheetName val="PARA74"/>
      <sheetName val="Budget base"/>
      <sheetName val="重工償却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・・・・"/>
      <sheetName val="・延鋼・"/>
      <sheetName val="熱延鋼・"/>
      <sheetName val="TMMI SEQUOIA 2011"/>
      <sheetName val="選択リスト"/>
      <sheetName val="Issues log"/>
      <sheetName val="●受注累計"/>
      <sheetName val="Dashboard"/>
      <sheetName val="構想書原紙"/>
      <sheetName val="06年度計画"/>
      <sheetName val="Process means"/>
      <sheetName val="Fixture List"/>
      <sheetName val="주행"/>
      <sheetName val="MOTOR"/>
      <sheetName val="Customer Part Approval"/>
      <sheetName val="Development Start"/>
      <sheetName val="Final Production Release"/>
      <sheetName val="KVO圖面開示可要收估不決定廠商"/>
      <sheetName val="A-100전제"/>
      <sheetName val="SM-SA(180K)"/>
      <sheetName val="KR282ﾚｼﾞﾝ"/>
      <sheetName val="part list C5"/>
      <sheetName val="140N Part Local (SE)"/>
      <sheetName val="採否比較金額"/>
      <sheetName val="評価比較件数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00___x005f_x0000__ご__x005f_x0012__"/>
      <sheetName val="MOTOc_x005f_x0000_ࠀ_x005f_x0000_笰ごꒈ_x005f_x0012_ꐸ"/>
      <sheetName val="MOTOc_x005f_x0000_ࠀ笰ごꒈ_x005f_x0012_ꐸ_x005f_x0012_"/>
      <sheetName val="Variables"/>
      <sheetName val="H16-2設備管理渡辺殿拠出資料1"/>
      <sheetName val="W-현원가"/>
      <sheetName val="01.3.28現在"/>
      <sheetName val="Incr Inv Tool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オリジナル"/>
      <sheetName val="生産総枠"/>
      <sheetName val="X11EglobalV5"/>
      <sheetName val="Validations"/>
      <sheetName val="1"/>
      <sheetName val="A3C Data"/>
      <sheetName val="勤務ｼﾌﾄﾍﾞｰｽ表 下期"/>
      <sheetName val="AM 6M 94"/>
      <sheetName val="ｺｽﾄ比較 (総括)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issue destination"/>
      <sheetName val="InternalExternal"/>
      <sheetName val="OCCURRENCE_FACTOR"/>
      <sheetName val="company"/>
      <sheetName val="Barcode.D&amp;F"/>
      <sheetName val="Process_means"/>
      <sheetName val="Fixture_List"/>
      <sheetName val="Customer_Part_Approval"/>
      <sheetName val="Development_Start"/>
      <sheetName val="Final_Production_Release"/>
      <sheetName val="name"/>
      <sheetName val="PSA T7"/>
      <sheetName val="MOTOc_x005f_x0000_?_x005f_x0000_?ご?_x005f_x0012_?"/>
      <sheetName val="入力規制"/>
      <sheetName val="10-21_23個_金曜日　"/>
      <sheetName val="価格マスタ"/>
      <sheetName val="部品名称"/>
      <sheetName val="常備・重量"/>
      <sheetName val="奖金ok"/>
      <sheetName val="ソフト性能比較_詳細"/>
      <sheetName val="索赔（按车型）A4"/>
      <sheetName val="销售收入A4"/>
      <sheetName val="熱効率変化計算"/>
      <sheetName val="分類例"/>
      <sheetName val="工数"/>
      <sheetName val="P1；依頼書"/>
      <sheetName val="MI項目一覧"/>
      <sheetName val="dongia (2)"/>
      <sheetName val="V1+V2"/>
      <sheetName val="代表部番リスト（票時）"/>
      <sheetName val="間接員勤務"/>
      <sheetName val="M5A0_01-01-22"/>
      <sheetName val="Constants"/>
      <sheetName val="ﾏｯﾁﾝｸﾞ"/>
      <sheetName val="選択"/>
      <sheetName val="P.2_VAR組合せ表"/>
      <sheetName val="ﾕｰｻﾞｰ設定"/>
      <sheetName val="Messwerte"/>
      <sheetName val="Note記入方法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合格率"/>
      <sheetName val="TEMP"/>
      <sheetName val="item"/>
      <sheetName val="base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MOTOc_x005f_x005f_x005f_x005f_x005f_x005f_x005f_x005f_x"/>
      <sheetName val="隠し"/>
      <sheetName val="TABLO-3"/>
      <sheetName val="DAILYPACE"/>
      <sheetName val="Cap'l Input"/>
      <sheetName val="Machine"/>
      <sheetName val="Données transversales pays"/>
      <sheetName val="Initialisation"/>
      <sheetName val="DEPTEXP"/>
      <sheetName val="Forração PP DE"/>
      <sheetName val="工数比較２"/>
      <sheetName val="Exploded"/>
      <sheetName val="Exploded End Items"/>
      <sheetName val="차체 품안표"/>
      <sheetName val="CFLOW"/>
      <sheetName val="CUSTOMER (DETAIL)"/>
      <sheetName val="Parameters SSR"/>
      <sheetName val="改进计划"/>
      <sheetName val="Ear-391"/>
      <sheetName val="技能講習取得ﾘｽﾄ"/>
      <sheetName val="Tab4"/>
      <sheetName val="61B (J)"/>
      <sheetName val="X61B (E)"/>
      <sheetName val="Sheet1 (7)"/>
      <sheetName val="加工ZV"/>
      <sheetName val="04下常備データ"/>
      <sheetName val="設備Pe"/>
      <sheetName val="Sheet7"/>
      <sheetName val="HS HB NE dr 1"/>
      <sheetName val="Result"/>
      <sheetName val="_00N_Off_Tool_Outlook"/>
      <sheetName val="GLOBAL POWERTRAIN"/>
      <sheetName val="PIC PSI"/>
      <sheetName val="投資まとめ"/>
      <sheetName val="入力-Ａ"/>
      <sheetName val="入力-Ｂ"/>
      <sheetName val="KEKKA"/>
      <sheetName val="条件"/>
      <sheetName val="部品費(5K)"/>
      <sheetName val="グラフ"/>
      <sheetName val="補助費用"/>
      <sheetName val="GN_08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００･ＤＥ Ｍ６２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(7. FR &amp; RR axle mass)"/>
      <sheetName val="Components"/>
      <sheetName val="インデックス容量計算シート"/>
      <sheetName val="Point 2"/>
      <sheetName val="FR管理工程図"/>
      <sheetName val="WIBLE"/>
      <sheetName val="受療率変動3"/>
      <sheetName val="人口"/>
      <sheetName val="受療率変動5"/>
      <sheetName val="企展会議040602"/>
      <sheetName val="132下実施期GAP"/>
      <sheetName val="尾门板总成 "/>
      <sheetName val="PCQIS Warrty data"/>
      <sheetName val="償却前提"/>
      <sheetName val="415T戟L"/>
      <sheetName val="screw"/>
      <sheetName val="OPER. SPECS"/>
      <sheetName val="RAW MATERIAL"/>
      <sheetName val="Neuteileinfo"/>
      <sheetName val="효율계획(당월)"/>
      <sheetName val="전체실적"/>
      <sheetName val="サイクル_Cell ID"/>
      <sheetName val="8-3"/>
      <sheetName val="5"/>
      <sheetName val="MONTHLY"/>
      <sheetName val="set date"/>
      <sheetName val="Costs"/>
      <sheetName val="협조전"/>
      <sheetName val="PAKAGE4362"/>
      <sheetName val="소유주(원)"/>
      <sheetName val="보고서"/>
      <sheetName val="Rates"/>
      <sheetName val="Eflex bom"/>
      <sheetName val="FBC86-07"/>
      <sheetName val="89年度"/>
      <sheetName val="附表8"/>
      <sheetName val="Cal.Mat TB"/>
      <sheetName val="KUR"/>
      <sheetName val="2-row_Opt_table"/>
      <sheetName val="040 適用車種コード情報"/>
      <sheetName val="140 loabor"/>
      <sheetName val="依頼書(INJ)"/>
      <sheetName val="データ貼り付け"/>
      <sheetName val="6M(現地生産)"/>
      <sheetName val="名前の定義一覧"/>
      <sheetName val="J2"/>
      <sheetName val="J1"/>
      <sheetName val="DEC EO"/>
      <sheetName val="decpo"/>
      <sheetName val="C214 9306#25"/>
      <sheetName val="Hypothese"/>
      <sheetName val="出荷"/>
      <sheetName val="RS_LEATHER"/>
      <sheetName val="시설업체주소록"/>
      <sheetName val="FS21D"/>
      <sheetName val="Main"/>
      <sheetName val="COVER明細"/>
      <sheetName val="TM"/>
      <sheetName val="040 削除"/>
      <sheetName val="P10"/>
      <sheetName val="Time"/>
      <sheetName val="WINTER"/>
      <sheetName val="PsychroData"/>
      <sheetName val="空調器構成"/>
      <sheetName val="SUMMER"/>
      <sheetName val="?_?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[48810真.x̊_x0000_̔_x0000__x000d__x0000__x000d__x0000_RSB CN"/>
      <sheetName val="要旨一覧表"/>
      <sheetName val="추이도"/>
      <sheetName val="データベース"/>
      <sheetName val="90檢討稿_實際"/>
      <sheetName val="Drop downs"/>
      <sheetName val="市調推移圖"/>
      <sheetName val="戰報"/>
      <sheetName val="入力・変換補足"/>
      <sheetName val="ｸﾞﾗﾌ"/>
      <sheetName val="ﾘｽﾄ"/>
      <sheetName val="Bumon_Value"/>
      <sheetName val="Bumon_Suii"/>
      <sheetName val="MI1(detail-1)"/>
      <sheetName val="MI1(detail-2)"/>
      <sheetName val="MI1"/>
      <sheetName val="MI3"/>
      <sheetName val="MI4"/>
      <sheetName val="MI5"/>
      <sheetName val="MI6"/>
      <sheetName val="KB_Trim"/>
      <sheetName val="Airbag"/>
      <sheetName val="Sheet 0"/>
      <sheetName val="Dictionary"/>
      <sheetName val="Sheet 4 VTL"/>
      <sheetName val="Attribute"/>
      <sheetName val="FACTON"/>
      <sheetName val="4CB-STD"/>
      <sheetName val="v1"/>
      <sheetName val="기안"/>
      <sheetName val="Main Model"/>
      <sheetName val="入力"/>
      <sheetName val="GAMME99"/>
      <sheetName val="回路組立費"/>
      <sheetName val="CBD Kolben"/>
      <sheetName val="250PAPSｵｰﾙﾘｽﾄ"/>
      <sheetName val="Customer Claim Year"/>
      <sheetName val="C3_N DC改造投資"/>
      <sheetName val="_REF"/>
      <sheetName val="030223出荷"/>
      <sheetName val="ｸﾞﾗﾌﾃﾞｰﾀ"/>
      <sheetName val="MH"/>
      <sheetName val="業務計画"/>
      <sheetName val="Sum Defect OFF-LINE_GMI700"/>
      <sheetName val="星取表"/>
      <sheetName val="EST-MAT"/>
      <sheetName val="Volume"/>
      <sheetName val="Lesson Lern"/>
      <sheetName val="KPI"/>
      <sheetName val="金型日程"/>
      <sheetName val="投資･工数推移"/>
      <sheetName val="SWS"/>
      <sheetName val="SWS MSG"/>
      <sheetName val="TPM Sheet"/>
      <sheetName val="MOTGc_x005f_x0000_ࠀ_x005f_x0000_笰ごꒈ_x005f_x0012_ꐸ"/>
      <sheetName val="GB-IC Villingen GG"/>
      <sheetName val="駆動系1"/>
      <sheetName val="1-C,D"/>
      <sheetName val="計算式(mmHg)"/>
      <sheetName val="現行月額(DSのみ)"/>
      <sheetName val="2003"/>
      <sheetName val="カメラ用競合制御補足"/>
      <sheetName val="ini"/>
      <sheetName val="科目表"/>
      <sheetName val="下拉式選單維護"/>
      <sheetName val="會計科目下拉選單"/>
      <sheetName val="4-Series - Control Model"/>
      <sheetName val="標準書原紙"/>
      <sheetName val="ALT國外材資料庫"/>
      <sheetName val="小型EPS収益見込"/>
      <sheetName val="参考；ﾘｽﾄBOX"/>
      <sheetName val="ASP"/>
      <sheetName val="KDLIST"/>
      <sheetName val="PS41 0406 KD"/>
      <sheetName val="Links"/>
      <sheetName val="hvac 00 defect"/>
      <sheetName val="メニュー"/>
      <sheetName val="修正ﾌｧｲﾙ一覧"/>
      <sheetName val="ﾀｽｸ"/>
      <sheetName val="愛知・日デ"/>
      <sheetName val="INPUTS_LIST"/>
      <sheetName val="1.28.08 450pm"/>
      <sheetName val="TB Jan-Dec96"/>
      <sheetName val="Managerial Remuneration-Dec96"/>
      <sheetName val="BS&amp;PL_DEC96"/>
      <sheetName val="계약"/>
      <sheetName val="--- (2)"/>
      <sheetName val="Waterfall  0_Toolb"/>
      <sheetName val="PO &amp; SA List"/>
      <sheetName val="Start Here"/>
      <sheetName val="201consfdymar"/>
      <sheetName val="SM-13仕様一覧"/>
      <sheetName val="GRN Report 0706- 0307"/>
      <sheetName val="생산"/>
      <sheetName val="Internal"/>
      <sheetName val="INDICATEURS"/>
      <sheetName val="SUIVI"/>
      <sheetName val="TSA"/>
      <sheetName val="needs"/>
      <sheetName val="マスター基本データ"/>
      <sheetName val="_RemoteViewSysMain"/>
      <sheetName val="調達"/>
      <sheetName val="LCQ"/>
      <sheetName val="FDR BUDGET 2001 EISENACH"/>
      <sheetName val="48810真.xls"/>
      <sheetName val="号車仕様"/>
      <sheetName val="第２紙"/>
      <sheetName val="第１紙原紙"/>
      <sheetName val="第２紙原紙"/>
      <sheetName val="第３紙原紙"/>
      <sheetName val="第４紙ビット"/>
      <sheetName val="第５紙ビット"/>
      <sheetName val="038W本革"/>
      <sheetName val="2.????"/>
      <sheetName val="本体原価70期"/>
      <sheetName val="営業費"/>
      <sheetName val="總檔  (2)"/>
      <sheetName val="逾期明細"/>
      <sheetName val="FUEL FILLER"/>
      <sheetName val="CRITERIA3"/>
      <sheetName val="RV정비"/>
      <sheetName val="階層表"/>
      <sheetName val="Main_Cover"/>
      <sheetName val="ラミネート"/>
      <sheetName val="M1master"/>
      <sheetName val="COVER RL RECLINING"/>
      <sheetName val="PSKF"/>
      <sheetName val="00 DOWNLOAD"/>
      <sheetName val="Table1"/>
      <sheetName val="Cost 2018"/>
      <sheetName val="SUM_TMT"/>
      <sheetName val="Income Statement"/>
      <sheetName val="JAN'11"/>
      <sheetName val="Variance"/>
      <sheetName val="Division  "/>
      <sheetName val="06売上予算ｲﾝﾌﾟｯﾄ（全体）（060206）"/>
      <sheetName val="DB"/>
      <sheetName val="戦略売3"/>
      <sheetName val="棚配賦数"/>
      <sheetName val="Volume Hypothesis"/>
      <sheetName val="Sub-commodity List"/>
      <sheetName val="Datenbasis"/>
      <sheetName val="Functions"/>
      <sheetName val="TSW"/>
      <sheetName val="pulldown"/>
      <sheetName val="R Specific request "/>
      <sheetName val="Current Status"/>
      <sheetName val="Slide core"/>
      <sheetName val="Other lifter"/>
      <sheetName val="Tilted lifter"/>
      <sheetName val="Std_part"/>
      <sheetName val="風速雰囲気まとめ表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MOTOc _ _ご__x0012___x0012___    _ご_ __x0012_____ "/>
      <sheetName val="MOTOc _ _ご__x0012___x0012___ _ご_ __x0012_____ _ _"/>
      <sheetName val="MOTOc_x005f_x005f_x005f_x0000___x005f_x005f_x000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lining"/>
      <sheetName val="pad assy"/>
      <sheetName val="Pre.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????ご?_x005f_x0012_?_x005f_x0012_???&gt;ご"/>
      <sheetName val="MOTOc?ࠀ?笰ごꒈ_x005f_x0012_ꐸ_x005f_x0012_뜝瞮?猰ご"/>
      <sheetName val="MOTGc?ࠀ?笰ごꒈ_x005f_x0012_ꐸ_x005f_x0012_뜝瞮???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aux 2004"/>
      <sheetName val="進捗"/>
      <sheetName val="att 1.2 NMUK REQUIREMENTS"/>
      <sheetName val="PRO1"/>
      <sheetName val="pro"/>
      <sheetName val="X11EdailyV61"/>
      <sheetName val="IP標時xls"/>
      <sheetName val="カチオン・コストテーブル"/>
      <sheetName val="ｴﾝｼﾞﾝﾃﾞｰﾀ"/>
      <sheetName val="New全DataNA"/>
      <sheetName val="{Ref} Hitachi report Q-Us "/>
      <sheetName val="CY01"/>
      <sheetName val="CY02"/>
      <sheetName val="Profile EUR OUTPUT"/>
      <sheetName val="Profile UK"/>
      <sheetName val="積港比率"/>
      <sheetName val="aA32"/>
      <sheetName val="RABPLEM"/>
      <sheetName val="100_00"/>
      <sheetName val="プルダウン項目"/>
      <sheetName val="PCAT"/>
      <sheetName val="FOREX"/>
      <sheetName val="【FY15】計画_実績まとめ"/>
      <sheetName val="【□5】Note記入方法"/>
      <sheetName val="【□6】Note記入方法"/>
      <sheetName val="972低減 10月"/>
      <sheetName val="IP仕様一覧表"/>
      <sheetName val="採用時期"/>
      <sheetName val="一覧"/>
      <sheetName val="参照条件"/>
      <sheetName val="（X11J专用件）"/>
      <sheetName val="手順書ﾌﾟﾛｸﾞﾗﾑ説明"/>
      <sheetName val="1３年度品質メモ"/>
      <sheetName val="ﾃﾞｰﾀ"/>
      <sheetName val="新目標"/>
      <sheetName val="G"/>
      <sheetName val="参考１．Hardware"/>
      <sheetName val="Cover &amp; list"/>
      <sheetName val="カテゴリ"/>
      <sheetName val="支給率表"/>
      <sheetName val="B3"/>
      <sheetName val="Euro"/>
      <sheetName val="PRC"/>
      <sheetName val="US"/>
      <sheetName val="入力補助"/>
      <sheetName val="ルール目的"/>
      <sheetName val="MOTOc_x0000_ࠀ_x0000_笰ごꒈ_x0012_ꐸ_x0012_뜝瞮_x0000_猰ごࠀ_x0000_ꒀ_x0012_嘻瞦咚瞦_x0000_৿_x0000_ꑠ"/>
      <sheetName val="P5_VC Vehicle Spec"/>
      <sheetName val="IRR比較"/>
      <sheetName val="055"/>
      <sheetName val="kt"/>
      <sheetName val="HI"/>
      <sheetName val="全体集計"/>
      <sheetName val="SELECT"/>
      <sheetName val="貼付DATA"/>
      <sheetName val="Plan"/>
      <sheetName val="MOTOc ? ?ご?_x005f_x0012_?_x005f_x0012_??   "/>
      <sheetName val="MOTOc ? ?ご?_x005f_x0012_?_x005f_x0012_?? ?ご"/>
      <sheetName val="END_ITEM"/>
      <sheetName val="WTC BODY一覧原紙"/>
      <sheetName val="ＶＡ"/>
      <sheetName val="amp_spr"/>
      <sheetName val="ES3"/>
      <sheetName val="GS3"/>
      <sheetName val="GS4"/>
      <sheetName val="LS4"/>
      <sheetName val="RX3 CBU"/>
      <sheetName val="SC4"/>
      <sheetName val="GSTTL"/>
      <sheetName val="TOTAL"/>
      <sheetName val="プルダウンリスト"/>
      <sheetName val="Update 6.01"/>
      <sheetName val="THAI向け INST"/>
      <sheetName val="MEX向け INST"/>
      <sheetName val="MEX向け INST PACKING LIST"/>
      <sheetName val="MOTGc_x0000_ࠀ_x0000_笰ごꒈ_x0012_ꐸ_x0012_뜝瞮_x0000_猰ごࠀ_x0000_ꒀ_x0012_嘻瞦咚瞦_x0000_৿_x0000_ꑠ"/>
      <sheetName val="SCH ?¥_x001a_ O"/>
      <sheetName val="현금경비중역"/>
      <sheetName val="Pre-concept_AX0"/>
      <sheetName val="Package.Presentation"/>
      <sheetName val="Business Plan"/>
      <sheetName val="Purchasing"/>
      <sheetName val="Burden 2800"/>
      <sheetName val="2-4-1TFA_AMP"/>
      <sheetName val="2-5-1IFA_AMP"/>
      <sheetName val="全体"/>
      <sheetName val="GMX 002"/>
      <sheetName val="Plan4"/>
      <sheetName val="Costing Wave 2 STT"/>
      <sheetName val="Buy"/>
      <sheetName val="BoM (Wave 2)"/>
      <sheetName val="PTR台손익"/>
      <sheetName val="작성양식"/>
      <sheetName val="SupplierInf"/>
      <sheetName val="#Positionsdetails"/>
      <sheetName val="Ｊ３９Ａワースト"/>
      <sheetName val="Definitions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BOM_TOP4"/>
      <sheetName val="140N_Part_Local_(SE)"/>
      <sheetName val="part_list_C5"/>
      <sheetName val="Sheet6_(3)"/>
      <sheetName val="A3C_Data"/>
      <sheetName val="勤務ｼﾌﾄﾍﾞｰｽ表_下期"/>
      <sheetName val="tutti"/>
      <sheetName val="SH設備"/>
      <sheetName val="VALEO(2)"/>
      <sheetName val="基本情報"/>
      <sheetName val="Data_02"/>
      <sheetName val="K_Dat"/>
      <sheetName val="depreciation"/>
      <sheetName val="9D"/>
      <sheetName val="字典代码项"/>
      <sheetName val="Product_Validation1"/>
      <sheetName val="List_Data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Material_Tables1"/>
      <sheetName val="Weld_Tool1"/>
      <sheetName val="BOM_Input1"/>
      <sheetName val="Parts_List1"/>
      <sheetName val="ALL_PARTS_PRICE_LIST1"/>
      <sheetName val="Ass'y-A_(Day)1"/>
      <sheetName val="094W原紙_1"/>
      <sheetName val="Annual_Sales1"/>
      <sheetName val="BU_Summary_Data1"/>
      <sheetName val="Data_Table"/>
      <sheetName val="4__Project_Plan"/>
      <sheetName val="Process_means1"/>
      <sheetName val="Fixture_List1"/>
      <sheetName val="Customer_Part_Approval1"/>
      <sheetName val="Development_Start1"/>
      <sheetName val="Final_Production_Release1"/>
      <sheetName val="01_3_28現在"/>
      <sheetName val="Incr_Inv_Tool"/>
      <sheetName val="HL_extract"/>
      <sheetName val="CHHS_AVSS6"/>
      <sheetName val="Budget_base"/>
      <sheetName val="Full_list_020425"/>
      <sheetName val="Format_info"/>
      <sheetName val="contents_(English)"/>
      <sheetName val="設変通知書_(E)"/>
      <sheetName val="Rev_#1_&amp;_#2"/>
      <sheetName val="AM_6M_94"/>
      <sheetName val="ｺｽﾄ比較_(総括)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issue_destination"/>
      <sheetName val="Barcode_D&amp;F"/>
      <sheetName val="PSA_T7"/>
      <sheetName val="TMMI_SEQUOIA_2011"/>
      <sheetName val="Issues_log"/>
      <sheetName val="PN_LIST_(2)"/>
      <sheetName val="PN_LIST_P33B"/>
      <sheetName val="００･ＤＥ_Ｍ６２"/>
      <sheetName val="61B_(J)"/>
      <sheetName val="X61B_(E)"/>
      <sheetName val="Rubriques_MC"/>
      <sheetName val="Hyp_DDRH"/>
      <sheetName val="A-B(exp_)"/>
      <sheetName val="FmｸﾞﾗﾌVer_0"/>
      <sheetName val="参考_人員調査表"/>
      <sheetName val="Point_2"/>
      <sheetName val="(7__FR_&amp;_RR_axle_mass)"/>
      <sheetName val="[48810真_xlGlcest"/>
      <sheetName val="[48810真_xls"/>
      <sheetName val="_48810真_xl"/>
      <sheetName val="_48810真_xls"/>
      <sheetName val="Sheet1_(7)"/>
      <sheetName val="set_date"/>
      <sheetName val="Données_transversales_pays"/>
      <sheetName val="Forração_PP_DE"/>
      <sheetName val="Exploded_End_Items"/>
      <sheetName val="차체_품안표"/>
      <sheetName val="CUSTOMER_(DETAIL)"/>
      <sheetName val="Parameters_SSR"/>
      <sheetName val="HS_HB_NE_dr_1"/>
      <sheetName val="尾门板总成_"/>
      <sheetName val="Eflex_bom"/>
      <sheetName val="GLOBAL_POWERTRAIN"/>
      <sheetName val="Sheet1_(2)"/>
      <sheetName val="PIC_PSI"/>
      <sheetName val="Cooling_Unit"/>
      <sheetName val="Cal_Mat_TB"/>
      <sheetName val="_48810真_xl__Glcest"/>
      <sheetName val="_48810真_xls____"/>
      <sheetName val="[48810真_xl??Glcest"/>
      <sheetName val="[48810真_xls????"/>
      <sheetName val="Cap'l_Input"/>
      <sheetName val="dongia_(2)"/>
      <sheetName val="P_2_VAR組合せ表"/>
      <sheetName val="New_Prices"/>
      <sheetName val="PL_BS_CF"/>
      <sheetName val="2_대외공문"/>
      <sheetName val="TB_Jan-Dec96"/>
      <sheetName val="Managerial_Remuneration-Dec96"/>
      <sheetName val="---_(2)"/>
      <sheetName val="Waterfall__0_Toolb"/>
      <sheetName val="PO_&amp;_SA_List"/>
      <sheetName val="Start_Here"/>
      <sheetName val="GRN_Report_0706-_0307"/>
      <sheetName val="Sheet_0"/>
      <sheetName val="Sheet_4_VTL"/>
      <sheetName val="PCQIS_Warrty_data"/>
      <sheetName val="040_適用車種コード情報"/>
      <sheetName val="OPER__SPECS"/>
      <sheetName val="RAW_MATERIAL"/>
      <sheetName val="140_loabor"/>
      <sheetName val="DEC_EO"/>
      <sheetName val="CBD_Kolben"/>
      <sheetName val="Customer_Claim_Year"/>
      <sheetName val="C3_N_DC改造投資"/>
      <sheetName val="Sum_Defect_OFF-LINE_GMI700"/>
      <sheetName val="Lesson_Lern"/>
      <sheetName val="Main_Model"/>
      <sheetName val="サイクル_Cell_ID"/>
      <sheetName val="SWS_MSG"/>
      <sheetName val="[48810真_x̊̔_x000a__x000a_RSB_CN"/>
      <sheetName val="Drop_downs"/>
      <sheetName val="RBC (RNMP-005)"/>
      <sheetName val="RNMP16 (2)"/>
      <sheetName val="NNMP-003-K2 Ph1"/>
      <sheetName val="RNMP026"/>
      <sheetName val="Blocking Project"/>
      <sheetName val="RNMP-028"/>
      <sheetName val="RNMP19"/>
      <sheetName val="XBA MY-19 Regulation-RNMP-016"/>
      <sheetName val="RNMP20"/>
      <sheetName val="RNMP25"/>
      <sheetName val="RNMP-011"/>
      <sheetName val="RNMP16"/>
      <sheetName val="RNMP001"/>
      <sheetName val="RNMP18"/>
      <sheetName val="NNMP10"/>
      <sheetName val="NNMP09"/>
      <sheetName val="RNMP023"/>
      <sheetName val="Lighting OP"/>
      <sheetName val="Aftermarket OP"/>
      <sheetName val="Motorsport OP"/>
      <sheetName val="MM_Case"/>
      <sheetName val="Calendar 09"/>
      <sheetName val="Dep 11-12&lt;&gt;12mth "/>
      <sheetName val="p2-1"/>
      <sheetName val="MX628EX"/>
      <sheetName val="표지★"/>
      <sheetName val="STANDARD_SEAT"/>
      <sheetName val="tesa micro hite"/>
      <sheetName val="PLFM01"/>
      <sheetName val="投資ﾌｫﾛｰ"/>
      <sheetName val="IP用"/>
      <sheetName val="BODY_CON"/>
      <sheetName val="S_STR"/>
      <sheetName val="CTR_STR"/>
      <sheetName val="W_BODY"/>
      <sheetName val="GH05KF"/>
      <sheetName val="GH02KF"/>
      <sheetName val="capacity"/>
      <sheetName val="Man power"/>
      <sheetName val="Statistik"/>
      <sheetName val="Manufacturing"/>
      <sheetName val="Bid_Sheet"/>
      <sheetName val="Lookup"/>
      <sheetName val="Flächen"/>
      <sheetName val="Maschinen"/>
      <sheetName val="wip-Dec."/>
      <sheetName val="Balance Sheet"/>
      <sheetName val="Fixed Assets"/>
      <sheetName val="LCL GENT0.4444,1.8JPN"/>
      <sheetName val="Log_Parameters"/>
      <sheetName val="Config&amp;Parm"/>
      <sheetName val="Functional Milest #3 Checklist"/>
      <sheetName val="Input of fleet retail vol. "/>
      <sheetName val="Projects"/>
      <sheetName val="General Data"/>
      <sheetName val="検索条件メイク"/>
      <sheetName val="Volume___Assumptions"/>
      <sheetName val="ｉ１１９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INVEST LIST"/>
      <sheetName val="QOS Graph"/>
      <sheetName val="Reference"/>
      <sheetName val="AC"/>
      <sheetName val="CC"/>
      <sheetName val="Offshoring MODEL"/>
      <sheetName val="Multiple Choice Data"/>
      <sheetName val="SUMSCHED"/>
      <sheetName val="付款单"/>
      <sheetName val="Program Effort matrix"/>
      <sheetName val="Data Source"/>
      <sheetName val="Data Validation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見積詳細"/>
      <sheetName val="Overview"/>
      <sheetName val="Amortiation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MOTOc____ご_________ご_______1"/>
      <sheetName val="MOTOc____ご______ご__________1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pad_assy"/>
      <sheetName val="Pre_"/>
      <sheetName val="Inv_"/>
      <sheetName val="3_結果まとめ"/>
      <sheetName val="aux_2004"/>
      <sheetName val="att_1_2_NMUK_REQUIREMENTS"/>
      <sheetName val="{Ref}_Hitachi_report_Q-Us_"/>
      <sheetName val="Profile_EUR_OUTPUT"/>
      <sheetName val="Profile_UK"/>
      <sheetName val="972低減_10月"/>
      <sheetName val="FDR_BUDGET_2001_EISENACH"/>
      <sheetName val="Cover_&amp;_list"/>
      <sheetName val="P5_VC_Vehicle_Spec"/>
      <sheetName val="MOTOc_?_?ご?_x005f_x0012_?_x005f_x0012_??___"/>
      <sheetName val="MOTOc_?_?ご?_x005f_x0012_?_x005f_x0012_??_?ご"/>
      <sheetName val="WTC_BODY一覧原紙"/>
      <sheetName val="RX3_CBU"/>
      <sheetName val="Update_6_01"/>
      <sheetName val="THAI向け_INST"/>
      <sheetName val="MEX向け_INST"/>
      <sheetName val="MEX向け_INST_PACKING_LIST"/>
      <sheetName val="SCH_?¥_O"/>
      <sheetName val="Parametre"/>
      <sheetName val="Parts Requiring Orders"/>
      <sheetName val="BOP List"/>
      <sheetName val="Raw Mat List"/>
      <sheetName val="Inflation per year"/>
      <sheetName val="comp"/>
      <sheetName val="MOTOc_x0000___x0000__ご__x0012__"/>
      <sheetName val="MOTOc_x0000_ࠀ_x0000_笰ごꒈ_x0012_ꐸ"/>
      <sheetName val="MOTOc_x0000_ࠀ笰ごꒈ_x0012_ꐸ_x0012_"/>
      <sheetName val="MOTGc_x0000_ࠀ_x0000_笰ごꒈ_x0012_ꐸ"/>
      <sheetName val="Sub-commodity List BOP"/>
      <sheetName val="D%$&amp;01_DevSheet"/>
      <sheetName val="MBOM FL DP"/>
      <sheetName val="MBOM FR DP"/>
      <sheetName val="MBOM RL DP"/>
      <sheetName val="MBOM RR DP"/>
      <sheetName val="VW380 (2)"/>
      <sheetName val="供应商联系表 (2)"/>
      <sheetName val="系统零件号"/>
      <sheetName val="供应商联系表"/>
      <sheetName val="EBOM"/>
      <sheetName val="EBOM (2)"/>
      <sheetName val="表皮"/>
      <sheetName val="PP"/>
      <sheetName val="PP (2)"/>
      <sheetName val="表皮 (2)"/>
      <sheetName val="表皮 (3)"/>
      <sheetName val="表皮 (4)"/>
      <sheetName val="奥森"/>
      <sheetName val="海天"/>
      <sheetName val="PP (3)"/>
      <sheetName val="海天 (2)"/>
      <sheetName val="PP (4)"/>
      <sheetName val="PP (5)"/>
      <sheetName val="PP (6)"/>
      <sheetName val="鸿德"/>
      <sheetName val="旷达"/>
      <sheetName val="海天 (3)"/>
      <sheetName val="Vigorougs"/>
      <sheetName val="长江电子"/>
      <sheetName val="PP (博陆)"/>
      <sheetName val="PP (7)"/>
      <sheetName val="ITW "/>
      <sheetName val="PP (8)"/>
      <sheetName val="帅特龙"/>
      <sheetName val="Vigorougs "/>
      <sheetName val="PP (博陆) (2)"/>
      <sheetName val="特雷姆"/>
      <sheetName val="帅特龙 (2)"/>
      <sheetName val="沅呈"/>
      <sheetName val="特雷姆 (2)"/>
      <sheetName val="AST"/>
      <sheetName val="[48810真.x̊"/>
      <sheetName val="[48810真.xl"/>
      <sheetName val="共機J"/>
      <sheetName val="GCS"/>
      <sheetName val="条件設定ｼｰﾄ"/>
      <sheetName val="経費明細"/>
      <sheetName val="消耗治具費"/>
      <sheetName val="数量詳細 "/>
      <sheetName val="印刷不要)P3受注量元データ"/>
      <sheetName val="駆動 "/>
      <sheetName val="初期設定"/>
      <sheetName val="ウエハ・チップテスト移管開始・完了確認書 Ver1.0"/>
      <sheetName val="静特性"/>
      <sheetName val="静特性150℃"/>
      <sheetName val="手順書"/>
      <sheetName val="10-1 Media"/>
      <sheetName val="10-cut"/>
      <sheetName val="Front Row BOM"/>
      <sheetName val="Infl (2)"/>
      <sheetName val="Infl"/>
      <sheetName val="結果"/>
      <sheetName val="MTBF"/>
      <sheetName val="MOTOcࠀ笰ごꒈꐸ뜝瞮猰ごࠀꒀ嘻瞦咚瞦৿ꑠ"/>
      <sheetName val="MOTGcࠀ笰ごꒈꐸ뜝瞮猰ごࠀꒀ嘻瞦咚瞦৿ꑠ"/>
      <sheetName val="現行PN61G耐力"/>
      <sheetName val="欧州 構想書集約"/>
      <sheetName val="プルダウン設定"/>
      <sheetName val="Lista"/>
      <sheetName val="プルダウン"/>
      <sheetName val="欧州_構想書集約"/>
      <sheetName val="UU1 memo"/>
      <sheetName val="RS"/>
      <sheetName val="SPEC NOTE BLOCK(3)"/>
      <sheetName val="MPC"/>
      <sheetName val="IRR1"/>
      <sheetName val="Invest"/>
      <sheetName val="TB P12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Fuel gauge data (V-up)"/>
      <sheetName val="TF仕様比較"/>
      <sheetName val="詳細図2（車体）"/>
      <sheetName val="プルダウン内容"/>
      <sheetName val="Dﾚﾝｼﾞ AC=ON"/>
      <sheetName val="HEV Price Walk"/>
      <sheetName val="Information"/>
      <sheetName val="JIT - 130.000"/>
      <sheetName val="R BOM Model"/>
      <sheetName val="JIT - 266.000"/>
      <sheetName val="Parts"/>
      <sheetName val="Model Sum - 130.000"/>
      <sheetName val="ﾏｽﾀ"/>
      <sheetName val="xDATA (1)"/>
      <sheetName val="condiciones"/>
      <sheetName val="PRECIOS_DESDE"/>
      <sheetName val="PRECIOS_CNR"/>
      <sheetName val="PRECIOS_MAINLAND"/>
      <sheetName val="BIW_Graphics_DATA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ｶｯﾄ角調査"/>
      <sheetName val="Notes"/>
      <sheetName val="MOTOc?ࠀ?笰ごꒈ_x0012_ꐸ뵓뜝瞮????猰ごࠀ?ꒀ_x0012_嘻瞦咚瞦?"/>
      <sheetName val="Oracle領域見積り用"/>
      <sheetName val="TXTデータ"/>
      <sheetName val="grafdata"/>
      <sheetName val="分科会構成"/>
      <sheetName val="カメラ"/>
      <sheetName val="ﾊﾞｯｸﾃﾞｰﾀ"/>
      <sheetName val="分项统计"/>
      <sheetName val="応力線図"/>
      <sheetName val="Forjas, Queretaro, Mexico"/>
      <sheetName val="SERCOR"/>
      <sheetName val="TB_P12"/>
      <sheetName val="Forjas,_Queretaro,_Mexico"/>
      <sheetName val="details"/>
      <sheetName val="Topics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P7～"/>
      <sheetName val="既定値"/>
      <sheetName val="FR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Exchange Rate"/>
      <sheetName val="Extrude"/>
      <sheetName val="リンク元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Dﾚﾝｼﾞ_AC=ON"/>
      <sheetName val="SupplierNoveltyLevel"/>
      <sheetName val="マスターシート"/>
      <sheetName val="FNFRコード"/>
      <sheetName val="Material_Input_Status4"/>
      <sheetName val="Vehicle_Parts_List4"/>
      <sheetName val="Kapitaleinsatz_&amp;_Umsatz4"/>
      <sheetName val="Herstellkosten_(Referenz)4"/>
      <sheetName val="Working_Capital4"/>
      <sheetName val="K440_can_wake-up_logic4"/>
      <sheetName val="Ideas_Entered3"/>
      <sheetName val="PRICE_STRAT_FOR_3F3"/>
      <sheetName val="Plan_Sheet3"/>
      <sheetName val="Build_Sheets3"/>
      <sheetName val="full_(2)3"/>
      <sheetName val="MPL_技連3"/>
      <sheetName val="342E_BLOCK3"/>
      <sheetName val="BOM_TOP5"/>
      <sheetName val="Material_Input_Status5"/>
      <sheetName val="Vehicle_Parts_List5"/>
      <sheetName val="Kapitaleinsatz_&amp;_Umsatz5"/>
      <sheetName val="Herstellkosten_(Referenz)5"/>
      <sheetName val="Working_Capital5"/>
      <sheetName val="K440_can_wake-up_logic5"/>
      <sheetName val="Seatbelt_Guides4"/>
      <sheetName val="Stowage_Tray4"/>
      <sheetName val="Ideas_Entered4"/>
      <sheetName val="PRICE_STRAT_FOR_3F4"/>
      <sheetName val="J_or_E4"/>
      <sheetName val="Plan_Sheet4"/>
      <sheetName val="Build_Sheets4"/>
      <sheetName val="MATRIZ_POR_AREA4"/>
      <sheetName val="full_(2)4"/>
      <sheetName val="MPL_技連4"/>
      <sheetName val="342E_BLOCK4"/>
      <sheetName val="BOM_TOP6"/>
      <sheetName val="Material_Input_Status6"/>
      <sheetName val="Vehicle_Parts_List6"/>
      <sheetName val="Kapitaleinsatz_&amp;_Umsatz6"/>
      <sheetName val="Herstellkosten_(Referenz)6"/>
      <sheetName val="Working_Capital6"/>
      <sheetName val="K440_can_wake-up_logic6"/>
      <sheetName val="Seatbelt_Guides5"/>
      <sheetName val="Stowage_Tray5"/>
      <sheetName val="Ideas_Entered5"/>
      <sheetName val="PRICE_STRAT_FOR_3F5"/>
      <sheetName val="J_or_E5"/>
      <sheetName val="Plan_Sheet5"/>
      <sheetName val="Build_Sheets5"/>
      <sheetName val="MATRIZ_POR_AREA5"/>
      <sheetName val="full_(2)5"/>
      <sheetName val="MPL_技連5"/>
      <sheetName val="342E_BLOCK5"/>
      <sheetName val="BOM_TOP7"/>
      <sheetName val="Material_Input_Status7"/>
      <sheetName val="Vehicle_Parts_List7"/>
      <sheetName val="CASE ASM"/>
      <sheetName val="X11C Parts List"/>
      <sheetName val="115円ﾍﾞｰｽ"/>
      <sheetName val="Langues"/>
      <sheetName val="SCS III"/>
      <sheetName val="Synthesis"/>
      <sheetName val="Codes - NNA - 04.27.01 logic"/>
      <sheetName val="BOM Compile"/>
      <sheetName val="Lookups"/>
      <sheetName val="UP1"/>
      <sheetName val="UP3"/>
      <sheetName val="T30ﾗｼﾞｸﾞﾘ"/>
      <sheetName val="HKKalk280100 modifiziert"/>
      <sheetName val="R BOM Subs"/>
      <sheetName val="List2-1_ModelCode-Local"/>
      <sheetName val="Overview 2 "/>
      <sheetName val="MonthSummary"/>
      <sheetName val="재료율"/>
      <sheetName val="#93"/>
      <sheetName val="Volume_Hypothesis"/>
      <sheetName val="Europe_PU-13"/>
      <sheetName val="TT_(13)3"/>
      <sheetName val="New_DYNA3"/>
      <sheetName val="Report_Key3"/>
      <sheetName val="Trim_Dev_Materials3"/>
      <sheetName val="Non_Labour_Forecast3"/>
      <sheetName val="Costed_Parts_Matrix3"/>
      <sheetName val="Engineering_Assumptions3"/>
      <sheetName val="Labour_Forecast3"/>
      <sheetName val="Process_Summary3"/>
      <sheetName val="Original_ED&amp;D_summary3"/>
      <sheetName val="Laser_Weld2"/>
      <sheetName val="Price_J60E63"/>
      <sheetName val="Table_Master3"/>
      <sheetName val="JT3_0견적-구13"/>
      <sheetName val="Total_Income_Statement3"/>
      <sheetName val="Croisements_(Ai_-_Ej_-_Mk)_X853"/>
      <sheetName val="DV_Release2"/>
      <sheetName val="LOAD_HOURS2"/>
      <sheetName val="VAC_BLK_CALC_3"/>
      <sheetName val="Blank_AQR_(old)3"/>
      <sheetName val="CAP_PLAN3"/>
      <sheetName val="PKG_&amp;_FRT3"/>
      <sheetName val="PROCESS_INFO3"/>
      <sheetName val="問題課題(pattern_3)2"/>
      <sheetName val="ebom_excel2"/>
      <sheetName val="qad_bom2"/>
      <sheetName val="Default_Rates2"/>
      <sheetName val="DD96_1_182"/>
      <sheetName val="After_Sales_Supplier_#'s2"/>
      <sheetName val="FY99_Volume2"/>
      <sheetName val="Stamping_Tool_building_Hrs2"/>
      <sheetName val="Stamping_Burden2"/>
      <sheetName val="FB_sepa_S23"/>
      <sheetName val="EPW_06303"/>
      <sheetName val="cc_0214_23002"/>
      <sheetName val="Fert_ablauf2"/>
      <sheetName val="PN_LIST2"/>
      <sheetName val="F7_Custom_Service_Center_(CSC)2"/>
      <sheetName val="F5_E1-TEI_2"/>
      <sheetName val="F5_Specific_expenses_Vol_Drop2"/>
      <sheetName val="F5_Specific_expenses2"/>
      <sheetName val="HPS_Slit_Coil_(Centralia)2"/>
      <sheetName val="391_各2"/>
      <sheetName val="Product_Validation2"/>
      <sheetName val="Sales_price2"/>
      <sheetName val="A10_(2)2"/>
      <sheetName val="POLO_H_GP2"/>
      <sheetName val="IP2X_MCE2"/>
      <sheetName val="VW321_(Lavida_taxi)2"/>
      <sheetName val="IP24_RSB_CN2"/>
      <sheetName val="SK371_(PV20140226)降密方案2"/>
      <sheetName val="SK371_(PV20140226)_2"/>
      <sheetName val="SK371_(PV1)2"/>
      <sheetName val="KC_FOAM2"/>
      <sheetName val="B753__PV2"/>
      <sheetName val="B81C_(广州)2"/>
      <sheetName val="D2SC_PV2"/>
      <sheetName val="D2SC_DV2"/>
      <sheetName val="B753__PV_(2)2"/>
      <sheetName val="TFC_MY142"/>
      <sheetName val="ZP11_EU2"/>
      <sheetName val="SGM318_(3)2"/>
      <sheetName val="SGM318_(2)2"/>
      <sheetName val="IP21_MCE2"/>
      <sheetName val="SK253_SB(M-A_ENTRY_SB)2"/>
      <sheetName val="Model_S_FL(SK461)2"/>
      <sheetName val="LAVIDA_DERIVAT2"/>
      <sheetName val="Model_A_TAXI2"/>
      <sheetName val="SGM258_MY132"/>
      <sheetName val="New_Model_A201303042"/>
      <sheetName val="New_Model_A201209212"/>
      <sheetName val="New_Model_A2"/>
      <sheetName val="New_Model_A降密2"/>
      <sheetName val="IP22_EU&amp;UK2"/>
      <sheetName val="T4NA(2CN)_(2)2"/>
      <sheetName val="GAMMA_SUV2"/>
      <sheetName val="Model_H_GTI2"/>
      <sheetName val="New_Lavida2"/>
      <sheetName val="Model_A2"/>
      <sheetName val="IP22_CN_L-CAR2"/>
      <sheetName val="SGM201_R3_ISS2"/>
      <sheetName val="Model_S_MP122"/>
      <sheetName val="Model_F_FL2"/>
      <sheetName val="Model_H_Cross2"/>
      <sheetName val="New_Model_K2"/>
      <sheetName val="ZP11_MG2"/>
      <sheetName val="List_Data2"/>
      <sheetName val="BU_Summary_Data2"/>
      <sheetName val="Japanese_Summary2"/>
      <sheetName val="Antivol_D22"/>
      <sheetName val="Material_Tables2"/>
      <sheetName val="Weld_Tool2"/>
      <sheetName val="BOM_Input2"/>
      <sheetName val="Parts_List2"/>
      <sheetName val="Inputs_and_Data3"/>
      <sheetName val="Tooling_breakdown2"/>
      <sheetName val="342A_Block2"/>
      <sheetName val="LESCI_J772"/>
      <sheetName val="Read_me_first2"/>
      <sheetName val="organization_data2"/>
      <sheetName val="Labor_cost2"/>
      <sheetName val="SU_BOM_200712132"/>
      <sheetName val="Ideal_Cost2"/>
      <sheetName val="Data_01012"/>
      <sheetName val="E_TOPICS2"/>
      <sheetName val="ECN-Mold_Progress2"/>
      <sheetName val="ALL_PARTS_PRICE_LIST2"/>
      <sheetName val="_DATA2"/>
      <sheetName val="表5-2_地区別CO2排出実績2"/>
      <sheetName val="Ass'y-A_(Day)2"/>
      <sheetName val="Stock_Price2"/>
      <sheetName val="contract_AGER1"/>
      <sheetName val="contract_APOR1"/>
      <sheetName val="market_AGER1"/>
      <sheetName val="market_APOR1"/>
      <sheetName val="結果一覧_ｼｰﾄ2"/>
      <sheetName val="Process_means2"/>
      <sheetName val="Fixture_List2"/>
      <sheetName val="Sheet6_(3)1"/>
      <sheetName val="진행_DATA_(2)2"/>
      <sheetName val="Vol_&amp;_Assumpt2"/>
      <sheetName val="Roll_Out_-_Limit2"/>
      <sheetName val="Customer_Part_Approval2"/>
      <sheetName val="Development_Start2"/>
      <sheetName val="Final_Production_Release2"/>
      <sheetName val="VIM_Data2"/>
      <sheetName val="PRIX_20092"/>
      <sheetName val="Interior_Trim2"/>
      <sheetName val="minimum_lot_size2"/>
      <sheetName val="X61B_ZH2E_L1_#12"/>
      <sheetName val="Part_by_Part2"/>
      <sheetName val="JCAE_Sale_Price1"/>
      <sheetName val="R_FJS_CAR_(old)1"/>
      <sheetName val="Specific_Data2"/>
      <sheetName val="Input_Sheet2"/>
      <sheetName val="Plant_Data1"/>
      <sheetName val="5_UPS_Data2"/>
      <sheetName val="A3C_Data1"/>
      <sheetName val="勤務ｼﾌﾄﾍﾞｰｽ表_下期1"/>
      <sheetName val="Barcode_D&amp;F1"/>
      <sheetName val="Key_Function_in_Master_FMEA1"/>
      <sheetName val="Ref_IMM_Sizes1"/>
      <sheetName val="Prog_INFO1"/>
      <sheetName val="IAC_Quote_Processes1"/>
      <sheetName val="Sq_Area_INPUT1"/>
      <sheetName val="LPIM_BLK_CALC1"/>
      <sheetName val="ASSET_PLAN1"/>
      <sheetName val="_Cycle_Times1"/>
      <sheetName val="DIE_CUT_ROLL_CALC1"/>
      <sheetName val="EFFICIENCY_VS_VOLUME1"/>
      <sheetName val="TOOL_INFO1"/>
      <sheetName val="Marea_MY1"/>
      <sheetName val="Brava-o_MY1"/>
      <sheetName val="P_TO1"/>
      <sheetName val="Part_Pictorials1"/>
      <sheetName val="702_515_881t1"/>
      <sheetName val="工程別見積り_(SP)1"/>
      <sheetName val="Sales_by_Customer1"/>
      <sheetName val="140N_Part_Local_(SE)1"/>
      <sheetName val="part_list_C51"/>
      <sheetName val="cycle_time_reduction2"/>
      <sheetName val="Base_Info2"/>
      <sheetName val="Data_Table1"/>
      <sheetName val="4__Project_Plan1"/>
      <sheetName val="FUNCTION_CHART1"/>
      <sheetName val="Income_Statem2"/>
      <sheetName val="Mechanical_Handle_Grained2"/>
      <sheetName val="信息费用预算表(A4)_1"/>
      <sheetName val="01_3_28現在1"/>
      <sheetName val="Incr_Inv_Tool1"/>
      <sheetName val="HL_extract1"/>
      <sheetName val="CHHS_AVSS61"/>
      <sheetName val="Budget_base1"/>
      <sheetName val="FACT_B2"/>
      <sheetName val="Notice_Link2"/>
      <sheetName val="ALPL_0305142"/>
      <sheetName val="IVP_und_Afa1"/>
      <sheetName val="Full_list_0204251"/>
      <sheetName val="Format_info1"/>
      <sheetName val="contents_(English)1"/>
      <sheetName val="設変通知書_(E)1"/>
      <sheetName val="Rev_#1_&amp;_#21"/>
      <sheetName val="?d?l??_(full-SUV)1"/>
      <sheetName val="RM_cost_Evapo_Standarti2"/>
      <sheetName val="RS_Sound_Add__Module2"/>
      <sheetName val="AM_6M_941"/>
      <sheetName val="ｺｽﾄ比較_(総括)1"/>
      <sheetName val="Reference_1"/>
      <sheetName val="645a_9-18_PTO_4_31"/>
      <sheetName val="Chart_Data_Formulas1"/>
      <sheetName val="issue_destination1"/>
      <sheetName val="PSA_T71"/>
      <sheetName val="GG_S&amp;O_List1"/>
      <sheetName val="Operating_Plan_Changes1"/>
      <sheetName val="costes_internos1"/>
      <sheetName val="Cómputo_B1"/>
      <sheetName val="0_Cuota1"/>
      <sheetName val="TMMI_SEQUOIA_20111"/>
      <sheetName val="Issues_log1"/>
      <sheetName val="Just_for_calculation1"/>
      <sheetName val="Données_transversales_pays1"/>
      <sheetName val="Forração_PP_DE1"/>
      <sheetName val="Exploded_End_Items1"/>
      <sheetName val="차체_품안표1"/>
      <sheetName val="CUSTOMER_(DETAIL)1"/>
      <sheetName val="Parameters_SSR1"/>
      <sheetName val="HS_HB_NE_dr_11"/>
      <sheetName val="尾门板总成_1"/>
      <sheetName val="Volume_Hypothesis1"/>
      <sheetName val="TRACKING MODEL"/>
      <sheetName val="Quotation"/>
      <sheetName val="96年度修理費"/>
      <sheetName val="96RPD計"/>
      <sheetName val="Search Conditions"/>
      <sheetName val="課題ﾘｽﾄ"/>
      <sheetName val="Kapitaleinsatz_&amp;_Umsatz7"/>
      <sheetName val="Herstellkosten_(Referenz)7"/>
      <sheetName val="Working_Capital7"/>
      <sheetName val="K440_can_wake-up_logic7"/>
      <sheetName val="Seatbelt_Guides6"/>
      <sheetName val="Stowage_Tray6"/>
      <sheetName val="Ideas_Entered6"/>
      <sheetName val="PRICE_STRAT_FOR_3F6"/>
      <sheetName val="J_or_E6"/>
      <sheetName val="Plan_Sheet6"/>
      <sheetName val="Build_Sheets6"/>
      <sheetName val="MATRIZ_POR_AREA6"/>
      <sheetName val="full_(2)6"/>
      <sheetName val="MPL_技連6"/>
      <sheetName val="342E_BLOCK6"/>
      <sheetName val="BOM_TOP8"/>
      <sheetName val="Material_Input_Status8"/>
      <sheetName val="Vehicle_Parts_List8"/>
      <sheetName val="Kapitaleinsatz_&amp;_Umsatz8"/>
      <sheetName val="Herstellkosten_(Referenz)8"/>
      <sheetName val="Working_Capital8"/>
      <sheetName val="K440_can_wake-up_logic8"/>
      <sheetName val="Seatbelt_Guides7"/>
      <sheetName val="Stowage_Tray7"/>
      <sheetName val="Ideas_Entered7"/>
      <sheetName val="PRICE_STRAT_FOR_3F7"/>
      <sheetName val="J_or_E7"/>
      <sheetName val="Plan_Sheet7"/>
      <sheetName val="Build_Sheets7"/>
      <sheetName val="MATRIZ_POR_AREA7"/>
      <sheetName val="full_(2)7"/>
      <sheetName val="MPL_技連7"/>
      <sheetName val="342E_BLOCK7"/>
      <sheetName val="BOM_TOP9"/>
      <sheetName val="Material_Input_Status9"/>
      <sheetName val="Vehicle_Parts_List9"/>
      <sheetName val="Kapitaleinsatz_&amp;_Umsatz9"/>
      <sheetName val="Herstellkosten_(Referenz)9"/>
      <sheetName val="Working_Capital9"/>
      <sheetName val="K440_can_wake-up_logic9"/>
      <sheetName val="Seatbelt_Guides8"/>
      <sheetName val="Stowage_Tray8"/>
      <sheetName val="Ideas_Entered8"/>
      <sheetName val="PRICE_STRAT_FOR_3F8"/>
      <sheetName val="J_or_E8"/>
      <sheetName val="Plan_Sheet8"/>
      <sheetName val="Build_Sheets8"/>
      <sheetName val="MATRIZ_POR_AREA8"/>
      <sheetName val="full_(2)8"/>
      <sheetName val="MPL_技連8"/>
      <sheetName val="342E_BLOCK8"/>
      <sheetName val="plastic"/>
      <sheetName val="SIZE-A"/>
      <sheetName val="STANDARD"/>
      <sheetName val="FACTOR"/>
      <sheetName val="基本"/>
      <sheetName val="外気負荷"/>
      <sheetName val="LB020A(月)"/>
      <sheetName val="電気設備表"/>
      <sheetName val="ｸﾞﾗﾌ､集計表"/>
      <sheetName val="销售"/>
      <sheetName val="进货"/>
      <sheetName val="실행"/>
      <sheetName val="一般２"/>
      <sheetName val="不動産"/>
      <sheetName val="AAA"/>
      <sheetName val="諸元"/>
      <sheetName val="TITLE BLOCK"/>
      <sheetName val="COMPOSITION PARTS BLOCK"/>
      <sheetName val="上野ﾌｫｰﾑ台当たり"/>
      <sheetName val="4月"/>
      <sheetName val="resultat"/>
      <sheetName val="Snp"/>
      <sheetName val="1WT素材費"/>
      <sheetName val="Combo_List"/>
      <sheetName val="加工費率設定"/>
      <sheetName val="駆動_"/>
      <sheetName val="工数データ"/>
      <sheetName val="ＫＦＦ一覧"/>
      <sheetName val="MOTOc?ࠀ笰ごꒈ_x0012_ꐸ_x0012_뜝瞮?猰ごࠀꒀ_x0012_嘻瞦咚瞦?یꑠ_x0012_噍瞦"/>
      <sheetName val="MOTOc?ࠀ笰ごꒈ_x0012_ꐸ_x0012_뜝瞮?猰ごࠀꒀ_x0012_嘻瞦咚瞦?৿ꑠ_x0012_噍瞦"/>
      <sheetName val="MOTOc?ࠀ笰ごꒈ_x0012_ꐸ_x0012_뜝瞮?猰ごࠀꒀ_x0012_嘻瞦咚瞦?۲ꑠ_x0012_噍瞦"/>
      <sheetName val="MOTOc_x005f_x0000_?_x005f_x005f_x0000"/>
      <sheetName val="MOTOc_x005f_x0000_ࠀ_x005f_x005f_x0000"/>
      <sheetName val="MOTOc_x005f_x0000_ࠀ笰ごꒈ_x005f_x005f_x0"/>
      <sheetName val="MOTOc_x005f_x005f_x005f_x0000_?"/>
      <sheetName val="MOTOc_x005f_x005f_x005f_x0000_ࠀ"/>
      <sheetName val="MOTOc_x005f_x005f_x005f_x005F_x"/>
      <sheetName val="Drop Down Lists"/>
      <sheetName val="ISRDATA"/>
      <sheetName val="710TABLE"/>
      <sheetName val="fview"/>
      <sheetName val="SGM"/>
      <sheetName val="ｺｰﾄﾞ"/>
      <sheetName val="Tubelists"/>
      <sheetName val="CVR"/>
      <sheetName val="HS原紙"/>
      <sheetName val="HS"/>
      <sheetName val="IV原紙"/>
      <sheetName val="PL原紙"/>
      <sheetName val="T_DESTINATION"/>
      <sheetName val="T_SHIPMENT"/>
      <sheetName val="T_VESSEL"/>
      <sheetName val="T_出荷グループ"/>
      <sheetName val="T_担当者"/>
      <sheetName val="T_輸出条件"/>
      <sheetName val="T_宛先"/>
      <sheetName val="T_住所"/>
      <sheetName val="リストBOX"/>
      <sheetName val="変更原紙"/>
      <sheetName val="画面"/>
      <sheetName val="点检表"/>
      <sheetName val="購入実績M"/>
      <sheetName val="基準ｲﾝﾌﾟｯﾄ"/>
      <sheetName val="BUYERS"/>
      <sheetName val="Deliveries"/>
      <sheetName val="Demand"/>
      <sheetName val="Orders"/>
      <sheetName val="Production_schedule"/>
      <sheetName val="BOM6.5.03"/>
      <sheetName val="定数"/>
      <sheetName val="GRAPH 4軸 径Φ120 (2)"/>
      <sheetName val="図面台帳"/>
      <sheetName val="選酋表"/>
      <sheetName val="金型申入書ﾃﾞｰﾀ(05.7～)"/>
      <sheetName val="耐久項目詳細"/>
      <sheetName val="月度抄表"/>
      <sheetName val="低压抄表"/>
      <sheetName val="シビック日程(大日程)"/>
      <sheetName val="低抵抗"/>
      <sheetName val="ショート端子"/>
      <sheetName val="温上"/>
      <sheetName val="Apr-Feb"/>
      <sheetName val="ｸﾛｽ"/>
      <sheetName val="2-1膠料回收率-胎面膠"/>
      <sheetName val="OD"/>
      <sheetName val="仕様"/>
      <sheetName val="Price List"/>
      <sheetName val="零三"/>
      <sheetName val="B2 S2 2006"/>
      <sheetName val="プロパティ"/>
      <sheetName val="ﾃﾞｰﾀｼｰﾄ"/>
      <sheetName val="取引先コード"/>
      <sheetName val="データ入力用"/>
      <sheetName val="近似"/>
      <sheetName val="表"/>
      <sheetName val="MPTCﾒﾝﾊﾞｰ"/>
      <sheetName val="変化点０"/>
      <sheetName val="点火時期"/>
      <sheetName val="指数材实际价格"/>
      <sheetName val="市况预测汇总"/>
      <sheetName val="产量前提"/>
      <sheetName val="OEE Machine"/>
      <sheetName val="C214_9306#25"/>
      <sheetName val="Sub-commodity_List"/>
      <sheetName val="06-Quotation"/>
      <sheetName val="座面面圧計算表の使用方法"/>
      <sheetName val="Country rates"/>
      <sheetName val="96_97・究”?_‘S‘?"/>
      <sheetName val="Europe_PU-14"/>
      <sheetName val="TT_(13)4"/>
      <sheetName val="New_DYNA4"/>
      <sheetName val="Report_Key4"/>
      <sheetName val="Trim_Dev_Materials4"/>
      <sheetName val="Non_Labour_Forecast4"/>
      <sheetName val="Costed_Parts_Matrix4"/>
      <sheetName val="Engineering_Assumptions4"/>
      <sheetName val="Labour_Forecast4"/>
      <sheetName val="Process_Summary4"/>
      <sheetName val="Original_ED&amp;D_summary4"/>
      <sheetName val="Laser_Weld3"/>
      <sheetName val="Price_J60E64"/>
      <sheetName val="Table_Master4"/>
      <sheetName val="JT3_0견적-구14"/>
      <sheetName val="Total_Income_Statement4"/>
      <sheetName val="Croisements_(Ai_-_Ej_-_Mk)_X854"/>
      <sheetName val="DV_Release3"/>
      <sheetName val="LOAD_HOURS3"/>
      <sheetName val="VAC_BLK_CALC_4"/>
      <sheetName val="Blank_AQR_(old)4"/>
      <sheetName val="CAP_PLAN4"/>
      <sheetName val="PKG_&amp;_FRT4"/>
      <sheetName val="PROCESS_INFO4"/>
      <sheetName val="問題課題(pattern_3)3"/>
      <sheetName val="ebom_excel3"/>
      <sheetName val="qad_bom3"/>
      <sheetName val="Default_Rates3"/>
      <sheetName val="DD96_1_183"/>
      <sheetName val="After_Sales_Supplier_#'s3"/>
      <sheetName val="FY99_Volume3"/>
      <sheetName val="Stamping_Tool_building_Hrs3"/>
      <sheetName val="Stamping_Burden3"/>
      <sheetName val="FB_sepa_S24"/>
      <sheetName val="EPW_06304"/>
      <sheetName val="cc_0214_23003"/>
      <sheetName val="Fert_ablauf3"/>
      <sheetName val="PN_LIST3"/>
      <sheetName val="F7_Custom_Service_Center_(CSC)3"/>
      <sheetName val="F5_E1-TEI_3"/>
      <sheetName val="F5_Specific_expenses_Vol_Drop3"/>
      <sheetName val="F5_Specific_expenses3"/>
      <sheetName val="HPS_Slit_Coil_(Centralia)3"/>
      <sheetName val="391_各3"/>
      <sheetName val="Product_Validation3"/>
      <sheetName val="Sales_price3"/>
      <sheetName val="A10_(2)3"/>
      <sheetName val="POLO_H_GP3"/>
      <sheetName val="IP2X_MCE3"/>
      <sheetName val="VW321_(Lavida_taxi)3"/>
      <sheetName val="IP24_RSB_CN3"/>
      <sheetName val="SK371_(PV20140226)降密方案3"/>
      <sheetName val="SK371_(PV20140226)_3"/>
      <sheetName val="SK371_(PV1)3"/>
      <sheetName val="KC_FOAM3"/>
      <sheetName val="B753__PV3"/>
      <sheetName val="B81C_(广州)3"/>
      <sheetName val="D2SC_PV3"/>
      <sheetName val="D2SC_DV3"/>
      <sheetName val="B753__PV_(2)3"/>
      <sheetName val="TFC_MY143"/>
      <sheetName val="ZP11_EU3"/>
      <sheetName val="SGM318_(3)3"/>
      <sheetName val="SGM318_(2)3"/>
      <sheetName val="IP21_MCE3"/>
      <sheetName val="SK253_SB(M-A_ENTRY_SB)3"/>
      <sheetName val="Model_S_FL(SK461)3"/>
      <sheetName val="LAVIDA_DERIVAT3"/>
      <sheetName val="Model_A_TAXI3"/>
      <sheetName val="SGM258_MY133"/>
      <sheetName val="New_Model_A201303043"/>
      <sheetName val="New_Model_A201209213"/>
      <sheetName val="New_Model_A3"/>
      <sheetName val="New_Model_A降密3"/>
      <sheetName val="IP22_EU&amp;UK3"/>
      <sheetName val="T4NA(2CN)_(2)3"/>
      <sheetName val="GAMMA_SUV3"/>
      <sheetName val="Model_H_GTI3"/>
      <sheetName val="New_Lavida3"/>
      <sheetName val="Model_A3"/>
      <sheetName val="IP22_CN_L-CAR3"/>
      <sheetName val="SGM201_R3_ISS3"/>
      <sheetName val="Model_S_MP123"/>
      <sheetName val="Model_F_FL3"/>
      <sheetName val="Model_H_Cross3"/>
      <sheetName val="New_Model_K3"/>
      <sheetName val="ZP11_MG3"/>
      <sheetName val="List_Data3"/>
      <sheetName val="BU_Summary_Data3"/>
      <sheetName val="Japanese_Summary3"/>
      <sheetName val="Antivol_D23"/>
      <sheetName val="Material_Tables3"/>
      <sheetName val="Weld_Tool3"/>
      <sheetName val="BOM_Input3"/>
      <sheetName val="Parts_List3"/>
      <sheetName val="Inputs_and_Data4"/>
      <sheetName val="Tooling_breakdown3"/>
      <sheetName val="342A_Block3"/>
      <sheetName val="LESCI_J773"/>
      <sheetName val="Read_me_first3"/>
      <sheetName val="organization_data3"/>
      <sheetName val="Labor_cost3"/>
      <sheetName val="SU_BOM_200712133"/>
      <sheetName val="Ideal_Cost3"/>
      <sheetName val="Data_01013"/>
      <sheetName val="E_TOPICS3"/>
      <sheetName val="ECN-Mold_Progress3"/>
      <sheetName val="ALL_PARTS_PRICE_LIST3"/>
      <sheetName val="_DATA3"/>
      <sheetName val="表5-2_地区別CO2排出実績3"/>
      <sheetName val="Ass'y-A_(Day)3"/>
      <sheetName val="Stock_Price3"/>
      <sheetName val="contract_AGER2"/>
      <sheetName val="contract_APOR2"/>
      <sheetName val="market_AGER2"/>
      <sheetName val="market_APOR2"/>
      <sheetName val="結果一覧_ｼｰﾄ3"/>
      <sheetName val="Process_means3"/>
      <sheetName val="Fixture_List3"/>
      <sheetName val="Sheet6_(3)2"/>
      <sheetName val="진행_DATA_(2)3"/>
      <sheetName val="Vol_&amp;_Assumpt3"/>
      <sheetName val="Roll_Out_-_Limit3"/>
      <sheetName val="Customer_Part_Approval3"/>
      <sheetName val="Development_Start3"/>
      <sheetName val="Final_Production_Release3"/>
      <sheetName val="VIM_Data3"/>
      <sheetName val="PRIX_20093"/>
      <sheetName val="Interior_Trim3"/>
      <sheetName val="minimum_lot_size3"/>
      <sheetName val="X61B_ZH2E_L1_#13"/>
      <sheetName val="Part_by_Part3"/>
      <sheetName val="JCAE_Sale_Price2"/>
      <sheetName val="R_FJS_CAR_(old)2"/>
      <sheetName val="094W原紙_2"/>
      <sheetName val="Annual_Sales2"/>
      <sheetName val="Specific_Data3"/>
      <sheetName val="Input_Sheet3"/>
      <sheetName val="Plant_Data2"/>
      <sheetName val="5_UPS_Data3"/>
      <sheetName val="A3C_Data2"/>
      <sheetName val="勤務ｼﾌﾄﾍﾞｰｽ表_下期2"/>
      <sheetName val="Barcode_D&amp;F2"/>
      <sheetName val="Key_Function_in_Master_FMEA2"/>
      <sheetName val="Ref_IMM_Sizes2"/>
      <sheetName val="Prog_INFO2"/>
      <sheetName val="IAC_Quote_Processes2"/>
      <sheetName val="Sq_Area_INPUT2"/>
      <sheetName val="LPIM_BLK_CALC2"/>
      <sheetName val="ASSET_PLAN2"/>
      <sheetName val="_Cycle_Times2"/>
      <sheetName val="DIE_CUT_ROLL_CALC2"/>
      <sheetName val="EFFICIENCY_VS_VOLUME2"/>
      <sheetName val="TOOL_INFO2"/>
      <sheetName val="Marea_MY2"/>
      <sheetName val="Brava-o_MY2"/>
      <sheetName val="P_TO2"/>
      <sheetName val="Part_Pictorials2"/>
      <sheetName val="702_515_881t2"/>
      <sheetName val="工程別見積り_(SP)2"/>
      <sheetName val="Sales_by_Customer2"/>
      <sheetName val="140N_Part_Local_(SE)2"/>
      <sheetName val="part_list_C52"/>
      <sheetName val="cycle_time_reduction3"/>
      <sheetName val="Base_Info3"/>
      <sheetName val="Data_Table2"/>
      <sheetName val="4__Project_Plan2"/>
      <sheetName val="FUNCTION_CHART2"/>
      <sheetName val="Income_Statem3"/>
      <sheetName val="Mechanical_Handle_Grained3"/>
      <sheetName val="信息费用预算表(A4)_2"/>
      <sheetName val="01_3_28現在2"/>
      <sheetName val="Incr_Inv_Tool2"/>
      <sheetName val="HL_extract2"/>
      <sheetName val="CHHS_AVSS62"/>
      <sheetName val="Budget_base2"/>
      <sheetName val="FACT_B3"/>
      <sheetName val="Notice_Link3"/>
      <sheetName val="ALPL_0305143"/>
      <sheetName val="IVP_und_Afa2"/>
      <sheetName val="Full_list_0204252"/>
      <sheetName val="Format_info2"/>
      <sheetName val="contents_(English)2"/>
      <sheetName val="設変通知書_(E)2"/>
      <sheetName val="Rev_#1_&amp;_#22"/>
      <sheetName val="?d?l??_(full-SUV)2"/>
      <sheetName val="RM_cost_Evapo_Standarti3"/>
      <sheetName val="RS_Sound_Add__Module3"/>
      <sheetName val="AM_6M_942"/>
      <sheetName val="ｺｽﾄ比較_(総括)2"/>
      <sheetName val="Reference_2"/>
      <sheetName val="645a_9-18_PTO_4_32"/>
      <sheetName val="Chart_Data_Formulas2"/>
      <sheetName val="issue_destination2"/>
      <sheetName val="PSA_T72"/>
      <sheetName val="GG_S&amp;O_List2"/>
      <sheetName val="Operating_Plan_Changes2"/>
      <sheetName val="costes_internos2"/>
      <sheetName val="Cómputo_B2"/>
      <sheetName val="0_Cuota2"/>
      <sheetName val="TMMI_SEQUOIA_20112"/>
      <sheetName val="Issues_log2"/>
      <sheetName val="Just_for_calculation2"/>
      <sheetName val="Données_transversales_pays2"/>
      <sheetName val="Forração_PP_DE2"/>
      <sheetName val="Exploded_End_Items2"/>
      <sheetName val="차체_품안표2"/>
      <sheetName val="CUSTOMER_(DETAIL)2"/>
      <sheetName val="Parameters_SSR2"/>
      <sheetName val="HS_HB_NE_dr_12"/>
      <sheetName val="尾门板总成_2"/>
      <sheetName val="Volume_Hypothesis2"/>
      <sheetName val="Tooling_breakdown4"/>
      <sheetName val="TT_(13)5"/>
      <sheetName val="VAC_BLK_CALC_5"/>
      <sheetName val="Blank_AQR_(old)5"/>
      <sheetName val="CAP_PLAN5"/>
      <sheetName val="PKG_&amp;_FRT5"/>
      <sheetName val="PROCESS_INFO5"/>
      <sheetName val="ebom_excel4"/>
      <sheetName val="qad_bom4"/>
      <sheetName val="Trim_Dev_Materials5"/>
      <sheetName val="Non_Labour_Forecast5"/>
      <sheetName val="Costed_Parts_Matrix5"/>
      <sheetName val="Engineering_Assumptions5"/>
      <sheetName val="Labour_Forecast5"/>
      <sheetName val="Default_Rates4"/>
      <sheetName val="Europe_PU-15"/>
      <sheetName val="After_Sales_Supplier_#'s4"/>
      <sheetName val="FY99_Volume4"/>
      <sheetName val="問題課題(pattern_3)4"/>
      <sheetName val="New_DYNA5"/>
      <sheetName val="Report_Key5"/>
      <sheetName val="Process_Summary5"/>
      <sheetName val="Price_J60E65"/>
      <sheetName val="JT3_0견적-구15"/>
      <sheetName val="Stock_Price4"/>
      <sheetName val="ECN-Mold_Progress4"/>
      <sheetName val="진행_DATA_(2)4"/>
      <sheetName val="Vol_&amp;_Assumpt4"/>
      <sheetName val="Ref_IMM_Sizes3"/>
      <sheetName val="Prog_INFO3"/>
      <sheetName val="IAC_Quote_Processes3"/>
      <sheetName val="Sq_Area_INPUT3"/>
      <sheetName val="Stamping_Tool_building_Hrs4"/>
      <sheetName val="Stamping_Burden4"/>
      <sheetName val="391_各4"/>
      <sheetName val="Table_Master5"/>
      <sheetName val="Roll_Out_-_Limit4"/>
      <sheetName val="LPIM_BLK_CALC3"/>
      <sheetName val="ASSET_PLAN3"/>
      <sheetName val="_Cycle_Times3"/>
      <sheetName val="DIE_CUT_ROLL_CALC3"/>
      <sheetName val="EFFICIENCY_VS_VOLUME3"/>
      <sheetName val="TOOL_INFO3"/>
      <sheetName val="contract_AGER3"/>
      <sheetName val="contract_APOR3"/>
      <sheetName val="market_AGER3"/>
      <sheetName val="market_APOR3"/>
      <sheetName val="Marea_MY3"/>
      <sheetName val="Brava-o_MY3"/>
      <sheetName val="P_TO3"/>
      <sheetName val="Part_Pictorials3"/>
      <sheetName val="EPW_06305"/>
      <sheetName val="FB_sepa_S25"/>
      <sheetName val="JCAE_Sale_Price3"/>
      <sheetName val="R_FJS_CAR_(old)3"/>
      <sheetName val="Original_ED&amp;D_summary5"/>
      <sheetName val="Japanese_Summary4"/>
      <sheetName val="HPS_Slit_Coil_(Centralia)4"/>
      <sheetName val="PN_LIST4"/>
      <sheetName val="F7_Custom_Service_Center_(CSC)4"/>
      <sheetName val="F5_E1-TEI_4"/>
      <sheetName val="F5_Specific_expenses_Vol_Drop4"/>
      <sheetName val="F5_Specific_expenses4"/>
      <sheetName val="LESCI_J774"/>
      <sheetName val="DV_Release4"/>
      <sheetName val="Read_me_first4"/>
      <sheetName val="Croisements_(Ai_-_Ej_-_Mk)_X855"/>
      <sheetName val="Total_Income_Statement5"/>
      <sheetName val="organization_data4"/>
      <sheetName val="Labor_cost4"/>
      <sheetName val="X61B_ZH2E_L1_#14"/>
      <sheetName val="SU_BOM_200712134"/>
      <sheetName val="結果一覧_ｼｰﾄ4"/>
      <sheetName val="Specific_Data4"/>
      <sheetName val="Input_Sheet4"/>
      <sheetName val="E_TOPICS4"/>
      <sheetName val="Inputs_and_Data5"/>
      <sheetName val="cycle_time_reduction4"/>
      <sheetName val="Base_Info4"/>
      <sheetName val="Plant_Data3"/>
      <sheetName val="VIM_Data4"/>
      <sheetName val="PRIX_20094"/>
      <sheetName val="Interior_Trim4"/>
      <sheetName val="Antivol_D24"/>
      <sheetName val="IVP_und_Afa3"/>
      <sheetName val="702_515_881t3"/>
      <sheetName val="Data_01014"/>
      <sheetName val="_DATA4"/>
      <sheetName val="表5-2_地区別CO2排出実績4"/>
      <sheetName val="DD96_1_184"/>
      <sheetName val="Reference_3"/>
      <sheetName val="GG_S&amp;O_List3"/>
      <sheetName val="Operating_Plan_Changes3"/>
      <sheetName val="cc_0214_23004"/>
      <sheetName val="Laser_Weld4"/>
      <sheetName val="LOAD_HOURS4"/>
      <sheetName val="Fert_ablauf4"/>
      <sheetName val="645a_9-18_PTO_4_33"/>
      <sheetName val="工程別見積り_(SP)3"/>
      <sheetName val="costes_internos3"/>
      <sheetName val="342A_Block4"/>
      <sheetName val="Ideal_Cost4"/>
      <sheetName val="Chart_Data_Formulas3"/>
      <sheetName val="Just_for_calculation3"/>
      <sheetName val="Sales_by_Customer3"/>
      <sheetName val="Forração_PP_DE3"/>
      <sheetName val="Product_Validation4"/>
      <sheetName val="Sales_price4"/>
      <sheetName val="A10_(2)4"/>
      <sheetName val="POLO_H_GP4"/>
      <sheetName val="IP2X_MCE4"/>
      <sheetName val="VW321_(Lavida_taxi)4"/>
      <sheetName val="IP24_RSB_CN4"/>
      <sheetName val="SK371_(PV20140226)降密方案4"/>
      <sheetName val="SK371_(PV20140226)_4"/>
      <sheetName val="SK371_(PV1)4"/>
      <sheetName val="KC_FOAM4"/>
      <sheetName val="B753__PV4"/>
      <sheetName val="B81C_(广州)4"/>
      <sheetName val="D2SC_PV4"/>
      <sheetName val="D2SC_DV4"/>
      <sheetName val="B753__PV_(2)4"/>
      <sheetName val="TFC_MY144"/>
      <sheetName val="ZP11_EU4"/>
      <sheetName val="SGM318_(3)4"/>
      <sheetName val="SGM318_(2)4"/>
      <sheetName val="IP21_MCE4"/>
      <sheetName val="SK253_SB(M-A_ENTRY_SB)4"/>
      <sheetName val="Model_S_FL(SK461)4"/>
      <sheetName val="LAVIDA_DERIVAT4"/>
      <sheetName val="Model_A_TAXI4"/>
      <sheetName val="SGM258_MY134"/>
      <sheetName val="New_Model_A201303044"/>
      <sheetName val="New_Model_A201209214"/>
      <sheetName val="New_Model_A4"/>
      <sheetName val="New_Model_A降密4"/>
      <sheetName val="IP22_EU&amp;UK4"/>
      <sheetName val="T4NA(2CN)_(2)4"/>
      <sheetName val="GAMMA_SUV4"/>
      <sheetName val="Model_H_GTI4"/>
      <sheetName val="New_Lavida4"/>
      <sheetName val="Model_A4"/>
      <sheetName val="IP22_CN_L-CAR4"/>
      <sheetName val="SGM201_R3_ISS4"/>
      <sheetName val="Model_S_MP124"/>
      <sheetName val="Model_F_FL4"/>
      <sheetName val="Model_H_Cross4"/>
      <sheetName val="New_Model_K4"/>
      <sheetName val="ZP11_MG4"/>
      <sheetName val="List_Data4"/>
      <sheetName val="Material_Tables4"/>
      <sheetName val="Weld_Tool4"/>
      <sheetName val="BOM_Input4"/>
      <sheetName val="Parts_List4"/>
      <sheetName val="ALL_PARTS_PRICE_LIST4"/>
      <sheetName val="Ass'y-A_(Day)4"/>
      <sheetName val="Annual_Sales3"/>
      <sheetName val="BU_Summary_Data4"/>
      <sheetName val="Exploded_End_Items3"/>
      <sheetName val="차체_품안표3"/>
      <sheetName val="CUSTOMER_(DETAIL)3"/>
      <sheetName val="Parameters_SSR3"/>
      <sheetName val="minimum_lot_size4"/>
      <sheetName val="HL_extract3"/>
      <sheetName val="CHHS_AVSS63"/>
      <sheetName val="Data_Table3"/>
      <sheetName val="4__Project_Plan3"/>
      <sheetName val="Key_Function_in_Master_FMEA3"/>
      <sheetName val="Part_by_Part4"/>
      <sheetName val="5_UPS_Data4"/>
      <sheetName val="094W原紙_3"/>
      <sheetName val="Full_list_0204253"/>
      <sheetName val="FUNCTION_CHART3"/>
      <sheetName val="Volume_Hypothesis3"/>
      <sheetName val="Process_means4"/>
      <sheetName val="Fixture_List4"/>
      <sheetName val="Sheet6_(3)3"/>
      <sheetName val="Customer_Part_Approval4"/>
      <sheetName val="Development_Start4"/>
      <sheetName val="Final_Production_Release4"/>
      <sheetName val="A3C_Data3"/>
      <sheetName val="勤務ｼﾌﾄﾍﾞｰｽ表_下期3"/>
      <sheetName val="Barcode_D&amp;F3"/>
      <sheetName val="140N_Part_Local_(SE)3"/>
      <sheetName val="part_list_C53"/>
      <sheetName val="Income_Statem4"/>
      <sheetName val="Mechanical_Handle_Grained4"/>
      <sheetName val="信息费用预算表(A4)_3"/>
      <sheetName val="01_3_28現在3"/>
      <sheetName val="Incr_Inv_Tool3"/>
      <sheetName val="Budget_base3"/>
      <sheetName val="FACT_B4"/>
      <sheetName val="Notice_Link4"/>
      <sheetName val="ALPL_0305144"/>
      <sheetName val="Format_info3"/>
      <sheetName val="contents_(English)3"/>
      <sheetName val="設変通知書_(E)3"/>
      <sheetName val="Rev_#1_&amp;_#23"/>
      <sheetName val="?d?l??_(full-SUV)3"/>
      <sheetName val="RM_cost_Evapo_Standarti4"/>
      <sheetName val="RS_Sound_Add__Module4"/>
      <sheetName val="AM_6M_943"/>
      <sheetName val="ｺｽﾄ比較_(総括)3"/>
      <sheetName val="issue_destination3"/>
      <sheetName val="PSA_T73"/>
      <sheetName val="Cómputo_B3"/>
      <sheetName val="0_Cuota3"/>
      <sheetName val="TMMI_SEQUOIA_20113"/>
      <sheetName val="Issues_log3"/>
      <sheetName val="Données_transversales_pays3"/>
      <sheetName val="HS_HB_NE_dr_13"/>
      <sheetName val="尾门板总成_3"/>
      <sheetName val="PN_LIST_(2)1"/>
      <sheetName val="PN_LIST_P33B1"/>
      <sheetName val="Invoice_Aging1"/>
      <sheetName val="Open_AP1"/>
      <sheetName val="００･ＤＥ_Ｍ６２1"/>
      <sheetName val="FmｸﾞﾗﾌVer_01"/>
      <sheetName val="参考_人員調査表1"/>
      <sheetName val="Poland_HL1"/>
      <sheetName val="61B_(J)1"/>
      <sheetName val="X61B_(E)1"/>
      <sheetName val="Rubriques_MC1"/>
      <sheetName val="Hyp_DDRH1"/>
      <sheetName val="A-B(exp_)1"/>
      <sheetName val="_d_l___(full-SUV)1"/>
      <sheetName val="DEC_EO1"/>
      <sheetName val="Europe_PU-16"/>
      <sheetName val="TT_(13)6"/>
      <sheetName val="New_DYNA6"/>
      <sheetName val="Report_Key6"/>
      <sheetName val="Trim_Dev_Materials6"/>
      <sheetName val="Non_Labour_Forecast6"/>
      <sheetName val="Costed_Parts_Matrix6"/>
      <sheetName val="Engineering_Assumptions6"/>
      <sheetName val="Labour_Forecast6"/>
      <sheetName val="Process_Summary6"/>
      <sheetName val="Original_ED&amp;D_summary6"/>
      <sheetName val="Laser_Weld5"/>
      <sheetName val="Price_J60E66"/>
      <sheetName val="Table_Master6"/>
      <sheetName val="JT3_0견적-구16"/>
      <sheetName val="Total_Income_Statement6"/>
      <sheetName val="Croisements_(Ai_-_Ej_-_Mk)_X856"/>
      <sheetName val="DV_Release5"/>
      <sheetName val="LOAD_HOURS5"/>
      <sheetName val="VAC_BLK_CALC_6"/>
      <sheetName val="Blank_AQR_(old)6"/>
      <sheetName val="CAP_PLAN6"/>
      <sheetName val="PKG_&amp;_FRT6"/>
      <sheetName val="PROCESS_INFO6"/>
      <sheetName val="問題課題(pattern_3)5"/>
      <sheetName val="ebom_excel5"/>
      <sheetName val="qad_bom5"/>
      <sheetName val="Default_Rates5"/>
      <sheetName val="DD96_1_185"/>
      <sheetName val="After_Sales_Supplier_#'s5"/>
      <sheetName val="FY99_Volume5"/>
      <sheetName val="Stamping_Tool_building_Hrs5"/>
      <sheetName val="Stamping_Burden5"/>
      <sheetName val="FB_sepa_S26"/>
      <sheetName val="EPW_06306"/>
      <sheetName val="cc_0214_23005"/>
      <sheetName val="Fert_ablauf5"/>
      <sheetName val="PN_LIST5"/>
      <sheetName val="F7_Custom_Service_Center_(CSC)5"/>
      <sheetName val="F5_E1-TEI_5"/>
      <sheetName val="F5_Specific_expenses_Vol_Drop5"/>
      <sheetName val="F5_Specific_expenses5"/>
      <sheetName val="HPS_Slit_Coil_(Centralia)5"/>
      <sheetName val="391_各5"/>
      <sheetName val="Product_Validation5"/>
      <sheetName val="Sales_price5"/>
      <sheetName val="A10_(2)5"/>
      <sheetName val="POLO_H_GP5"/>
      <sheetName val="IP2X_MCE5"/>
      <sheetName val="VW321_(Lavida_taxi)5"/>
      <sheetName val="IP24_RSB_CN5"/>
      <sheetName val="SK371_(PV20140226)降密方案5"/>
      <sheetName val="SK371_(PV20140226)_5"/>
      <sheetName val="SK371_(PV1)5"/>
      <sheetName val="KC_FOAM5"/>
      <sheetName val="B753__PV5"/>
      <sheetName val="B81C_(广州)5"/>
      <sheetName val="D2SC_PV5"/>
      <sheetName val="D2SC_DV5"/>
      <sheetName val="B753__PV_(2)5"/>
      <sheetName val="TFC_MY145"/>
      <sheetName val="ZP11_EU5"/>
      <sheetName val="SGM318_(3)5"/>
      <sheetName val="SGM318_(2)5"/>
      <sheetName val="IP21_MCE5"/>
      <sheetName val="SK253_SB(M-A_ENTRY_SB)5"/>
      <sheetName val="Model_S_FL(SK461)5"/>
      <sheetName val="LAVIDA_DERIVAT5"/>
      <sheetName val="Model_A_TAXI5"/>
      <sheetName val="SGM258_MY135"/>
      <sheetName val="New_Model_A201303045"/>
      <sheetName val="New_Model_A201209215"/>
      <sheetName val="New_Model_A5"/>
      <sheetName val="New_Model_A降密5"/>
      <sheetName val="IP22_EU&amp;UK5"/>
      <sheetName val="T4NA(2CN)_(2)5"/>
      <sheetName val="GAMMA_SUV5"/>
      <sheetName val="Model_H_GTI5"/>
      <sheetName val="New_Lavida5"/>
      <sheetName val="Model_A5"/>
      <sheetName val="IP22_CN_L-CAR5"/>
      <sheetName val="SGM201_R3_ISS5"/>
      <sheetName val="Model_S_MP125"/>
      <sheetName val="Model_F_FL5"/>
      <sheetName val="Model_H_Cross5"/>
      <sheetName val="New_Model_K5"/>
      <sheetName val="ZP11_MG5"/>
      <sheetName val="List_Data5"/>
      <sheetName val="BU_Summary_Data5"/>
      <sheetName val="Japanese_Summary5"/>
      <sheetName val="Antivol_D25"/>
      <sheetName val="Material_Tables5"/>
      <sheetName val="Weld_Tool5"/>
      <sheetName val="BOM_Input5"/>
      <sheetName val="Parts_List5"/>
      <sheetName val="Inputs_and_Data6"/>
      <sheetName val="Tooling_breakdown5"/>
      <sheetName val="342A_Block5"/>
      <sheetName val="LESCI_J775"/>
      <sheetName val="Read_me_first5"/>
      <sheetName val="organization_data5"/>
      <sheetName val="Labor_cost5"/>
      <sheetName val="SU_BOM_200712135"/>
      <sheetName val="Ideal_Cost5"/>
      <sheetName val="Data_01015"/>
      <sheetName val="E_TOPICS5"/>
      <sheetName val="ECN-Mold_Progress5"/>
      <sheetName val="ALL_PARTS_PRICE_LIST5"/>
      <sheetName val="_DATA5"/>
      <sheetName val="表5-2_地区別CO2排出実績5"/>
      <sheetName val="Ass'y-A_(Day)5"/>
      <sheetName val="Stock_Price5"/>
      <sheetName val="contract_AGER4"/>
      <sheetName val="contract_APOR4"/>
      <sheetName val="market_AGER4"/>
      <sheetName val="market_APOR4"/>
      <sheetName val="結果一覧_ｼｰﾄ5"/>
      <sheetName val="Process_means5"/>
      <sheetName val="Fixture_List5"/>
      <sheetName val="Sheet6_(3)4"/>
      <sheetName val="진행_DATA_(2)5"/>
      <sheetName val="Vol_&amp;_Assumpt5"/>
      <sheetName val="Roll_Out_-_Limit5"/>
      <sheetName val="Customer_Part_Approval5"/>
      <sheetName val="Development_Start5"/>
      <sheetName val="Final_Production_Release5"/>
      <sheetName val="VIM_Data5"/>
      <sheetName val="PRIX_20095"/>
      <sheetName val="Interior_Trim5"/>
      <sheetName val="minimum_lot_size5"/>
      <sheetName val="X61B_ZH2E_L1_#15"/>
      <sheetName val="Part_by_Part5"/>
      <sheetName val="JCAE_Sale_Price4"/>
      <sheetName val="R_FJS_CAR_(old)4"/>
      <sheetName val="094W原紙_4"/>
      <sheetName val="Annual_Sales4"/>
      <sheetName val="Specific_Data5"/>
      <sheetName val="Input_Sheet5"/>
      <sheetName val="Plant_Data4"/>
      <sheetName val="5_UPS_Data5"/>
      <sheetName val="A3C_Data4"/>
      <sheetName val="勤務ｼﾌﾄﾍﾞｰｽ表_下期4"/>
      <sheetName val="Barcode_D&amp;F4"/>
      <sheetName val="Key_Function_in_Master_FMEA4"/>
      <sheetName val="Ref_IMM_Sizes4"/>
      <sheetName val="Prog_INFO4"/>
      <sheetName val="IAC_Quote_Processes4"/>
      <sheetName val="Sq_Area_INPUT4"/>
      <sheetName val="LPIM_BLK_CALC4"/>
      <sheetName val="ASSET_PLAN4"/>
      <sheetName val="_Cycle_Times4"/>
      <sheetName val="DIE_CUT_ROLL_CALC4"/>
      <sheetName val="EFFICIENCY_VS_VOLUME4"/>
      <sheetName val="TOOL_INFO4"/>
      <sheetName val="Marea_MY4"/>
      <sheetName val="Brava-o_MY4"/>
      <sheetName val="P_TO4"/>
      <sheetName val="Part_Pictorials4"/>
      <sheetName val="702_515_881t4"/>
      <sheetName val="工程別見積り_(SP)4"/>
      <sheetName val="Sales_by_Customer4"/>
      <sheetName val="140N_Part_Local_(SE)4"/>
      <sheetName val="part_list_C54"/>
      <sheetName val="cycle_time_reduction5"/>
      <sheetName val="Base_Info5"/>
      <sheetName val="Data_Table4"/>
      <sheetName val="4__Project_Plan4"/>
      <sheetName val="FUNCTION_CHART4"/>
      <sheetName val="Income_Statem5"/>
      <sheetName val="Mechanical_Handle_Grained5"/>
      <sheetName val="信息费用预算表(A4)_4"/>
      <sheetName val="01_3_28現在4"/>
      <sheetName val="Incr_Inv_Tool4"/>
      <sheetName val="HL_extract4"/>
      <sheetName val="CHHS_AVSS64"/>
      <sheetName val="Budget_base4"/>
      <sheetName val="FACT_B5"/>
      <sheetName val="Notice_Link5"/>
      <sheetName val="ALPL_0305145"/>
      <sheetName val="IVP_und_Afa4"/>
      <sheetName val="Full_list_0204254"/>
      <sheetName val="Format_info4"/>
      <sheetName val="contents_(English)4"/>
      <sheetName val="設変通知書_(E)4"/>
      <sheetName val="Rev_#1_&amp;_#24"/>
      <sheetName val="?d?l??_(full-SUV)4"/>
      <sheetName val="RM_cost_Evapo_Standarti5"/>
      <sheetName val="RS_Sound_Add__Module5"/>
      <sheetName val="AM_6M_944"/>
      <sheetName val="ｺｽﾄ比較_(総括)4"/>
      <sheetName val="Reference_4"/>
      <sheetName val="645a_9-18_PTO_4_34"/>
      <sheetName val="Chart_Data_Formulas4"/>
      <sheetName val="issue_destination4"/>
      <sheetName val="PSA_T74"/>
      <sheetName val="GG_S&amp;O_List4"/>
      <sheetName val="Operating_Plan_Changes4"/>
      <sheetName val="costes_internos4"/>
      <sheetName val="Cómputo_B4"/>
      <sheetName val="0_Cuota4"/>
      <sheetName val="TMMI_SEQUOIA_20114"/>
      <sheetName val="Issues_log4"/>
      <sheetName val="Just_for_calculation4"/>
      <sheetName val="Données_transversales_pays4"/>
      <sheetName val="Forração_PP_DE4"/>
      <sheetName val="Exploded_End_Items4"/>
      <sheetName val="차체_품안표4"/>
      <sheetName val="CUSTOMER_(DETAIL)4"/>
      <sheetName val="Parameters_SSR4"/>
      <sheetName val="HS_HB_NE_dr_14"/>
      <sheetName val="尾门板总成_4"/>
      <sheetName val="Volume_Hypothesis4"/>
      <sheetName val="PN_LIST_(2)2"/>
      <sheetName val="PN_LIST_P33B2"/>
      <sheetName val="Invoice_Aging2"/>
      <sheetName val="Open_AP2"/>
      <sheetName val="００･ＤＥ_Ｍ６２2"/>
      <sheetName val="FmｸﾞﾗﾌVer_02"/>
      <sheetName val="参考_人員調査表2"/>
      <sheetName val="Poland_HL2"/>
      <sheetName val="61B_(J)2"/>
      <sheetName val="X61B_(E)2"/>
      <sheetName val="Rubriques_MC2"/>
      <sheetName val="Hyp_DDRH2"/>
      <sheetName val="A-B(exp_)2"/>
      <sheetName val="_d_l___(full-SUV)2"/>
      <sheetName val="DEC_EO2"/>
      <sheetName val="Point_21"/>
      <sheetName val="(7__FR_&amp;_RR_axle_mass)1"/>
      <sheetName val="_48810真_xl1"/>
      <sheetName val="_48810真_xls1"/>
      <sheetName val="Sheet1_(7)1"/>
      <sheetName val="set_date1"/>
      <sheetName val="Eflex_bom1"/>
      <sheetName val="Pre-concept_AX01"/>
      <sheetName val="Cooling_Unit1"/>
      <sheetName val="GLOBAL_POWERTRAIN1"/>
      <sheetName val="Sheet1_(2)1"/>
      <sheetName val="PIC_PSI1"/>
      <sheetName val="Cal_Mat_TB1"/>
      <sheetName val="_48810真_xl__Glcest1"/>
      <sheetName val="_48810真_xls____1"/>
      <sheetName val="[48810真_xl??Glcest1"/>
      <sheetName val="[48810真_xls????1"/>
      <sheetName val="Cap'l_Input1"/>
      <sheetName val="dongia_(2)1"/>
      <sheetName val="P_2_VAR組合せ表1"/>
      <sheetName val="New_Prices1"/>
      <sheetName val="PL_BS_CF1"/>
      <sheetName val="2_대외공문1"/>
      <sheetName val="OPER__SPECS1"/>
      <sheetName val="RAW_MATERIAL1"/>
      <sheetName val="PCQIS_Warrty_data1"/>
      <sheetName val="Cost_2018"/>
      <sheetName val="CBD_Kolben1"/>
      <sheetName val="Customer_Claim_Year1"/>
      <sheetName val="C3_N_DC改造投資1"/>
      <sheetName val="Sum_Defect_OFF-LINE_GMI7001"/>
      <sheetName val="Lesson_Lern1"/>
      <sheetName val="140_loabor1"/>
      <sheetName val="Main_Model1"/>
      <sheetName val="Division__"/>
      <sheetName val="Income_Statement"/>
      <sheetName val="48810真_xls"/>
      <sheetName val="R_Specific_request_"/>
      <sheetName val="SWS_MSG1"/>
      <sheetName val="040_適用車種コード情報1"/>
      <sheetName val="サイクル_Cell_ID1"/>
      <sheetName val="Drop_downs1"/>
      <sheetName val="1_28_08_450pm"/>
      <sheetName val="TB_Jan-Dec961"/>
      <sheetName val="Managerial_Remuneration-Dec961"/>
      <sheetName val="---_(2)1"/>
      <sheetName val="Waterfall__0_Toolb1"/>
      <sheetName val="PO_&amp;_SA_List1"/>
      <sheetName val="Start_Here1"/>
      <sheetName val="GRN_Report_0706-_03071"/>
      <sheetName val="hvac_00_defect"/>
      <sheetName val="Sheet_01"/>
      <sheetName val="Sheet_4_VTL1"/>
      <sheetName val="Daily_1_1"/>
      <sheetName val="HE_BASE"/>
      <sheetName val="2_????"/>
      <sheetName val="040_削除"/>
      <sheetName val="Package_Presentation"/>
      <sheetName val="Business_Plan"/>
      <sheetName val="Burden_2800"/>
      <sheetName val="GMX_002"/>
      <sheetName val="Costing_Wave_2_STT"/>
      <sheetName val="BoM_(Wave_2)"/>
      <sheetName val="GB-IC_Villingen_GG"/>
      <sheetName val="RBC_(RNMP-005)"/>
      <sheetName val="RNMP16_(2)"/>
      <sheetName val="NNMP-003-K2_Ph1"/>
      <sheetName val="Blocking_Project"/>
      <sheetName val="XBA_MY-19_Regulation-RNMP-016"/>
      <sheetName val="4-Series_-_Control_Model"/>
      <sheetName val="PS41_0406_KD"/>
      <sheetName val="FUEL_FILLER"/>
      <sheetName val="總檔__(2)"/>
      <sheetName val="Man_power"/>
      <sheetName val="COVER_RL_RECLINING"/>
      <sheetName val="00_DOWNLOAD"/>
      <sheetName val="Calendar_09"/>
      <sheetName val="tesa_micro_hite"/>
      <sheetName val="Slide_core"/>
      <sheetName val="Other_lifter"/>
      <sheetName val="Tilted_lifter"/>
      <sheetName val="CASE_ASM"/>
      <sheetName val="HEV_Price_Walk"/>
      <sheetName val="X11C_Parts_List"/>
      <sheetName val="SCS_III"/>
      <sheetName val="Codes_-_NNA_-_04_27_01_logic"/>
      <sheetName val="BOM_Compile"/>
      <sheetName val="HKKalk280100_modifiziert"/>
      <sheetName val="JIT_-_130_000"/>
      <sheetName val="R_BOM_Model"/>
      <sheetName val="JIT_-_266_000"/>
      <sheetName val="Model_Sum_-_130_000"/>
      <sheetName val="R_BOM_Subs"/>
      <sheetName val="Overview_2_"/>
      <sheetName val="Dep_11-12&lt;&gt;12mth_"/>
      <sheetName val="10-1_Media"/>
      <sheetName val="Front_Row_BOM"/>
      <sheetName val="駆動_1"/>
      <sheetName val="Infl_(2)"/>
      <sheetName val="等価CP"/>
      <sheetName val="ﾀｲﾔCP"/>
      <sheetName val="01 - Jan00"/>
      <sheetName val="797T輸入部品リスト"/>
      <sheetName val="稼動実績表  "/>
      <sheetName val="改訂履歴　Revice"/>
      <sheetName val="1020 FF"/>
      <sheetName val="\\Fsnml2\bv1_2\個人フォルダー\MMルノー\担当"/>
      <sheetName val="TOTAL LIST"/>
      <sheetName val="MastPlan"/>
      <sheetName val="オイラー角"/>
      <sheetName val="Functional_Milest_#3_Checklist"/>
      <sheetName val="Input_of_fleet_retail_vol__"/>
      <sheetName val="Current_Status"/>
      <sheetName val="[48810真_xl"/>
      <sheetName val="Search_Conditions"/>
      <sheetName val="TITLE_BLOCK"/>
      <sheetName val="COMPOSITION_PARTS_BLOCK"/>
      <sheetName val="Drop_Down_Lists"/>
      <sheetName val="TPM_Sheet"/>
      <sheetName val="wip-Dec_"/>
      <sheetName val="Balance_Sheet"/>
      <sheetName val="Fixed_Assets"/>
      <sheetName val="LCL_GENT0_4444,1_8JPN"/>
      <sheetName val="General_Data"/>
      <sheetName val="INVEST_LIST"/>
      <sheetName val="QOS_Graph"/>
      <sheetName val="Offshoring_MODEL"/>
      <sheetName val="Multiple_Choice_Data"/>
      <sheetName val="Program_Effort_matrix"/>
      <sheetName val="Data_Source"/>
      <sheetName val="Data_Validation"/>
      <sheetName val="Program_Data"/>
      <sheetName val="Representative_"/>
      <sheetName val="Exploded-FRT_DR"/>
      <sheetName val="Exploded-RR_DR"/>
      <sheetName val="Flow_Chart"/>
      <sheetName val="Single_Part"/>
      <sheetName val="Take_rate_Calc"/>
      <sheetName val="Concept_IDS"/>
      <sheetName val="Skin_Yield"/>
      <sheetName val="CP_Description"/>
      <sheetName val="CP_Instructions"/>
      <sheetName val="Injected_Parts_List"/>
      <sheetName val="Template_Log"/>
      <sheetName val="IMM_selection_table"/>
      <sheetName val="IMM_START-UP_(6)"/>
      <sheetName val="IMM_START-UP_(5)"/>
      <sheetName val="IMM_START-UP_(4)"/>
      <sheetName val="IMM_START-UP_(3)"/>
      <sheetName val="IMM_START-UP_(2)"/>
      <sheetName val="64164"/>
      <sheetName val="712"/>
      <sheetName val="modele"/>
      <sheetName val="29、费用比较"/>
      <sheetName val="Requirements Stocks"/>
      <sheetName val="车型毛利率变动"/>
      <sheetName val="自有"/>
      <sheetName val="series pricing"/>
      <sheetName val="626TD(COLOR)"/>
      <sheetName val="CPI"/>
      <sheetName val="VOL_EXC"/>
      <sheetName val="明细"/>
      <sheetName val="Consol FS"/>
      <sheetName val="美日管理费用6"/>
      <sheetName val="1086090401"/>
      <sheetName val="PV6 3.5L LX5 GMX170"/>
      <sheetName val="L EQ"/>
      <sheetName val="Requirements_Stocks"/>
      <sheetName val="series_pricing"/>
      <sheetName val="Consol_FS"/>
      <sheetName val="PV6_3_5L_LX5_GMX170"/>
      <sheetName val="L_EQ"/>
      <sheetName val="Requirements_Stocks1"/>
      <sheetName val="series_pricing1"/>
      <sheetName val="Consol_FS1"/>
      <sheetName val="PV6_3_5L_LX5_GMX1701"/>
      <sheetName val="L_EQ1"/>
      <sheetName val="合并表期末数"/>
      <sheetName val="不含直接"/>
      <sheetName val="Requirements_Stocks2"/>
      <sheetName val="series_pricing2"/>
      <sheetName val="Consol_FS2"/>
      <sheetName val="PV6_3_5L_LX5_GMX1702"/>
      <sheetName val="L_EQ2"/>
      <sheetName val="MOTOc__ご__"/>
      <sheetName val="MOTOcࠀ笰ごꒈꐸ"/>
      <sheetName val="数据源"/>
      <sheetName val="1)Wood Shop"/>
      <sheetName val="2)mold shop"/>
      <sheetName val="Mach Costs"/>
      <sheetName val="Mldg Resin"/>
      <sheetName val="案1(44%)"/>
      <sheetName val="箔Data"/>
      <sheetName val="PRF NEW"/>
      <sheetName val="Cover page"/>
      <sheetName val="setup"/>
      <sheetName val="Point_22"/>
      <sheetName val="Cooling_Unit2"/>
      <sheetName val="(7__FR_&amp;_RR_axle_mass)2"/>
      <sheetName val="_48810真_xl2"/>
      <sheetName val="_48810真_xls2"/>
      <sheetName val="Sheet1_(7)2"/>
      <sheetName val="set_date2"/>
      <sheetName val="Eflex_bom2"/>
      <sheetName val="Pre-concept_AX02"/>
      <sheetName val="GLOBAL_POWERTRAIN2"/>
      <sheetName val="Sheet1_(2)2"/>
      <sheetName val="PIC_PSI2"/>
      <sheetName val="Cal_Mat_TB2"/>
      <sheetName val="_48810真_xl__Glcest2"/>
      <sheetName val="_48810真_xls____2"/>
      <sheetName val="[48810真_xl??Glcest2"/>
      <sheetName val="[48810真_xls????2"/>
      <sheetName val="dongia_(2)2"/>
      <sheetName val="P_2_VAR組合せ表2"/>
      <sheetName val="New_Prices2"/>
      <sheetName val="PL_BS_CF2"/>
      <sheetName val="2_대외공문2"/>
      <sheetName val="C214_9306#251"/>
      <sheetName val="OPER__SPECS2"/>
      <sheetName val="RAW_MATERIAL2"/>
      <sheetName val="PCQIS_Warrty_data2"/>
      <sheetName val="Cost_20181"/>
      <sheetName val="Cap'l_Input2"/>
      <sheetName val="CBD_Kolben2"/>
      <sheetName val="Customer_Claim_Year2"/>
      <sheetName val="C3_N_DC改造投資2"/>
      <sheetName val="Sum_Defect_OFF-LINE_GMI7002"/>
      <sheetName val="Lesson_Lern2"/>
      <sheetName val="140_loabor2"/>
      <sheetName val="Main_Model2"/>
      <sheetName val="Division__1"/>
      <sheetName val="Income_Statement1"/>
      <sheetName val="FDR_BUDGET_2001_EISENACH1"/>
      <sheetName val="48810真_xls1"/>
      <sheetName val="R_Specific_request_1"/>
      <sheetName val="SWS_MSG2"/>
      <sheetName val="DATA_SHEET1"/>
      <sheetName val="040_適用車種コード情報2"/>
      <sheetName val="サイクル_Cell_ID2"/>
      <sheetName val="Drop_downs2"/>
      <sheetName val="1_28_08_450pm1"/>
      <sheetName val="TB_Jan-Dec962"/>
      <sheetName val="Managerial_Remuneration-Dec962"/>
      <sheetName val="---_(2)2"/>
      <sheetName val="Waterfall__0_Toolb2"/>
      <sheetName val="PO_&amp;_SA_List2"/>
      <sheetName val="Start_Here2"/>
      <sheetName val="GRN_Report_0706-_03072"/>
      <sheetName val="hvac_00_defect1"/>
      <sheetName val="Sheet_02"/>
      <sheetName val="Sheet_4_VTL2"/>
      <sheetName val="Daily_1_11"/>
      <sheetName val="HE_BASE1"/>
      <sheetName val="2_????1"/>
      <sheetName val="040_削除1"/>
      <sheetName val="Package_Presentation1"/>
      <sheetName val="Business_Plan1"/>
      <sheetName val="Burden_28001"/>
      <sheetName val="GMX_0021"/>
      <sheetName val="Sub-commodity_List1"/>
      <sheetName val="Costing_Wave_2_STT1"/>
      <sheetName val="BoM_(Wave_2)1"/>
      <sheetName val="GB-IC_Villingen_GG1"/>
      <sheetName val="RBC_(RNMP-005)1"/>
      <sheetName val="RNMP16_(2)1"/>
      <sheetName val="NNMP-003-K2_Ph11"/>
      <sheetName val="Blocking_Project1"/>
      <sheetName val="XBA_MY-19_Regulation-RNMP-0161"/>
      <sheetName val="4-Series_-_Control_Model1"/>
      <sheetName val="PS41_0406_KD1"/>
      <sheetName val="FUEL_FILLER1"/>
      <sheetName val="總檔__(2)1"/>
      <sheetName val="Man_power1"/>
      <sheetName val="COVER_RL_RECLINING1"/>
      <sheetName val="00_DOWNLOAD1"/>
      <sheetName val="Calendar_091"/>
      <sheetName val="tesa_micro_hite1"/>
      <sheetName val="Slide_core1"/>
      <sheetName val="Other_lifter1"/>
      <sheetName val="Tilted_lifter1"/>
      <sheetName val="CASE_ASM1"/>
      <sheetName val="att_1_2_NMUK_REQUIREMENTS1"/>
      <sheetName val="HEV_Price_Walk1"/>
      <sheetName val="X11C_Parts_List1"/>
      <sheetName val="SCS_III1"/>
      <sheetName val="Codes_-_NNA_-_04_27_01_logic1"/>
      <sheetName val="BOM_Compile1"/>
      <sheetName val="HKKalk280100_modifiziert1"/>
      <sheetName val="aux_20041"/>
      <sheetName val="Profile_EUR_OUTPUT1"/>
      <sheetName val="Profile_UK1"/>
      <sheetName val="972低減_10月1"/>
      <sheetName val="{Ref}_Hitachi_report_Q-Us_1"/>
      <sheetName val="Cover_&amp;_list1"/>
      <sheetName val="RX3_CBU1"/>
      <sheetName val="P5_VC_Vehicle_Spec1"/>
      <sheetName val="JIT_-_130_0001"/>
      <sheetName val="R_BOM_Model1"/>
      <sheetName val="JIT_-_266_0001"/>
      <sheetName val="Model_Sum_-_130_0001"/>
      <sheetName val="R_BOM_Subs1"/>
      <sheetName val="Overview_2_1"/>
      <sheetName val="Dep_11-12&lt;&gt;12mth_1"/>
      <sheetName val="10-1_Media1"/>
      <sheetName val="Front_Row_BOM1"/>
      <sheetName val="駆動_2"/>
      <sheetName val="Infl_(2)1"/>
      <sheetName val="pad_assy1"/>
      <sheetName val="Pre_1"/>
      <sheetName val="配置表"/>
      <sheetName val="계산DATA입력"/>
      <sheetName val="3.0Lmin_80degC_N=2"/>
      <sheetName val="3.0Lmin_80degC_N=3"/>
      <sheetName val="3業務分担俵(KT4-97.6"/>
      <sheetName val="別紙１"/>
      <sheetName val="Method of supply and picking"/>
      <sheetName val="9003"/>
      <sheetName val="MM??‰v・?´‰???‰???針潤e¶??P"/>
      <sheetName val="変更部品LIST"/>
      <sheetName val="Anlycs"/>
      <sheetName val="Mctng"/>
      <sheetName val="RAM名置き換え"/>
      <sheetName val="1上下"/>
      <sheetName val="排気認証用グラフ一覧表"/>
      <sheetName val="KH1E"/>
      <sheetName val="優先型調達国"/>
      <sheetName val="Setting"/>
      <sheetName val="IP"/>
      <sheetName val="品番別G_DATA"/>
      <sheetName val="ÔïWñ"/>
      <sheetName val="Misc"/>
      <sheetName val="TerrorityData___GE"/>
      <sheetName val="Front CTH"/>
      <sheetName val="Rear CTH"/>
      <sheetName val="Front LTH"/>
      <sheetName val="Rear LTH"/>
      <sheetName val="SPG_F"/>
      <sheetName val="SPG_R"/>
      <sheetName val="ﾊﾞﾈ下"/>
      <sheetName val="積載条件"/>
      <sheetName val="B-Car Rates"/>
      <sheetName val="Top22(GER)"/>
      <sheetName val="ＦＣ～ＧＸ"/>
      <sheetName val="DASH用係数"/>
      <sheetName val="Inflation &amp; Exchange"/>
      <sheetName val="Tc"/>
      <sheetName val="Xs"/>
      <sheetName val="P"/>
      <sheetName val="Ve"/>
      <sheetName val="REP-2"/>
      <sheetName val="Component Detail"/>
      <sheetName val="静ﾊﾟﾀﾝ分析"/>
      <sheetName val="BENZ"/>
      <sheetName val="径方向熱膨張量_v2"/>
      <sheetName val="DATA NORMAL"/>
      <sheetName val="選択肢"/>
      <sheetName val="TOEIC"/>
      <sheetName val="Category Code "/>
      <sheetName val="(始めに読む)当ファイルの使い方"/>
      <sheetName val="業務一覧シート"/>
      <sheetName val="DIEZEL????"/>
      <sheetName val="study004acc_P32R_MR15_FKk2_TVO8"/>
      <sheetName val="Contents"/>
      <sheetName val="Nissan's spec"/>
      <sheetName val="12.Characteristic(load deflec)"/>
      <sheetName val="Tool"/>
      <sheetName val="プルダウン用Sheet"/>
      <sheetName val="MOTOc____ご__x005f_x0012___x005f_x0012_____3"/>
      <sheetName val="MOTOc_ࠀ_笰ごꒈ_x005f_x0012_ꐸ_x005f_x0012_뜝瞮__2"/>
      <sheetName val="MOTOc____ご__x005f_x0012___x005f_x0012_____4"/>
      <sheetName val="MOTOc_ࠀ笰ごꒈ_x005f_x0012_ꐸ_x005f_x0012_뜝瞮猰ごࠀ2"/>
      <sheetName val="Update_6_011"/>
      <sheetName val="欧州_構想書集約1"/>
      <sheetName val="MOTOc_?_?ご?_x005f_x0012_?_x005f_x0012_??__1"/>
      <sheetName val="MOTOc_?_?ご?_x005f_x0012_?_x005f_x0012_??_?1"/>
      <sheetName val="Inv_1"/>
      <sheetName val="3_結果まとめ1"/>
      <sheetName val="WTC_BODY一覧原紙1"/>
      <sheetName val="UU1_memo1"/>
      <sheetName val="SPEC_NOTE_BLOCK(3)1"/>
      <sheetName val="Fuel_gauge_data_(V-up)1"/>
      <sheetName val="MOTOc____ご__x005f_x005f_x005f_x0012___x0052"/>
      <sheetName val="MOTOc_ࠀ_笰ごꒈ_x005f_x005f_x005f_x0012_ꐸ_x0052"/>
      <sheetName val="MOTOc_ࠀ笰ごꒈ_x005f_x005f_x005f_x0012_ꐸ_x005f2"/>
      <sheetName val="TB_P121"/>
      <sheetName val="THAI向け_INST1"/>
      <sheetName val="MEX向け_INST1"/>
      <sheetName val="MEX向け_INST_PACKING_LIST1"/>
      <sheetName val="Dﾚﾝｼﾞ_AC=ON1"/>
      <sheetName val="MOTOc?ࠀ?笰ごꒈꐸ뵓뜝瞮????猰ごࠀ?ꒀ嘻瞦咚瞦?"/>
      <sheetName val="Forjas,_Queretaro,_Mexico1"/>
      <sheetName val="xDATA_(1)"/>
      <sheetName val="MOTOc?ࠀ?笰ごꒈꐸ뜝瞮?猰ごࠀ?ꒀ嘻瞦咚瞦?৿?ꑠ"/>
      <sheetName val="Suggest_5_Day"/>
      <sheetName val="MOTOc_ࠀ_笰ごꒈꐸ뜝瞮___"/>
      <sheetName val="MOTOc____ご______ご"/>
      <sheetName val="MOTOc_ࠀ笰ごꒈꐸ뜝瞮猰ごࠀꒀ"/>
      <sheetName val="MOTOc____ご_______1"/>
      <sheetName val="MOTOc_ࠀ_笰ごꒈꐸ뜝瞮___1"/>
      <sheetName val="MOTOc____ご______ご1"/>
      <sheetName val="MOTOc_ࠀ笰ごꒈꐸ뜝瞮猰ごࠀꒀ1"/>
      <sheetName val="Activities List"/>
      <sheetName val="WK01"/>
      <sheetName val="WK02"/>
      <sheetName val="WK03"/>
      <sheetName val="WK04"/>
      <sheetName val="WK05"/>
      <sheetName val="WK06"/>
      <sheetName val="WK07"/>
      <sheetName val="WK08"/>
      <sheetName val="WK09"/>
      <sheetName val="WK10"/>
      <sheetName val="MONTHLY JOB HOUR"/>
      <sheetName val="測温点"/>
      <sheetName val="Line Item Detail - L42C09"/>
      <sheetName val="R50_data-Summary_inhouse_assump"/>
      <sheetName val="Exchange_Rate"/>
      <sheetName val="R50_data-Summary_inhouse_assum1"/>
      <sheetName val="Exchange_Rate1"/>
      <sheetName val="Method_of_supply_and_picking"/>
      <sheetName val="Pivot Actual"/>
      <sheetName val="Pivot Forecast"/>
      <sheetName val="LETTER"/>
      <sheetName val="試作セル仕様"/>
      <sheetName val="Para"/>
      <sheetName val="20120322"/>
      <sheetName val="Listing Ki (liste)"/>
      <sheetName val="P7 Impact Torque_CVT_2WD_WGN"/>
      <sheetName val="P6 Impact Torque_CVT_2WD_VAN"/>
      <sheetName val="一覧表"/>
      <sheetName val="ADC &amp; MAC"/>
      <sheetName val="依頼状況"/>
      <sheetName val="课题汇总"/>
      <sheetName val="PT12"/>
      <sheetName val="初期03"/>
      <sheetName val="BOM Dashboard"/>
      <sheetName val="06年度長期操業予測_金額_0701月3発反映_070112"/>
      <sheetName val="CHART COST n GM"/>
      <sheetName val="VC"/>
      <sheetName val="khung ten TD"/>
      <sheetName val="04年度長期操業予測_数量_0412月3発反映"/>
      <sheetName val="YAZI1_(2)"/>
      <sheetName val="Key_Inputs"/>
      <sheetName val="P60A"/>
      <sheetName val="Correspondence_-_Technologies"/>
      <sheetName val="(m) Currency"/>
      <sheetName val="FEP Lookup"/>
      <sheetName val="뼓ドア"/>
      <sheetName val="Tabla1"/>
      <sheetName val="4-6月"/>
      <sheetName val="勤怠表"/>
      <sheetName val="att_1_2_NMUK_REQUIREMENTS2"/>
      <sheetName val="aux_20042"/>
      <sheetName val="Profile_EUR_OUTPUT2"/>
      <sheetName val="Profile_UK2"/>
      <sheetName val="{Ref}_Hitachi_report_Q-Us_2"/>
      <sheetName val="972低減_10月2"/>
      <sheetName val="Cover_&amp;_list2"/>
      <sheetName val="P5_VC_Vehicle_Spec2"/>
      <sheetName val="TB_P122"/>
      <sheetName val="Forjas,_Queretaro,_Mexico2"/>
      <sheetName val="FDR_BUDGET_2001_EISENACH2"/>
      <sheetName val="Update_6_012"/>
      <sheetName val="RX3_CBU2"/>
      <sheetName val="MOTOc____ご__x005f_x0012___x005f_x0012_____5"/>
      <sheetName val="MOTOc_ࠀ_笰ごꒈ_x005f_x0012_ꐸ_x005f_x0012_뜝瞮__3"/>
      <sheetName val="MOTOc____ご__x005f_x0012___x005f_x0012_____6"/>
      <sheetName val="MOTOc_ࠀ笰ごꒈ_x005f_x0012_ꐸ_x005f_x0012_뜝瞮猰ごࠀ3"/>
      <sheetName val="欧州_構想書集約2"/>
      <sheetName val="pad_assy2"/>
      <sheetName val="Pre_2"/>
      <sheetName val="MOTOc_?_?ご?_x005f_x0012_?_x005f_x0012_??__2"/>
      <sheetName val="MOTOc_?_?ご?_x005f_x0012_?_x005f_x0012_??_?2"/>
      <sheetName val="Inv_2"/>
      <sheetName val="3_結果まとめ2"/>
      <sheetName val="WTC_BODY一覧原紙2"/>
      <sheetName val="UU1_memo2"/>
      <sheetName val="THAI向け_INST2"/>
      <sheetName val="MEX向け_INST2"/>
      <sheetName val="MEX向け_INST_PACKING_LIST2"/>
      <sheetName val="Fuel_gauge_data_(V-up)2"/>
      <sheetName val="MOTOc____ご__x005f_x005f_x005f_x0012___x0053"/>
      <sheetName val="MOTOc_ࠀ_笰ごꒈ_x005f_x005f_x005f_x0012_ꐸ_x0053"/>
      <sheetName val="MOTOc_ࠀ笰ごꒈ_x005f_x005f_x005f_x0012_ꐸ_x005f3"/>
      <sheetName val="SPEC_NOTE_BLOCK(3)2"/>
      <sheetName val="Dﾚﾝｼﾞ_AC=ON2"/>
      <sheetName val="xDATA_(1)1"/>
      <sheetName val="Suggest_5_Day1"/>
      <sheetName val="R50_data-Summary_inhouse_assum2"/>
      <sheetName val="Exchange_Rate2"/>
      <sheetName val="Front_CTH"/>
      <sheetName val="Rear_CTH"/>
      <sheetName val="Front_LTH"/>
      <sheetName val="Rear_LTH"/>
      <sheetName val="B-Car_Rates"/>
      <sheetName val="Inflation_&amp;_Exchange"/>
      <sheetName val="Component_Detail"/>
      <sheetName val="Nissan's_spec"/>
      <sheetName val="12_Characteristic(load_deflec)"/>
      <sheetName val="Method_of_supply_and_picking1"/>
      <sheetName val="Category_Code_"/>
      <sheetName val="Line_Item_Detail_-_L42C09"/>
      <sheetName val="Activities_List"/>
      <sheetName val="MONTHLY_JOB_HOUR"/>
      <sheetName val="3業務分担俵(KT4-97_6"/>
      <sheetName val="P7_Impact_Torque_CVT_2WD_WGN"/>
      <sheetName val="P6_Impact_Torque_CVT_2WD_VAN"/>
      <sheetName val="#0 SPEC &lt;JPN&gt;［1］案"/>
      <sheetName val="ME"/>
      <sheetName val="Volume information"/>
      <sheetName val="テキスト"/>
      <sheetName val="ｱﾅﾛｸﾞﾒｰﾀ"/>
      <sheetName val="Drop down List"/>
      <sheetName val="数据验证"/>
      <sheetName val="HVAC"/>
      <sheetName val="dongia_(2)3"/>
      <sheetName val="P_2_VAR組合せ表3"/>
      <sheetName val="att_1_2_NMUK_REQUIREMENTS3"/>
      <sheetName val="aux_20043"/>
      <sheetName val="Profile_EUR_OUTPUT3"/>
      <sheetName val="Profile_UK3"/>
      <sheetName val="{Ref}_Hitachi_report_Q-Us_3"/>
      <sheetName val="972低減_10月3"/>
      <sheetName val="Cover_&amp;_list3"/>
      <sheetName val="P5_VC_Vehicle_Spec3"/>
      <sheetName val="TB_P123"/>
      <sheetName val="Forjas,_Queretaro,_Mexico3"/>
      <sheetName val="Sheet1_(2)3"/>
      <sheetName val="FDR_BUDGET_2001_EISENACH3"/>
      <sheetName val="Update_6_013"/>
      <sheetName val="RX3_CBU3"/>
      <sheetName val="MOTOc____ご__x005f_x0012___x005f_x0012_____7"/>
      <sheetName val="MOTOc_ࠀ_笰ごꒈ_x005f_x0012_ꐸ_x005f_x0012_뜝瞮__4"/>
      <sheetName val="MOTOc____ご__x005f_x0012___x005f_x0012_____8"/>
      <sheetName val="MOTOc_ࠀ笰ごꒈ_x005f_x0012_ꐸ_x005f_x0012_뜝瞮猰ごࠀ4"/>
      <sheetName val="欧州_構想書集約3"/>
      <sheetName val="pad_assy3"/>
      <sheetName val="Pre_3"/>
      <sheetName val="MOTOc_?_?ご?_x005f_x0012_?_x005f_x0012_??__3"/>
      <sheetName val="MOTOc_?_?ご?_x005f_x0012_?_x005f_x0012_??_?3"/>
      <sheetName val="Inv_3"/>
      <sheetName val="3_結果まとめ3"/>
      <sheetName val="WTC_BODY一覧原紙3"/>
      <sheetName val="Rubriques_MC3"/>
      <sheetName val="Hyp_DDRH3"/>
      <sheetName val="A-B(exp_)3"/>
      <sheetName val="UU1_memo3"/>
      <sheetName val="THAI向け_INST3"/>
      <sheetName val="MEX向け_INST3"/>
      <sheetName val="MEX向け_INST_PACKING_LIST3"/>
      <sheetName val="61B_(J)3"/>
      <sheetName val="X61B_(E)3"/>
      <sheetName val="Fuel_gauge_data_(V-up)3"/>
      <sheetName val="MOTOc____ご__x005f_x005f_x005f_x0012___x0054"/>
      <sheetName val="MOTOc_ࠀ_笰ごꒈ_x005f_x005f_x005f_x0012_ꐸ_x0054"/>
      <sheetName val="MOTOc_ࠀ笰ごꒈ_x005f_x005f_x005f_x0012_ꐸ_x005f4"/>
      <sheetName val="SPEC_NOTE_BLOCK(3)3"/>
      <sheetName val="Dﾚﾝｼﾞ_AC=ON3"/>
      <sheetName val="HEV_Price_Walk2"/>
      <sheetName val="JIT_-_130_0002"/>
      <sheetName val="R_BOM_Model2"/>
      <sheetName val="JIT_-_266_0002"/>
      <sheetName val="Model_Sum_-_130_0002"/>
      <sheetName val="xDATA_(1)2"/>
      <sheetName val="Suggest_5_Day2"/>
      <sheetName val="Business_Plan2"/>
      <sheetName val="48810真_xls2"/>
      <sheetName val="Package_Presentation2"/>
      <sheetName val="R50_data-Summary_inhouse_assum3"/>
      <sheetName val="Exchange_Rate3"/>
      <sheetName val="Nissan's_spec1"/>
      <sheetName val="12_Characteristic(load_deflec)1"/>
      <sheetName val="Method_of_supply_and_picking2"/>
      <sheetName val="Front_CTH1"/>
      <sheetName val="Rear_CTH1"/>
      <sheetName val="Front_LTH1"/>
      <sheetName val="Rear_LTH1"/>
      <sheetName val="B-Car_Rates1"/>
      <sheetName val="Inflation_&amp;_Exchange1"/>
      <sheetName val="Component_Detail1"/>
      <sheetName val="wip-Dec_1"/>
      <sheetName val="Category_Code_1"/>
      <sheetName val="Line_Item_Detail_-_L42C091"/>
      <sheetName val="Activities_List1"/>
      <sheetName val="MONTHLY_JOB_HOUR1"/>
      <sheetName val="TPM_Sheet1"/>
      <sheetName val="3業務分担俵(KT4-97_61"/>
      <sheetName val="P7_Impact_Torque_CVT_2WD_WGN1"/>
      <sheetName val="P6_Impact_Torque_CVT_2WD_VAN1"/>
      <sheetName val="入力工場管理費"/>
      <sheetName val="data "/>
      <sheetName val="ocean voyage"/>
      <sheetName val="data_"/>
      <sheetName val="ocean_voyage"/>
      <sheetName val="data_1"/>
      <sheetName val="ocean_voyage1"/>
      <sheetName val="OPERATING HEAD"/>
      <sheetName val="data_2"/>
      <sheetName val="ocean_voyage2"/>
      <sheetName val="OPERATING_HEAD"/>
      <sheetName val="Dept"/>
      <sheetName val="Kind of Service"/>
      <sheetName val="2004 Labor"/>
      <sheetName val="Service Coming"/>
      <sheetName val="Assy-Total"/>
      <sheetName val="data_3"/>
      <sheetName val="ocean_voyage3"/>
      <sheetName val="OPERATING_HEAD1"/>
      <sheetName val="Kind_of_Service"/>
      <sheetName val="2004_Labor"/>
      <sheetName val="Service_Coming"/>
      <sheetName val="FF-RC-ST Showa Only"/>
      <sheetName val="XL4Poppy"/>
      <sheetName val="HVN"/>
      <sheetName val="data_4"/>
      <sheetName val="ocean_voyage4"/>
      <sheetName val="OPERATING_HEAD2"/>
      <sheetName val="Kind_of_Service1"/>
      <sheetName val="2004_Labor1"/>
      <sheetName val="Service_Coming1"/>
      <sheetName val="FF-RC-ST_Showa_Only"/>
      <sheetName val="data_5"/>
      <sheetName val="ocean_voyage5"/>
      <sheetName val="OPERATING_HEAD3"/>
      <sheetName val="Kind_of_Service2"/>
      <sheetName val="2004_Labor2"/>
      <sheetName val="Service_Coming2"/>
      <sheetName val="FF-RC-ST_Showa_Only1"/>
      <sheetName val="MOTGc_x005f_x005f_x005f_x0000_ࠀ_x005f_x005f_x0000"/>
      <sheetName val="MOTGc_x005f_x005f_x005f_x005f_x005f_x005f_x005f_x0000_ࠀ"/>
      <sheetName val="04WEEK下期月別"/>
      <sheetName val="04CALENDAR下期月別"/>
      <sheetName val="04下期ｼﾌﾄ"/>
      <sheetName val="04正規案CALENDAR"/>
      <sheetName val="Test cost oversea"/>
      <sheetName val="GROUPING"/>
      <sheetName val="BANK"/>
      <sheetName val="COS"/>
      <sheetName val="Code"/>
      <sheetName val="PS50P80"/>
      <sheetName val="ASF INVENTORY"/>
      <sheetName val="FORECAST "/>
      <sheetName val="KRISTY FINAL"/>
      <sheetName val="ADD FORECAST(NEW PRODUCTS)"/>
      <sheetName val="INTRANSIT"/>
      <sheetName val="JAN FAINAL"/>
      <sheetName val="Thailand LOH Cost Model"/>
      <sheetName val="USA LOH Cost Model"/>
      <sheetName val="UK LOH Cost Model"/>
      <sheetName val="Thailand LOH Cost Model (2)"/>
      <sheetName val="USA LOH Cost Model (2)"/>
      <sheetName val="UK LOH Cost Model (2)"/>
      <sheetName val="Thailand LOH Cost Model (3)"/>
      <sheetName val="USA LOH Cost Model (3)"/>
      <sheetName val="UK LOH Cost Model (3)"/>
      <sheetName val="Thailand LOH Cost Model (4)"/>
      <sheetName val="USA LOH Cost Model (4)"/>
      <sheetName val="UK LOH Cost Model (4)"/>
      <sheetName val="Thailand LOH Cost Model (5)"/>
      <sheetName val="USA LOH Cost Model (5)"/>
      <sheetName val="UK LOH Cost Model (5)"/>
      <sheetName val="BOM_TOP10"/>
      <sheetName val="Invoice_Aging3"/>
      <sheetName val="Open_AP3"/>
      <sheetName val="Material_Input_Status10"/>
      <sheetName val="Vehicle_Parts_List10"/>
      <sheetName val="Kapitaleinsatz_&amp;_Umsatz10"/>
      <sheetName val="Herstellkosten_(Referenz)10"/>
      <sheetName val="Working_Capital10"/>
      <sheetName val="K440_can_wake-up_logic10"/>
      <sheetName val="Seatbelt_Guides9"/>
      <sheetName val="Stowage_Tray9"/>
      <sheetName val="Ideas_Entered9"/>
      <sheetName val="Menu_Tables_and_Look-ups1"/>
      <sheetName val="Pigtail_Termination_Cap_CNBU1"/>
      <sheetName val="vlookup_references1"/>
      <sheetName val="BU_name1"/>
      <sheetName val="Monthly_Report_-_Author�_kdifi1"/>
      <sheetName val="project_range1"/>
      <sheetName val="Drop-down_Menu1"/>
      <sheetName val="DATA_SHEET2"/>
      <sheetName val="Summary_by_Product1"/>
      <sheetName val="PRICE_STRAT_FOR_3F9"/>
      <sheetName val="J_or_E9"/>
      <sheetName val="MATRIZ_POR_AREA9"/>
      <sheetName val="full_(2)9"/>
      <sheetName val="MPL_技連9"/>
      <sheetName val="342E_BLOCK9"/>
      <sheetName val="Build_Sheets9"/>
      <sheetName val="問題課題(pattern_3)6"/>
      <sheetName val="HPS_Slit_Coil_(Centralia)6"/>
      <sheetName val="Stamping_Tool_building_Hrs6"/>
      <sheetName val="Stamping_Burden6"/>
      <sheetName val="TT_(13)7"/>
      <sheetName val="New_DYNA7"/>
      <sheetName val="Table_Master7"/>
      <sheetName val="PN_LIST6"/>
      <sheetName val="F7_Custom_Service_Center_(CSC)6"/>
      <sheetName val="F5_E1-TEI_6"/>
      <sheetName val="F5_Specific_expenses_Vol_Drop6"/>
      <sheetName val="F5_Specific_expenses6"/>
      <sheetName val="Plan_Sheet9"/>
      <sheetName val="LESCI_J776"/>
      <sheetName val="391_各6"/>
      <sheetName val="DV_Release6"/>
      <sheetName val="Read_me_first6"/>
      <sheetName val="ebom_excel6"/>
      <sheetName val="qad_bom6"/>
      <sheetName val="Trim_Dev_Materials7"/>
      <sheetName val="Non_Labour_Forecast7"/>
      <sheetName val="Costed_Parts_Matrix7"/>
      <sheetName val="Engineering_Assumptions7"/>
      <sheetName val="Labour_Forecast7"/>
      <sheetName val="Default_Rates6"/>
      <sheetName val="After_Sales_Supplier_#'s6"/>
      <sheetName val="FY99_Volume6"/>
      <sheetName val="Japanese_Summary6"/>
      <sheetName val="Europe_PU-17"/>
      <sheetName val="Process_Summary7"/>
      <sheetName val="JT3_0견적-구17"/>
      <sheetName val="FB_sepa_S27"/>
      <sheetName val="EPW_06307"/>
      <sheetName val="Report_Key7"/>
      <sheetName val="Croisements_(Ai_-_Ej_-_Mk)_X857"/>
      <sheetName val="DD96_1_186"/>
      <sheetName val="Original_ED&amp;D_summary7"/>
      <sheetName val="Total_Income_Statement7"/>
      <sheetName val="Price_J60E67"/>
      <sheetName val="VAC_BLK_CALC_7"/>
      <sheetName val="Blank_AQR_(old)7"/>
      <sheetName val="CAP_PLAN7"/>
      <sheetName val="PKG_&amp;_FRT7"/>
      <sheetName val="PROCESS_INFO7"/>
      <sheetName val="Laser_Weld6"/>
      <sheetName val="Inputs_and_Data7"/>
      <sheetName val="cc_0214_23006"/>
      <sheetName val="LOAD_HOURS6"/>
      <sheetName val="Tooling_breakdown6"/>
      <sheetName val="342A_Block6"/>
      <sheetName val="organization_data6"/>
      <sheetName val="Labor_cost6"/>
      <sheetName val="SU_BOM_200712136"/>
      <sheetName val="Ideal_Cost6"/>
      <sheetName val="Fert_ablauf6"/>
      <sheetName val="Product_Validation6"/>
      <sheetName val="Sales_price6"/>
      <sheetName val="A10_(2)6"/>
      <sheetName val="POLO_H_GP6"/>
      <sheetName val="IP2X_MCE6"/>
      <sheetName val="VW321_(Lavida_taxi)6"/>
      <sheetName val="IP24_RSB_CN6"/>
      <sheetName val="SK371_(PV20140226)降密方案6"/>
      <sheetName val="SK371_(PV20140226)_6"/>
      <sheetName val="SK371_(PV1)6"/>
      <sheetName val="KC_FOAM6"/>
      <sheetName val="B753__PV6"/>
      <sheetName val="B81C_(广州)6"/>
      <sheetName val="D2SC_PV6"/>
      <sheetName val="D2SC_DV6"/>
      <sheetName val="B753__PV_(2)6"/>
      <sheetName val="TFC_MY146"/>
      <sheetName val="ZP11_EU6"/>
      <sheetName val="SGM318_(3)6"/>
      <sheetName val="SGM318_(2)6"/>
      <sheetName val="IP21_MCE6"/>
      <sheetName val="SK253_SB(M-A_ENTRY_SB)6"/>
      <sheetName val="Model_S_FL(SK461)6"/>
      <sheetName val="LAVIDA_DERIVAT6"/>
      <sheetName val="Model_A_TAXI6"/>
      <sheetName val="SGM258_MY136"/>
      <sheetName val="New_Model_A201303046"/>
      <sheetName val="New_Model_A201209216"/>
      <sheetName val="New_Model_A6"/>
      <sheetName val="New_Model_A降密6"/>
      <sheetName val="IP22_EU&amp;UK6"/>
      <sheetName val="T4NA(2CN)_(2)6"/>
      <sheetName val="GAMMA_SUV6"/>
      <sheetName val="Model_H_GTI6"/>
      <sheetName val="New_Lavida6"/>
      <sheetName val="Model_A6"/>
      <sheetName val="IP22_CN_L-CAR6"/>
      <sheetName val="SGM201_R3_ISS6"/>
      <sheetName val="Model_S_MP126"/>
      <sheetName val="Model_F_FL6"/>
      <sheetName val="Model_H_Cross6"/>
      <sheetName val="New_Model_K6"/>
      <sheetName val="ZP11_MG6"/>
      <sheetName val="List_Data6"/>
      <sheetName val="Material_Tables6"/>
      <sheetName val="Weld_Tool6"/>
      <sheetName val="BOM_Input6"/>
      <sheetName val="Parts_List6"/>
      <sheetName val="Data_01016"/>
      <sheetName val="E_TOPICS6"/>
      <sheetName val="Antivol_D26"/>
      <sheetName val="ECN-Mold_Progress6"/>
      <sheetName val="ALL_PARTS_PRICE_LIST6"/>
      <sheetName val="_DATA6"/>
      <sheetName val="表5-2_地区別CO2排出実績6"/>
      <sheetName val="Ass'y-A_(Day)6"/>
      <sheetName val="Annual_Sales5"/>
      <sheetName val="BU_Summary_Data6"/>
      <sheetName val="結果一覧_ｼｰﾄ6"/>
      <sheetName val="minimum_lot_size6"/>
      <sheetName val="Interior_Trim6"/>
      <sheetName val="VIM_Data6"/>
      <sheetName val="PRIX_20096"/>
      <sheetName val="702_515_881t5"/>
      <sheetName val="5_UPS_Data6"/>
      <sheetName val="X61B_ZH2E_L1_#16"/>
      <sheetName val="Part_by_Part6"/>
      <sheetName val="Stock_Price6"/>
      <sheetName val="진행_DATA_(2)6"/>
      <sheetName val="Vol_&amp;_Assumpt6"/>
      <sheetName val="Roll_Out_-_Limit6"/>
      <sheetName val="Specific_Data6"/>
      <sheetName val="Input_Sheet6"/>
      <sheetName val="FACT_B6"/>
      <sheetName val="Notice_Link6"/>
      <sheetName val="ALPL_0305146"/>
      <sheetName val="?d?l??_(full-SUV)5"/>
      <sheetName val="RM_cost_Evapo_Standarti6"/>
      <sheetName val="RS_Sound_Add__Module6"/>
      <sheetName val="cycle_time_reduction6"/>
      <sheetName val="Base_Info6"/>
      <sheetName val="Cómputo_B5"/>
      <sheetName val="0_Cuota5"/>
      <sheetName val="FUNCTION_CHART5"/>
      <sheetName val="Income_Statem6"/>
      <sheetName val="Mechanical_Handle_Grained6"/>
      <sheetName val="信息费用预算表(A4)_5"/>
      <sheetName val="Plant_Data5"/>
      <sheetName val="Key_Function_in_Master_FMEA5"/>
      <sheetName val="Sales_by_Customer5"/>
      <sheetName val="094W原紙_5"/>
      <sheetName val="Ref_IMM_Sizes5"/>
      <sheetName val="Prog_INFO5"/>
      <sheetName val="IAC_Quote_Processes5"/>
      <sheetName val="Sq_Area_INPUT5"/>
      <sheetName val="LPIM_BLK_CALC5"/>
      <sheetName val="ASSET_PLAN5"/>
      <sheetName val="_Cycle_Times5"/>
      <sheetName val="DIE_CUT_ROLL_CALC5"/>
      <sheetName val="EFFICIENCY_VS_VOLUME5"/>
      <sheetName val="TOOL_INFO5"/>
      <sheetName val="contract_AGER5"/>
      <sheetName val="contract_APOR5"/>
      <sheetName val="market_AGER5"/>
      <sheetName val="market_APOR5"/>
      <sheetName val="Marea_MY5"/>
      <sheetName val="Brava-o_MY5"/>
      <sheetName val="P_TO5"/>
      <sheetName val="Part_Pictorials5"/>
      <sheetName val="JCAE_Sale_Price5"/>
      <sheetName val="R_FJS_CAR_(old)5"/>
      <sheetName val="Reference_5"/>
      <sheetName val="工程別見積り_(SP)5"/>
      <sheetName val="IVP_und_Afa5"/>
      <sheetName val="645a_9-18_PTO_4_35"/>
      <sheetName val="GG_S&amp;O_List5"/>
      <sheetName val="Operating_Plan_Changes5"/>
      <sheetName val="costes_internos5"/>
      <sheetName val="Poland_HL3"/>
      <sheetName val="Chart_Data_Formulas5"/>
      <sheetName val="Just_for_calculation5"/>
      <sheetName val="drp_down1"/>
      <sheetName val="List_option1"/>
      <sheetName val="Labor_cost_model1"/>
      <sheetName val="Rules-Do_Not_Change1"/>
      <sheetName val="Gold_finger_inspection1"/>
      <sheetName val="Department_Code_1"/>
      <sheetName val="Drop_Down1"/>
      <sheetName val="Reflow_C1"/>
      <sheetName val="Sheet_(2)1"/>
      <sheetName val="C_Kravitz1"/>
      <sheetName val="_d_l___(full-SUV)3"/>
      <sheetName val="Model_Assumptions1"/>
      <sheetName val="Quick_Buyer_Info1"/>
      <sheetName val="Quick_Merge1"/>
      <sheetName val="LBO_Summary1"/>
      <sheetName val="Deal_Summary1"/>
      <sheetName val="LBO_Fins1"/>
      <sheetName val="Quick_Merge_Summary1"/>
      <sheetName val="Cost_Center"/>
      <sheetName val="HPL_COC_FY21_Q1"/>
      <sheetName val="Pre-concept_AX03"/>
      <sheetName val="HL_extract5"/>
      <sheetName val="CHHS_AVSS65"/>
      <sheetName val="Cooling_Unit3"/>
      <sheetName val="FmｸﾞﾗﾌVer_03"/>
      <sheetName val="Full_list_0204255"/>
      <sheetName val="Sheet6_(3)5"/>
      <sheetName val="Data_Table5"/>
      <sheetName val="4__Project_Plan5"/>
      <sheetName val="PN_LIST_(2)3"/>
      <sheetName val="PN_LIST_P33B3"/>
      <sheetName val="Sheet1_(2)4"/>
      <sheetName val="Format_info5"/>
      <sheetName val="_48810真_xl3"/>
      <sheetName val="_48810真_xls3"/>
      <sheetName val="Budget_base5"/>
      <sheetName val="_48810真_xl__Glcest3"/>
      <sheetName val="_48810真_xls____3"/>
      <sheetName val="[48810真_xl??Glcest3"/>
      <sheetName val="[48810真_xls????3"/>
      <sheetName val="TMMI_SEQUOIA_20115"/>
      <sheetName val="Issues_log5"/>
      <sheetName val="Process_means6"/>
      <sheetName val="Fixture_List6"/>
      <sheetName val="Customer_Part_Approval6"/>
      <sheetName val="Development_Start6"/>
      <sheetName val="Final_Production_Release6"/>
      <sheetName val="part_list_C55"/>
      <sheetName val="140N_Part_Local_(SE)5"/>
      <sheetName val="01_3_28現在5"/>
      <sheetName val="Incr_Inv_Tool5"/>
      <sheetName val="contents_(English)5"/>
      <sheetName val="設変通知書_(E)5"/>
      <sheetName val="Rev_#1_&amp;_#25"/>
      <sheetName val="A3C_Data5"/>
      <sheetName val="勤務ｼﾌﾄﾍﾞｰｽ表_下期5"/>
      <sheetName val="AM_6M_945"/>
      <sheetName val="ｺｽﾄ比較_(総括)5"/>
      <sheetName val="issue_destination5"/>
      <sheetName val="Barcode_D&amp;F5"/>
      <sheetName val="PSA_T75"/>
      <sheetName val="dongia_(2)4"/>
      <sheetName val="P_2_VAR組合せ表4"/>
      <sheetName val="New_Prices3"/>
      <sheetName val="PL_BS_CF3"/>
      <sheetName val="2_대외공문3"/>
      <sheetName val="Cap'l_Input3"/>
      <sheetName val="Données_transversales_pays5"/>
      <sheetName val="Forração_PP_DE5"/>
      <sheetName val="Exploded_End_Items5"/>
      <sheetName val="차체_품안표5"/>
      <sheetName val="CUSTOMER_(DETAIL)5"/>
      <sheetName val="Parameters_SSR5"/>
      <sheetName val="61B_(J)4"/>
      <sheetName val="X61B_(E)4"/>
      <sheetName val="Sheet1_(7)3"/>
      <sheetName val="HS_HB_NE_dr_15"/>
      <sheetName val="GLOBAL_POWERTRAIN3"/>
      <sheetName val="PIC_PSI3"/>
      <sheetName val="Rubriques_MC4"/>
      <sheetName val="Hyp_DDRH4"/>
      <sheetName val="A-B(exp_)4"/>
      <sheetName val="００･ＤＥ_Ｍ６２3"/>
      <sheetName val="参考_人員調査表3"/>
      <sheetName val="(7__FR_&amp;_RR_axle_mass)3"/>
      <sheetName val="Point_23"/>
      <sheetName val="尾门板总成_5"/>
      <sheetName val="PCQIS_Warrty_data3"/>
      <sheetName val="OPER__SPECS3"/>
      <sheetName val="RAW_MATERIAL3"/>
      <sheetName val="サイクル_Cell_ID3"/>
      <sheetName val="set_date3"/>
      <sheetName val="Eflex_bom3"/>
      <sheetName val="Cal_Mat_TB3"/>
      <sheetName val="040_適用車種コード情報3"/>
      <sheetName val="140_loabor3"/>
      <sheetName val="DEC_EO3"/>
      <sheetName val="C214_9306#252"/>
      <sheetName val="040_削除2"/>
      <sheetName val="Drop_downs3"/>
      <sheetName val="Sheet_03"/>
      <sheetName val="Sheet_4_VTL3"/>
      <sheetName val="Main_Model3"/>
      <sheetName val="CBD_Kolben3"/>
      <sheetName val="Customer_Claim_Year3"/>
      <sheetName val="C3_N_DC改造投資3"/>
      <sheetName val="Sum_Defect_OFF-LINE_GMI7003"/>
      <sheetName val="Lesson_Lern3"/>
      <sheetName val="SWS_MSG3"/>
      <sheetName val="TPM_Sheet2"/>
      <sheetName val="GB-IC_Villingen_GG2"/>
      <sheetName val="4-Series_-_Control_Model2"/>
      <sheetName val="PS41_0406_KD2"/>
      <sheetName val="hvac_00_defect2"/>
      <sheetName val="1_28_08_450pm2"/>
      <sheetName val="TB_Jan-Dec963"/>
      <sheetName val="Managerial_Remuneration-Dec963"/>
      <sheetName val="---_(2)3"/>
      <sheetName val="Waterfall__0_Toolb3"/>
      <sheetName val="PO_&amp;_SA_List3"/>
      <sheetName val="Start_Here3"/>
      <sheetName val="GRN_Report_0706-_03073"/>
      <sheetName val="FDR_BUDGET_2001_EISENACH4"/>
      <sheetName val="48810真_xls3"/>
      <sheetName val="2_????2"/>
      <sheetName val="總檔__(2)2"/>
      <sheetName val="FUEL_FILLER2"/>
      <sheetName val="COVER_RL_RECLINING2"/>
      <sheetName val="00_DOWNLOAD2"/>
      <sheetName val="Cost_20182"/>
      <sheetName val="Income_Statement2"/>
      <sheetName val="Division__2"/>
      <sheetName val="Volume_Hypothesis5"/>
      <sheetName val="Sub-commodity_List2"/>
      <sheetName val="R_Specific_request_2"/>
      <sheetName val="Current_Status1"/>
      <sheetName val="Slide_core2"/>
      <sheetName val="Other_lifter2"/>
      <sheetName val="Tilted_lifter2"/>
      <sheetName val="MOTOc____ご__x005f_x0012___x005f_x0012_____9"/>
      <sheetName val="MOTOc_ࠀ_笰ごꒈ_x005f_x0012_ꐸ_x005f_x0012_뜝瞮__5"/>
      <sheetName val="MOTOc____ご__x005f_x0012___x005f_x0012____10"/>
      <sheetName val="MOTOc_ࠀ笰ごꒈ_x005f_x0012_ꐸ_x005f_x0012_뜝瞮猰ごࠀ5"/>
      <sheetName val="pad_assy4"/>
      <sheetName val="Pre_4"/>
      <sheetName val="Inv_4"/>
      <sheetName val="3_結果まとめ4"/>
      <sheetName val="aux_20044"/>
      <sheetName val="att_1_2_NMUK_REQUIREMENTS4"/>
      <sheetName val="{Ref}_Hitachi_report_Q-Us_4"/>
      <sheetName val="Profile_EUR_OUTPUT4"/>
      <sheetName val="Profile_UK4"/>
      <sheetName val="972低減_10月4"/>
      <sheetName val="Cover_&amp;_list4"/>
      <sheetName val="P5_VC_Vehicle_Spec4"/>
      <sheetName val="MOTOc_?_?ご?_x005f_x0012_?_x005f_x0012_??__4"/>
      <sheetName val="MOTOc_?_?ご?_x005f_x0012_?_x005f_x0012_??_?4"/>
      <sheetName val="WTC_BODY一覧原紙4"/>
      <sheetName val="RX3_CBU4"/>
      <sheetName val="Update_6_014"/>
      <sheetName val="THAI向け_INST4"/>
      <sheetName val="MEX向け_INST4"/>
      <sheetName val="MEX向け_INST_PACKING_LIST4"/>
      <sheetName val="Package_Presentation3"/>
      <sheetName val="Business_Plan3"/>
      <sheetName val="Burden_28002"/>
      <sheetName val="GMX_0022"/>
      <sheetName val="Costing_Wave_2_STT2"/>
      <sheetName val="BoM_(Wave_2)2"/>
      <sheetName val="Daily_1_12"/>
      <sheetName val="HE_BASE2"/>
      <sheetName val="RBC_(RNMP-005)2"/>
      <sheetName val="RNMP16_(2)2"/>
      <sheetName val="NNMP-003-K2_Ph12"/>
      <sheetName val="Blocking_Project2"/>
      <sheetName val="XBA_MY-19_Regulation-RNMP-0162"/>
      <sheetName val="Lighting_OP"/>
      <sheetName val="Aftermarket_OP"/>
      <sheetName val="Motorsport_OP"/>
      <sheetName val="Calendar_092"/>
      <sheetName val="Dep_11-12&lt;&gt;12mth_2"/>
      <sheetName val="tesa_micro_hite2"/>
      <sheetName val="Man_power2"/>
      <sheetName val="wip-Dec_2"/>
      <sheetName val="Balance_Sheet1"/>
      <sheetName val="Fixed_Assets1"/>
      <sheetName val="LCL_GENT0_4444,1_8JPN1"/>
      <sheetName val="Functional_Milest_#3_Checklist1"/>
      <sheetName val="Input_of_fleet_retail_vol__1"/>
      <sheetName val="General_Data1"/>
      <sheetName val="INVEST_LIST1"/>
      <sheetName val="QOS_Graph1"/>
      <sheetName val="Offshoring_MODEL1"/>
      <sheetName val="Multiple_Choice_Data1"/>
      <sheetName val="Program_Effort_matrix1"/>
      <sheetName val="Data_Source1"/>
      <sheetName val="Data_Validation1"/>
      <sheetName val="Program_Data1"/>
      <sheetName val="Representative_1"/>
      <sheetName val="Exploded-FRT_DR1"/>
      <sheetName val="Exploded-RR_DR1"/>
      <sheetName val="Flow_Chart1"/>
      <sheetName val="Single_Part1"/>
      <sheetName val="Take_rate_Calc1"/>
      <sheetName val="Concept_IDS1"/>
      <sheetName val="Skin_Yield1"/>
      <sheetName val="CP_Description1"/>
      <sheetName val="CP_Instructions1"/>
      <sheetName val="Injected_Parts_List1"/>
      <sheetName val="Template_Log1"/>
      <sheetName val="IMM_selection_table1"/>
      <sheetName val="IMM_START-UP_(6)1"/>
      <sheetName val="IMM_START-UP_(5)1"/>
      <sheetName val="IMM_START-UP_(4)1"/>
      <sheetName val="IMM_START-UP_(3)1"/>
      <sheetName val="IMM_START-UP_(2)1"/>
      <sheetName val="Parts_Requiring_Orders"/>
      <sheetName val="BOP_List"/>
      <sheetName val="Raw_Mat_List"/>
      <sheetName val="Inflation_per_year"/>
      <sheetName val="MOTGcࠀ笰ごꒈꐸ"/>
      <sheetName val="Sub-commodity_List_BOP"/>
      <sheetName val="MBOM_FL_DP"/>
      <sheetName val="MBOM_FR_DP"/>
      <sheetName val="MBOM_RL_DP"/>
      <sheetName val="MBOM_RR_DP"/>
      <sheetName val="VW380_(2)"/>
      <sheetName val="供应商联系表_(2)"/>
      <sheetName val="EBOM_(2)"/>
      <sheetName val="PP_(2)"/>
      <sheetName val="表皮_(2)"/>
      <sheetName val="表皮_(3)"/>
      <sheetName val="表皮_(4)"/>
      <sheetName val="PP_(3)"/>
      <sheetName val="海天_(2)"/>
      <sheetName val="PP_(4)"/>
      <sheetName val="PP_(5)"/>
      <sheetName val="PP_(6)"/>
      <sheetName val="海天_(3)"/>
      <sheetName val="PP_(博陆)"/>
      <sheetName val="PP_(7)"/>
      <sheetName val="ITW_"/>
      <sheetName val="PP_(8)"/>
      <sheetName val="Vigorougs_"/>
      <sheetName val="PP_(博陆)_(2)"/>
      <sheetName val="帅特龙_(2)"/>
      <sheetName val="特雷姆_(2)"/>
      <sheetName val="[48810真_x̊"/>
      <sheetName val="[48810真_xl1"/>
      <sheetName val="数量詳細_"/>
      <sheetName val="駆動_3"/>
      <sheetName val="ウエハ・チップテスト移管開始・完了確認書_Ver1_0"/>
      <sheetName val="10-1_Media2"/>
      <sheetName val="Front_Row_BOM2"/>
      <sheetName val="Infl_(2)2"/>
      <sheetName val="欧州_構想書集約4"/>
      <sheetName val="UU1_memo4"/>
      <sheetName val="SPEC_NOTE_BLOCK(3)4"/>
      <sheetName val="TB_P124"/>
      <sheetName val="MOTOc____ご__x005f_x005f_x005f_x0012___x0055"/>
      <sheetName val="MOTOc_ࠀ_笰ごꒈ_x005f_x005f_x005f_x0012_ꐸ_x0055"/>
      <sheetName val="MOTOc_ࠀ笰ごꒈ_x005f_x005f_x005f_x0012_ꐸ_x005f5"/>
      <sheetName val="Fuel_gauge_data_(V-up)4"/>
      <sheetName val="Dﾚﾝｼﾞ_AC=ON4"/>
      <sheetName val="HEV_Price_Walk3"/>
      <sheetName val="JIT_-_130_0003"/>
      <sheetName val="R_BOM_Model3"/>
      <sheetName val="JIT_-_266_0003"/>
      <sheetName val="Model_Sum_-_130_0003"/>
      <sheetName val="xDATA_(1)3"/>
      <sheetName val="Suggest_5_Day3"/>
      <sheetName val="Forjas,_Queretaro,_Mexico4"/>
      <sheetName val="R50_data-Summary_inhouse_assum4"/>
      <sheetName val="Exchange_Rate4"/>
      <sheetName val="CASE_ASM2"/>
      <sheetName val="X11C_Parts_List2"/>
      <sheetName val="SCS_III2"/>
      <sheetName val="Codes_-_NNA_-_04_27_01_logic2"/>
      <sheetName val="BOM_Compile2"/>
      <sheetName val="HKKalk280100_modifiziert2"/>
      <sheetName val="R_BOM_Subs2"/>
      <sheetName val="Overview_2_2"/>
      <sheetName val="TRACKING_MODEL"/>
      <sheetName val="Search_Conditions1"/>
      <sheetName val="TITLE_BLOCK1"/>
      <sheetName val="COMPOSITION_PARTS_BLOCK1"/>
      <sheetName val="MOTOc?ࠀ笰ごꒈꐸ뜝瞮?猰ごࠀꒀ嘻瞦咚瞦?یꑠ噍瞦"/>
      <sheetName val="MOTOc?ࠀ笰ごꒈꐸ뜝瞮?猰ごࠀꒀ嘻瞦咚瞦?৿ꑠ噍瞦"/>
      <sheetName val="MOTOc?ࠀ笰ごꒈꐸ뜝瞮?猰ごࠀꒀ嘻瞦咚瞦?۲ꑠ噍瞦"/>
      <sheetName val="Drop_Down_Lists1"/>
      <sheetName val="BOM6_5_03"/>
      <sheetName val="GRAPH_4軸_径Φ120_(2)"/>
      <sheetName val="金型申入書ﾃﾞｰﾀ(05_7～)"/>
      <sheetName val="Price_List"/>
      <sheetName val="B2_S2_2006"/>
      <sheetName val="OEE_Machine"/>
      <sheetName val="Country_rates"/>
      <sheetName val="01_-_Jan00"/>
      <sheetName val="稼動実績表__"/>
      <sheetName val="1020_FF"/>
      <sheetName val="TOTAL_LIST"/>
      <sheetName val="Requirements_Stocks3"/>
      <sheetName val="series_pricing3"/>
      <sheetName val="Consol_FS3"/>
      <sheetName val="PV6_3_5L_LX5_GMX1703"/>
      <sheetName val="L_EQ3"/>
      <sheetName val="1)Wood_Shop"/>
      <sheetName val="2)mold_shop"/>
      <sheetName val="Mach_Costs"/>
      <sheetName val="Mldg_Resin"/>
      <sheetName val="PRF_NEW"/>
      <sheetName val="Cover_page"/>
      <sheetName val="3_0Lmin_80degC_N=2"/>
      <sheetName val="3_0Lmin_80degC_N=3"/>
      <sheetName val="3業務分担俵(KT4-97_62"/>
      <sheetName val="Method_of_supply_and_picking3"/>
      <sheetName val="Front_CTH2"/>
      <sheetName val="Rear_CTH2"/>
      <sheetName val="Front_LTH2"/>
      <sheetName val="Rear_LTH2"/>
      <sheetName val="B-Car_Rates2"/>
      <sheetName val="Inflation_&amp;_Exchange2"/>
      <sheetName val="Component_Detail2"/>
      <sheetName val="DATA_NORMAL"/>
      <sheetName val="Category_Code_2"/>
      <sheetName val="Nissan's_spec2"/>
      <sheetName val="12_Characteristic(load_deflec)2"/>
      <sheetName val="Activities_List2"/>
      <sheetName val="MONTHLY_JOB_HOUR2"/>
      <sheetName val="Line_Item_Detail_-_L42C092"/>
      <sheetName val="Pivot_Actual"/>
      <sheetName val="Pivot_Forecast"/>
      <sheetName val="Listing_Ki_(liste)"/>
      <sheetName val="P7_Impact_Torque_CVT_2WD_WGN2"/>
      <sheetName val="P6_Impact_Torque_CVT_2WD_VAN2"/>
      <sheetName val="ADC_&amp;_MAC"/>
      <sheetName val="BOM_Dashboard"/>
      <sheetName val="CHART_COST_n_GM"/>
      <sheetName val="khung_ten_TD"/>
      <sheetName val="(m)_Currency"/>
      <sheetName val="FEP_Lookup"/>
      <sheetName val="#0_SPEC_&lt;JPN&gt;［1］案"/>
      <sheetName val="Volume_information"/>
      <sheetName val="Drop_down_List"/>
      <sheetName val="data_6"/>
      <sheetName val="ocean_voyage6"/>
      <sheetName val="OPERATING_HEAD4"/>
      <sheetName val="Kind_of_Service3"/>
      <sheetName val="2004_Labor3"/>
      <sheetName val="Service_Coming3"/>
      <sheetName val="FF-RC-ST_Showa_Only2"/>
      <sheetName val="Test_cost_oversea"/>
      <sheetName val="ASF_INVENTORY"/>
      <sheetName val="FORECAST_"/>
      <sheetName val="KRISTY_FINAL"/>
      <sheetName val="ADD_FORECAST(NEW_PRODUCTS)"/>
      <sheetName val="JAN_FAINAL"/>
      <sheetName val="BOM_TOP11"/>
      <sheetName val="Invoice_Aging4"/>
      <sheetName val="Open_AP4"/>
      <sheetName val="Material_Input_Status11"/>
      <sheetName val="Vehicle_Parts_List11"/>
      <sheetName val="Kapitaleinsatz_&amp;_Umsatz11"/>
      <sheetName val="Herstellkosten_(Referenz)11"/>
      <sheetName val="Working_Capital11"/>
      <sheetName val="K440_can_wake-up_logic11"/>
      <sheetName val="Seatbelt_Guides10"/>
      <sheetName val="Stowage_Tray10"/>
      <sheetName val="Ideas_Entered10"/>
      <sheetName val="Menu_Tables_and_Look-ups2"/>
      <sheetName val="Pigtail_Termination_Cap_CNBU2"/>
      <sheetName val="vlookup_references2"/>
      <sheetName val="BU_name2"/>
      <sheetName val="Monthly_Report_-_Author�_kdifi2"/>
      <sheetName val="project_range2"/>
      <sheetName val="Drop-down_Menu2"/>
      <sheetName val="DATA_SHEET3"/>
      <sheetName val="Summary_by_Product2"/>
      <sheetName val="PRICE_STRAT_FOR_3F10"/>
      <sheetName val="J_or_E10"/>
      <sheetName val="MATRIZ_POR_AREA10"/>
      <sheetName val="full_(2)10"/>
      <sheetName val="MPL_技連10"/>
      <sheetName val="342E_BLOCK10"/>
      <sheetName val="Build_Sheets10"/>
      <sheetName val="問題課題(pattern_3)7"/>
      <sheetName val="HPS_Slit_Coil_(Centralia)7"/>
      <sheetName val="Stamping_Tool_building_Hrs7"/>
      <sheetName val="Stamping_Burden7"/>
      <sheetName val="TT_(13)8"/>
      <sheetName val="New_DYNA8"/>
      <sheetName val="Table_Master8"/>
      <sheetName val="PN_LIST7"/>
      <sheetName val="F7_Custom_Service_Center_(CSC)7"/>
      <sheetName val="F5_E1-TEI_7"/>
      <sheetName val="F5_Specific_expenses_Vol_Drop7"/>
      <sheetName val="F5_Specific_expenses7"/>
      <sheetName val="Plan_Sheet10"/>
      <sheetName val="LESCI_J777"/>
      <sheetName val="391_各7"/>
      <sheetName val="DV_Release7"/>
      <sheetName val="Read_me_first7"/>
      <sheetName val="ebom_excel7"/>
      <sheetName val="qad_bom7"/>
      <sheetName val="Trim_Dev_Materials8"/>
      <sheetName val="Non_Labour_Forecast8"/>
      <sheetName val="Costed_Parts_Matrix8"/>
      <sheetName val="Engineering_Assumptions8"/>
      <sheetName val="Labour_Forecast8"/>
      <sheetName val="Default_Rates7"/>
      <sheetName val="After_Sales_Supplier_#'s7"/>
      <sheetName val="FY99_Volume7"/>
      <sheetName val="Japanese_Summary7"/>
      <sheetName val="Europe_PU-18"/>
      <sheetName val="Process_Summary8"/>
      <sheetName val="JT3_0견적-구18"/>
      <sheetName val="FB_sepa_S28"/>
      <sheetName val="EPW_06308"/>
      <sheetName val="Report_Key8"/>
      <sheetName val="Croisements_(Ai_-_Ej_-_Mk)_X858"/>
      <sheetName val="DD96_1_187"/>
      <sheetName val="Original_ED&amp;D_summary8"/>
      <sheetName val="Total_Income_Statement8"/>
      <sheetName val="Price_J60E68"/>
      <sheetName val="VAC_BLK_CALC_8"/>
      <sheetName val="Blank_AQR_(old)8"/>
      <sheetName val="CAP_PLAN8"/>
      <sheetName val="PKG_&amp;_FRT8"/>
      <sheetName val="PROCESS_INFO8"/>
      <sheetName val="Laser_Weld7"/>
      <sheetName val="Inputs_and_Data8"/>
      <sheetName val="cc_0214_23007"/>
      <sheetName val="LOAD_HOURS7"/>
      <sheetName val="Tooling_breakdown7"/>
      <sheetName val="342A_Block7"/>
      <sheetName val="organization_data7"/>
      <sheetName val="Labor_cost7"/>
      <sheetName val="SU_BOM_200712137"/>
      <sheetName val="Ideal_Cost7"/>
      <sheetName val="Fert_ablauf7"/>
      <sheetName val="Product_Validation7"/>
      <sheetName val="Sales_price7"/>
      <sheetName val="A10_(2)7"/>
      <sheetName val="POLO_H_GP7"/>
      <sheetName val="IP2X_MCE7"/>
      <sheetName val="VW321_(Lavida_taxi)7"/>
      <sheetName val="IP24_RSB_CN7"/>
      <sheetName val="SK371_(PV20140226)降密方案7"/>
      <sheetName val="SK371_(PV20140226)_7"/>
      <sheetName val="SK371_(PV1)7"/>
      <sheetName val="KC_FOAM7"/>
      <sheetName val="B753__PV7"/>
      <sheetName val="B81C_(广州)7"/>
      <sheetName val="D2SC_PV7"/>
      <sheetName val="D2SC_DV7"/>
      <sheetName val="B753__PV_(2)7"/>
      <sheetName val="TFC_MY147"/>
      <sheetName val="ZP11_EU7"/>
      <sheetName val="SGM318_(3)7"/>
      <sheetName val="SGM318_(2)7"/>
      <sheetName val="IP21_MCE7"/>
      <sheetName val="SK253_SB(M-A_ENTRY_SB)7"/>
      <sheetName val="Model_S_FL(SK461)7"/>
      <sheetName val="LAVIDA_DERIVAT7"/>
      <sheetName val="Model_A_TAXI7"/>
      <sheetName val="SGM258_MY137"/>
      <sheetName val="New_Model_A201303047"/>
      <sheetName val="New_Model_A201209217"/>
      <sheetName val="New_Model_A7"/>
      <sheetName val="New_Model_A降密7"/>
      <sheetName val="IP22_EU&amp;UK7"/>
      <sheetName val="T4NA(2CN)_(2)7"/>
      <sheetName val="GAMMA_SUV7"/>
      <sheetName val="Model_H_GTI7"/>
      <sheetName val="New_Lavida7"/>
      <sheetName val="Model_A7"/>
      <sheetName val="IP22_CN_L-CAR7"/>
      <sheetName val="SGM201_R3_ISS7"/>
      <sheetName val="Model_S_MP127"/>
      <sheetName val="Model_F_FL7"/>
      <sheetName val="Model_H_Cross7"/>
      <sheetName val="New_Model_K7"/>
      <sheetName val="ZP11_MG7"/>
      <sheetName val="List_Data7"/>
      <sheetName val="Material_Tables7"/>
      <sheetName val="Weld_Tool7"/>
      <sheetName val="BOM_Input7"/>
      <sheetName val="Parts_List7"/>
      <sheetName val="Data_01017"/>
      <sheetName val="E_TOPICS7"/>
      <sheetName val="Antivol_D27"/>
      <sheetName val="ECN-Mold_Progress7"/>
      <sheetName val="ALL_PARTS_PRICE_LIST7"/>
      <sheetName val="_DATA7"/>
      <sheetName val="表5-2_地区別CO2排出実績7"/>
      <sheetName val="Ass'y-A_(Day)7"/>
      <sheetName val="Annual_Sales6"/>
      <sheetName val="BU_Summary_Data7"/>
      <sheetName val="結果一覧_ｼｰﾄ7"/>
      <sheetName val="minimum_lot_size7"/>
      <sheetName val="Interior_Trim7"/>
      <sheetName val="VIM_Data7"/>
      <sheetName val="PRIX_20097"/>
      <sheetName val="702_515_881t6"/>
      <sheetName val="5_UPS_Data7"/>
      <sheetName val="X61B_ZH2E_L1_#17"/>
      <sheetName val="Part_by_Part7"/>
      <sheetName val="Stock_Price7"/>
      <sheetName val="진행_DATA_(2)7"/>
      <sheetName val="Vol_&amp;_Assumpt7"/>
      <sheetName val="Roll_Out_-_Limit7"/>
      <sheetName val="Specific_Data7"/>
      <sheetName val="Input_Sheet7"/>
      <sheetName val="FACT_B7"/>
      <sheetName val="Notice_Link7"/>
      <sheetName val="ALPL_0305147"/>
      <sheetName val="?d?l??_(full-SUV)6"/>
      <sheetName val="RM_cost_Evapo_Standarti7"/>
      <sheetName val="RS_Sound_Add__Module7"/>
      <sheetName val="cycle_time_reduction7"/>
      <sheetName val="Base_Info7"/>
      <sheetName val="Cómputo_B6"/>
      <sheetName val="0_Cuota6"/>
      <sheetName val="FUNCTION_CHART6"/>
      <sheetName val="Income_Statem7"/>
      <sheetName val="Mechanical_Handle_Grained7"/>
      <sheetName val="信息费用预算表(A4)_6"/>
      <sheetName val="Plant_Data6"/>
      <sheetName val="Key_Function_in_Master_FMEA6"/>
      <sheetName val="Sales_by_Customer6"/>
      <sheetName val="094W原紙_6"/>
      <sheetName val="Ref_IMM_Sizes6"/>
      <sheetName val="Prog_INFO6"/>
      <sheetName val="IAC_Quote_Processes6"/>
      <sheetName val="Sq_Area_INPUT6"/>
      <sheetName val="LPIM_BLK_CALC6"/>
      <sheetName val="ASSET_PLAN6"/>
      <sheetName val="_Cycle_Times6"/>
      <sheetName val="DIE_CUT_ROLL_CALC6"/>
      <sheetName val="EFFICIENCY_VS_VOLUME6"/>
      <sheetName val="TOOL_INFO6"/>
      <sheetName val="contract_AGER6"/>
      <sheetName val="contract_APOR6"/>
      <sheetName val="market_AGER6"/>
      <sheetName val="market_APOR6"/>
      <sheetName val="Marea_MY6"/>
      <sheetName val="Brava-o_MY6"/>
      <sheetName val="P_TO6"/>
      <sheetName val="Part_Pictorials6"/>
      <sheetName val="JCAE_Sale_Price6"/>
      <sheetName val="R_FJS_CAR_(old)6"/>
      <sheetName val="Reference_6"/>
      <sheetName val="工程別見積り_(SP)6"/>
      <sheetName val="IVP_und_Afa6"/>
      <sheetName val="645a_9-18_PTO_4_36"/>
      <sheetName val="GG_S&amp;O_List6"/>
      <sheetName val="Operating_Plan_Changes6"/>
      <sheetName val="costes_internos6"/>
      <sheetName val="Poland_HL4"/>
      <sheetName val="Chart_Data_Formulas6"/>
      <sheetName val="Just_for_calculation6"/>
      <sheetName val="drp_down2"/>
      <sheetName val="List_option2"/>
      <sheetName val="Labor_cost_model2"/>
      <sheetName val="Rules-Do_Not_Change2"/>
      <sheetName val="Gold_finger_inspection2"/>
      <sheetName val="Department_Code_2"/>
      <sheetName val="Drop_Down2"/>
      <sheetName val="Reflow_C2"/>
      <sheetName val="Sheet_(2)2"/>
      <sheetName val="C_Kravitz2"/>
      <sheetName val="_d_l___(full-SUV)4"/>
      <sheetName val="Model_Assumptions2"/>
      <sheetName val="Quick_Buyer_Info2"/>
      <sheetName val="Quick_Merge2"/>
      <sheetName val="LBO_Summary2"/>
      <sheetName val="Deal_Summary2"/>
      <sheetName val="LBO_Fins2"/>
      <sheetName val="Quick_Merge_Summary2"/>
      <sheetName val="Cost_Center1"/>
      <sheetName val="HPL_COC_FY21_Q11"/>
      <sheetName val="Pre-concept_AX04"/>
      <sheetName val="HL_extract6"/>
      <sheetName val="CHHS_AVSS66"/>
      <sheetName val="Cooling_Unit4"/>
      <sheetName val="FmｸﾞﾗﾌVer_04"/>
      <sheetName val="Full_list_0204256"/>
      <sheetName val="Sheet6_(3)6"/>
      <sheetName val="Data_Table6"/>
      <sheetName val="4__Project_Plan6"/>
      <sheetName val="PN_LIST_(2)4"/>
      <sheetName val="PN_LIST_P33B4"/>
      <sheetName val="Sheet1_(2)5"/>
      <sheetName val="Format_info6"/>
      <sheetName val="_48810真_xl4"/>
      <sheetName val="_48810真_xls4"/>
      <sheetName val="Budget_base6"/>
      <sheetName val="_48810真_xl__Glcest4"/>
      <sheetName val="_48810真_xls____4"/>
      <sheetName val="[48810真_xl??Glcest4"/>
      <sheetName val="[48810真_xls????4"/>
      <sheetName val="TMMI_SEQUOIA_20116"/>
      <sheetName val="Issues_log6"/>
      <sheetName val="Process_means7"/>
      <sheetName val="Fixture_List7"/>
      <sheetName val="Customer_Part_Approval7"/>
      <sheetName val="Development_Start7"/>
      <sheetName val="Final_Production_Release7"/>
      <sheetName val="part_list_C56"/>
      <sheetName val="140N_Part_Local_(SE)6"/>
      <sheetName val="01_3_28現在6"/>
      <sheetName val="Incr_Inv_Tool6"/>
      <sheetName val="contents_(English)6"/>
      <sheetName val="設変通知書_(E)6"/>
      <sheetName val="Rev_#1_&amp;_#26"/>
      <sheetName val="A3C_Data6"/>
      <sheetName val="勤務ｼﾌﾄﾍﾞｰｽ表_下期6"/>
      <sheetName val="AM_6M_946"/>
      <sheetName val="ｺｽﾄ比較_(総括)6"/>
      <sheetName val="issue_destination6"/>
      <sheetName val="Barcode_D&amp;F6"/>
      <sheetName val="PSA_T76"/>
      <sheetName val="dongia_(2)5"/>
      <sheetName val="P_2_VAR組合せ表5"/>
      <sheetName val="New_Prices4"/>
      <sheetName val="PL_BS_CF4"/>
      <sheetName val="2_대외공문4"/>
      <sheetName val="Cap'l_Input4"/>
      <sheetName val="Données_transversales_pays6"/>
      <sheetName val="Forração_PP_DE6"/>
      <sheetName val="Exploded_End_Items6"/>
      <sheetName val="차체_품안표6"/>
      <sheetName val="CUSTOMER_(DETAIL)6"/>
      <sheetName val="Parameters_SSR6"/>
      <sheetName val="61B_(J)5"/>
      <sheetName val="X61B_(E)5"/>
      <sheetName val="Sheet1_(7)4"/>
      <sheetName val="HS_HB_NE_dr_16"/>
      <sheetName val="GLOBAL_POWERTRAIN4"/>
      <sheetName val="PIC_PSI4"/>
      <sheetName val="Rubriques_MC5"/>
      <sheetName val="Hyp_DDRH5"/>
      <sheetName val="A-B(exp_)5"/>
      <sheetName val="００･ＤＥ_Ｍ６２4"/>
      <sheetName val="参考_人員調査表4"/>
      <sheetName val="(7__FR_&amp;_RR_axle_mass)4"/>
      <sheetName val="Point_24"/>
      <sheetName val="尾门板总成_6"/>
      <sheetName val="PCQIS_Warrty_data4"/>
      <sheetName val="OPER__SPECS4"/>
      <sheetName val="RAW_MATERIAL4"/>
      <sheetName val="サイクル_Cell_ID4"/>
      <sheetName val="set_date4"/>
      <sheetName val="Eflex_bom4"/>
      <sheetName val="Cal_Mat_TB4"/>
      <sheetName val="040_適用車種コード情報4"/>
      <sheetName val="140_loabor4"/>
      <sheetName val="DEC_EO4"/>
      <sheetName val="C214_9306#253"/>
      <sheetName val="040_削除3"/>
      <sheetName val="Drop_downs4"/>
      <sheetName val="Sheet_04"/>
      <sheetName val="Sheet_4_VTL4"/>
      <sheetName val="Main_Model4"/>
      <sheetName val="CBD_Kolben4"/>
      <sheetName val="Customer_Claim_Year4"/>
      <sheetName val="C3_N_DC改造投資4"/>
      <sheetName val="Sum_Defect_OFF-LINE_GMI7004"/>
      <sheetName val="Lesson_Lern4"/>
      <sheetName val="SWS_MSG4"/>
      <sheetName val="TPM_Sheet3"/>
      <sheetName val="GB-IC_Villingen_GG3"/>
      <sheetName val="4-Series_-_Control_Model3"/>
      <sheetName val="PS41_0406_KD3"/>
      <sheetName val="hvac_00_defect3"/>
      <sheetName val="1_28_08_450pm3"/>
      <sheetName val="TB_Jan-Dec964"/>
      <sheetName val="Managerial_Remuneration-Dec964"/>
      <sheetName val="---_(2)4"/>
      <sheetName val="Waterfall__0_Toolb4"/>
      <sheetName val="PO_&amp;_SA_List4"/>
      <sheetName val="Start_Here4"/>
      <sheetName val="GRN_Report_0706-_03074"/>
      <sheetName val="FDR_BUDGET_2001_EISENACH5"/>
      <sheetName val="48810真_xls4"/>
      <sheetName val="2_????3"/>
      <sheetName val="總檔__(2)3"/>
      <sheetName val="FUEL_FILLER3"/>
      <sheetName val="COVER_RL_RECLINING3"/>
      <sheetName val="00_DOWNLOAD3"/>
      <sheetName val="Cost_20183"/>
      <sheetName val="Income_Statement3"/>
      <sheetName val="Division__3"/>
      <sheetName val="Volume_Hypothesis6"/>
      <sheetName val="Sub-commodity_List3"/>
      <sheetName val="R_Specific_request_3"/>
      <sheetName val="Current_Status2"/>
      <sheetName val="Slide_core3"/>
      <sheetName val="Other_lifter3"/>
      <sheetName val="Tilted_lifter3"/>
      <sheetName val="MOTOc____ご__x005f_x0012___x005f_x0012____11"/>
      <sheetName val="MOTOc_ࠀ_笰ごꒈ_x005f_x0012_ꐸ_x005f_x0012_뜝瞮__6"/>
      <sheetName val="MOTOc____ご__x005f_x0012___x005f_x0012____12"/>
      <sheetName val="MOTOc_ࠀ笰ごꒈ_x005f_x0012_ꐸ_x005f_x0012_뜝瞮猰ごࠀ6"/>
      <sheetName val="pad_assy5"/>
      <sheetName val="Pre_5"/>
      <sheetName val="Inv_5"/>
      <sheetName val="3_結果まとめ5"/>
      <sheetName val="aux_20045"/>
      <sheetName val="att_1_2_NMUK_REQUIREMENTS5"/>
      <sheetName val="{Ref}_Hitachi_report_Q-Us_5"/>
      <sheetName val="Profile_EUR_OUTPUT5"/>
      <sheetName val="Profile_UK5"/>
      <sheetName val="972低減_10月5"/>
      <sheetName val="Cover_&amp;_list5"/>
      <sheetName val="P5_VC_Vehicle_Spec5"/>
      <sheetName val="MOTOc_?_?ご?_x005f_x0012_?_x005f_x0012_??__5"/>
      <sheetName val="MOTOc_?_?ご?_x005f_x0012_?_x005f_x0012_??_?5"/>
      <sheetName val="WTC_BODY一覧原紙5"/>
      <sheetName val="RX3_CBU5"/>
      <sheetName val="Update_6_015"/>
      <sheetName val="THAI向け_INST5"/>
      <sheetName val="MEX向け_INST5"/>
      <sheetName val="MEX向け_INST_PACKING_LIST5"/>
      <sheetName val="Package_Presentation4"/>
      <sheetName val="Business_Plan4"/>
      <sheetName val="Burden_28003"/>
      <sheetName val="GMX_0023"/>
      <sheetName val="Costing_Wave_2_STT3"/>
      <sheetName val="BoM_(Wave_2)3"/>
      <sheetName val="Daily_1_13"/>
      <sheetName val="HE_BASE3"/>
      <sheetName val="RBC_(RNMP-005)3"/>
      <sheetName val="RNMP16_(2)3"/>
      <sheetName val="NNMP-003-K2_Ph13"/>
      <sheetName val="Blocking_Project3"/>
      <sheetName val="XBA_MY-19_Regulation-RNMP-0163"/>
      <sheetName val="Lighting_OP1"/>
      <sheetName val="Aftermarket_OP1"/>
      <sheetName val="Motorsport_OP1"/>
      <sheetName val="Calendar_093"/>
      <sheetName val="Dep_11-12&lt;&gt;12mth_3"/>
      <sheetName val="tesa_micro_hite3"/>
      <sheetName val="Man_power3"/>
      <sheetName val="wip-Dec_3"/>
      <sheetName val="Balance_Sheet2"/>
      <sheetName val="Fixed_Assets2"/>
      <sheetName val="LCL_GENT0_4444,1_8JPN2"/>
      <sheetName val="Functional_Milest_#3_Checklist2"/>
      <sheetName val="Input_of_fleet_retail_vol__2"/>
      <sheetName val="General_Data2"/>
      <sheetName val="INVEST_LIST2"/>
      <sheetName val="QOS_Graph2"/>
      <sheetName val="Offshoring_MODEL2"/>
      <sheetName val="Multiple_Choice_Data2"/>
      <sheetName val="Program_Effort_matrix2"/>
      <sheetName val="Data_Source2"/>
      <sheetName val="Data_Validation2"/>
      <sheetName val="Program_Data2"/>
      <sheetName val="Representative_2"/>
      <sheetName val="Exploded-FRT_DR2"/>
      <sheetName val="Exploded-RR_DR2"/>
      <sheetName val="Flow_Chart2"/>
      <sheetName val="Single_Part2"/>
      <sheetName val="Take_rate_Calc2"/>
      <sheetName val="Concept_IDS2"/>
      <sheetName val="Skin_Yield2"/>
      <sheetName val="CP_Description2"/>
      <sheetName val="CP_Instructions2"/>
      <sheetName val="Injected_Parts_List2"/>
      <sheetName val="Template_Log2"/>
      <sheetName val="IMM_selection_table2"/>
      <sheetName val="IMM_START-UP_(6)2"/>
      <sheetName val="IMM_START-UP_(5)2"/>
      <sheetName val="IMM_START-UP_(4)2"/>
      <sheetName val="IMM_START-UP_(3)2"/>
      <sheetName val="IMM_START-UP_(2)2"/>
      <sheetName val="Parts_Requiring_Orders1"/>
      <sheetName val="BOP_List1"/>
      <sheetName val="Raw_Mat_List1"/>
      <sheetName val="Inflation_per_year1"/>
      <sheetName val="Sub-commodity_List_BOP1"/>
      <sheetName val="MBOM_FL_DP1"/>
      <sheetName val="MBOM_FR_DP1"/>
      <sheetName val="MBOM_RL_DP1"/>
      <sheetName val="MBOM_RR_DP1"/>
      <sheetName val="VW380_(2)1"/>
      <sheetName val="供应商联系表_(2)1"/>
      <sheetName val="EBOM_(2)1"/>
      <sheetName val="PP_(2)1"/>
      <sheetName val="表皮_(2)1"/>
      <sheetName val="表皮_(3)1"/>
      <sheetName val="表皮_(4)1"/>
      <sheetName val="PP_(3)1"/>
      <sheetName val="海天_(2)1"/>
      <sheetName val="PP_(4)1"/>
      <sheetName val="PP_(5)1"/>
      <sheetName val="PP_(6)1"/>
      <sheetName val="海天_(3)1"/>
      <sheetName val="PP_(博陆)1"/>
      <sheetName val="PP_(7)1"/>
      <sheetName val="ITW_1"/>
      <sheetName val="PP_(8)1"/>
      <sheetName val="Vigorougs_1"/>
      <sheetName val="PP_(博陆)_(2)1"/>
      <sheetName val="帅特龙_(2)1"/>
      <sheetName val="特雷姆_(2)1"/>
      <sheetName val="[48810真_x̊1"/>
      <sheetName val="[48810真_xl2"/>
      <sheetName val="数量詳細_1"/>
      <sheetName val="駆動_4"/>
      <sheetName val="ウエハ・チップテスト移管開始・完了確認書_Ver1_01"/>
      <sheetName val="10-1_Media3"/>
      <sheetName val="Front_Row_BOM3"/>
      <sheetName val="Infl_(2)3"/>
      <sheetName val="欧州_構想書集約5"/>
      <sheetName val="UU1_memo5"/>
      <sheetName val="SPEC_NOTE_BLOCK(3)5"/>
      <sheetName val="TB_P125"/>
      <sheetName val="MOTOc____ご__x005f_x005f_x005f_x0012___x0056"/>
      <sheetName val="MOTOc_ࠀ_笰ごꒈ_x005f_x005f_x005f_x0012_ꐸ_x0056"/>
      <sheetName val="MOTOc_ࠀ笰ごꒈ_x005f_x005f_x005f_x0012_ꐸ_x005f6"/>
      <sheetName val="Fuel_gauge_data_(V-up)5"/>
      <sheetName val="Dﾚﾝｼﾞ_AC=ON5"/>
      <sheetName val="HEV_Price_Walk4"/>
      <sheetName val="JIT_-_130_0004"/>
      <sheetName val="R_BOM_Model4"/>
      <sheetName val="JIT_-_266_0004"/>
      <sheetName val="Model_Sum_-_130_0004"/>
      <sheetName val="xDATA_(1)4"/>
      <sheetName val="Suggest_5_Day4"/>
      <sheetName val="Forjas,_Queretaro,_Mexico5"/>
      <sheetName val="R50_data-Summary_inhouse_assum5"/>
      <sheetName val="Exchange_Rate5"/>
      <sheetName val="CASE_ASM3"/>
      <sheetName val="X11C_Parts_List3"/>
      <sheetName val="SCS_III3"/>
      <sheetName val="Codes_-_NNA_-_04_27_01_logic3"/>
      <sheetName val="BOM_Compile3"/>
      <sheetName val="HKKalk280100_modifiziert3"/>
      <sheetName val="R_BOM_Subs3"/>
      <sheetName val="Overview_2_3"/>
      <sheetName val="TRACKING_MODEL1"/>
      <sheetName val="Search_Conditions2"/>
      <sheetName val="TITLE_BLOCK2"/>
      <sheetName val="COMPOSITION_PARTS_BLOCK2"/>
      <sheetName val="Drop_Down_Lists2"/>
      <sheetName val="BOM6_5_031"/>
      <sheetName val="GRAPH_4軸_径Φ120_(2)1"/>
      <sheetName val="金型申入書ﾃﾞｰﾀ(05_7～)1"/>
      <sheetName val="Price_List1"/>
      <sheetName val="B2_S2_20061"/>
      <sheetName val="OEE_Machine1"/>
      <sheetName val="Country_rates1"/>
      <sheetName val="01_-_Jan001"/>
      <sheetName val="稼動実績表__1"/>
      <sheetName val="1020_FF1"/>
      <sheetName val="TOTAL_LIST1"/>
      <sheetName val="Requirements_Stocks4"/>
      <sheetName val="series_pricing4"/>
      <sheetName val="Consol_FS4"/>
      <sheetName val="PV6_3_5L_LX5_GMX1704"/>
      <sheetName val="L_EQ4"/>
      <sheetName val="1)Wood_Shop1"/>
      <sheetName val="2)mold_shop1"/>
      <sheetName val="Mach_Costs1"/>
      <sheetName val="Mldg_Resin1"/>
      <sheetName val="PRF_NEW1"/>
      <sheetName val="Cover_page1"/>
      <sheetName val="3_0Lmin_80degC_N=21"/>
      <sheetName val="3_0Lmin_80degC_N=31"/>
      <sheetName val="3業務分担俵(KT4-97_63"/>
      <sheetName val="Method_of_supply_and_picking4"/>
      <sheetName val="Front_CTH3"/>
      <sheetName val="Rear_CTH3"/>
      <sheetName val="Front_LTH3"/>
      <sheetName val="Rear_LTH3"/>
      <sheetName val="B-Car_Rates3"/>
      <sheetName val="Inflation_&amp;_Exchange3"/>
      <sheetName val="Component_Detail3"/>
      <sheetName val="DATA_NORMAL1"/>
      <sheetName val="Category_Code_3"/>
      <sheetName val="Nissan's_spec3"/>
      <sheetName val="12_Characteristic(load_deflec)3"/>
      <sheetName val="Activities_List3"/>
      <sheetName val="MONTHLY_JOB_HOUR3"/>
      <sheetName val="Line_Item_Detail_-_L42C093"/>
      <sheetName val="Pivot_Actual1"/>
      <sheetName val="Pivot_Forecast1"/>
      <sheetName val="Listing_Ki_(liste)1"/>
      <sheetName val="P7_Impact_Torque_CVT_2WD_WGN3"/>
      <sheetName val="P6_Impact_Torque_CVT_2WD_VAN3"/>
      <sheetName val="ADC_&amp;_MAC1"/>
      <sheetName val="BOM_Dashboard1"/>
      <sheetName val="CHART_COST_n_GM1"/>
      <sheetName val="khung_ten_TD1"/>
      <sheetName val="(m)_Currency1"/>
      <sheetName val="FEP_Lookup1"/>
      <sheetName val="#0_SPEC_&lt;JPN&gt;［1］案1"/>
      <sheetName val="Volume_information1"/>
      <sheetName val="Drop_down_List1"/>
      <sheetName val="data_7"/>
      <sheetName val="ocean_voyage7"/>
      <sheetName val="OPERATING_HEAD5"/>
      <sheetName val="Kind_of_Service4"/>
      <sheetName val="2004_Labor4"/>
      <sheetName val="Service_Coming4"/>
      <sheetName val="FF-RC-ST_Showa_Only3"/>
      <sheetName val="Test_cost_oversea1"/>
      <sheetName val="ASF_INVENTORY1"/>
      <sheetName val="FORECAST_1"/>
      <sheetName val="KRISTY_FINAL1"/>
      <sheetName val="ADD_FORECAST(NEW_PRODUCTS)1"/>
      <sheetName val="JAN_FAINAL1"/>
      <sheetName val="Thailand_LOH_Cost_Model"/>
      <sheetName val="USA_LOH_Cost_Model"/>
      <sheetName val="UK_LOH_Cost_Model"/>
      <sheetName val="Thailand_LOH_Cost_Model_(2)"/>
      <sheetName val="USA_LOH_Cost_Model_(2)"/>
      <sheetName val="UK_LOH_Cost_Model_(2)"/>
      <sheetName val="Thailand_LOH_Cost_Model_(3)"/>
      <sheetName val="USA_LOH_Cost_Model_(3)"/>
      <sheetName val="UK_LOH_Cost_Model_(3)"/>
      <sheetName val="Thailand_LOH_Cost_Model_(4)"/>
      <sheetName val="USA_LOH_Cost_Model_(4)"/>
      <sheetName val="UK_LOH_Cost_Model_(4)"/>
      <sheetName val="Thailand_LOH_Cost_Model_(5)"/>
      <sheetName val="USA_LOH_Cost_Model_(5)"/>
      <sheetName val="UK_LOH_Cost_Model_(5)"/>
      <sheetName val="PIU製造計画v1"/>
      <sheetName val="[48810真.xlGlcest"/>
      <sheetName val="[48810真.xls"/>
      <sheetName val="MOTOc__ご__x0012__"/>
      <sheetName val="BASE (2)"/>
      <sheetName val="Accure"/>
      <sheetName val="STARTPAGE"/>
      <sheetName val="A1"/>
      <sheetName val="sapactivexlhiddensheet"/>
      <sheetName val="LEGAL GUJ"/>
      <sheetName val="YQty"/>
      <sheetName val="MAN"/>
      <sheetName val="発停サイクル表"/>
      <sheetName val="Consolidated"/>
      <sheetName val="Group"/>
      <sheetName val="PRM"/>
      <sheetName val="เงินกู้ธนชาติ"/>
      <sheetName val="เงินกู้ MGC"/>
      <sheetName val="加工成本分析"/>
      <sheetName val="ﾃｰﾌﾞﾙ"/>
      <sheetName val="MOTOc_x005f_x005f_x005f_x0000__"/>
      <sheetName val="___"/>
      <sheetName val="_48810真.x̊"/>
      <sheetName val="HEATER&amp;COOLER"/>
      <sheetName val="2.____"/>
      <sheetName val="MOTOc____ご__x0012___x0012____&gt;ご"/>
      <sheetName val="MOTOc_ࠀ_笰ごꒈ_x0012_ꐸ_x0012_뜝瞮_猰ご"/>
      <sheetName val="MOTGc_ࠀ_笰ごꒈ_x0012_ꐸ_x0012_뜝瞮___"/>
      <sheetName val="SCH _¥_x001a_ O"/>
      <sheetName val="_48810真_xlGlcest"/>
      <sheetName val="_48810真_x̊̔__RSB_CN"/>
      <sheetName val="GBY.C企"/>
      <sheetName val="TP"/>
      <sheetName val="DropDownlist_Options"/>
      <sheetName val="MOTOc_x0000_?_x0000_?ご?_x0012_?"/>
      <sheetName val="[48810真.x̊_x0000_̔_x0000_ _x0000_ _x0000_RSB CN"/>
      <sheetName val="MOTOc????ご?_x0012_?_x0012_?????"/>
      <sheetName val="MOTOc?ࠀ?笰ごꒈ_x0012_ꐸ_x0012_뜝瞮???"/>
      <sheetName val="MOTOc????ご?_x0012_?_x0012_????ご"/>
      <sheetName val="MOTOc?ࠀ笰ごꒈ_x0012_ꐸ_x0012_뜝瞮猰ごࠀꒀ"/>
      <sheetName val="MOTOc????ご?_x0012_?_x0012_???&gt;ご"/>
      <sheetName val="MOTOc?ࠀ?笰ごꒈ_x0012_ꐸ_x0012_뜝瞮?猰ご"/>
      <sheetName val="MOTGc?ࠀ?笰ごꒈ_x0012_ꐸ_x0012_뜝瞮???"/>
      <sheetName val="MOTOc ? ?ご?_x0012_?_x0012_??   "/>
      <sheetName val="MOTOc ? ?ご?_x0012_?_x0012_?? ?ご"/>
      <sheetName val="MOTOc____ご__x0012___x0012_____1"/>
      <sheetName val="MOTOc_ࠀ_笰ごꒈ_x0012_ꐸ_x0012_뜝瞮__1"/>
      <sheetName val="MOTOc____ご__x0012___x0012_____2"/>
      <sheetName val="MOTOc_ࠀ笰ごꒈ_x0012_ꐸ_x0012_뜝瞮猰ごࠀ1"/>
      <sheetName val="MOTOc_?_?ご?_x0012_?_x0012_??___"/>
      <sheetName val="MOTOc_?_?ご?_x0012_?_x0012_??_?ご"/>
      <sheetName val="MOTOc _ _ご__x005f_x0012___x005f"/>
      <sheetName val="MOTOc ࠀ 笰ごꒈ_x005f_x0012_ꐸ_x005f"/>
      <sheetName val="MOTOc_x0000___x0000"/>
      <sheetName val="MOTOc_x0000_ࠀ_x0000"/>
      <sheetName val="MOTOc_x0000_ࠀ笰ごꒈ_x0"/>
      <sheetName val="MOTOc____ご__x0012___x005f"/>
      <sheetName val="MOTOc_ࠀ_笰ごꒈ_x0012_ꐸ_x005f"/>
      <sheetName val="MOTOc_ࠀ笰ごꒈ_x0012_ꐸ_"/>
      <sheetName val="MOTOc____ご__x005f_x0012___x0051"/>
      <sheetName val="MOTOc_ࠀ_笰ごꒈ_x005f_x0012_ꐸ_x0051"/>
      <sheetName val="MOTOc_ࠀ笰ごꒈ_x005f_x0012_ꐸ_x005f1"/>
      <sheetName val="MOTOc_x005f_x0000_?"/>
      <sheetName val="MOTOc_x005f_x0000_ࠀ"/>
      <sheetName val="MOTOc_x005f_x005F_x"/>
      <sheetName val="MOTOc____ご__x0012___x0012_____3"/>
      <sheetName val="MOTOc_ࠀ_笰ごꒈ_x0012_ꐸ_x0012_뜝瞮__2"/>
      <sheetName val="MOTOc____ご__x0012___x0012_____4"/>
      <sheetName val="MOTOc_ࠀ笰ごꒈ_x0012_ꐸ_x0012_뜝瞮猰ごࠀ2"/>
      <sheetName val="MOTOc_?_?ご?_x0012_?_x0012_??__1"/>
      <sheetName val="MOTOc_?_?ご?_x0012_?_x0012_??_?1"/>
      <sheetName val="MOTOc____ご__x005f_x0012___x0052"/>
      <sheetName val="MOTOc_ࠀ_笰ごꒈ_x005f_x0012_ꐸ_x0052"/>
      <sheetName val="MOTOc_ࠀ笰ごꒈ_x005f_x0012_ꐸ_x005f2"/>
      <sheetName val="MOTOc____ご__x0012___x0012_____5"/>
      <sheetName val="MOTOc_ࠀ_笰ごꒈ_x0012_ꐸ_x0012_뜝瞮__3"/>
      <sheetName val="MOTOc____ご__x0012___x0012_____6"/>
      <sheetName val="MOTOc_ࠀ笰ごꒈ_x0012_ꐸ_x0012_뜝瞮猰ごࠀ3"/>
      <sheetName val="MOTOc_?_?ご?_x0012_?_x0012_??__2"/>
      <sheetName val="MOTOc_?_?ご?_x0012_?_x0012_??_?2"/>
      <sheetName val="MOTOc____ご__x005f_x0012___x0053"/>
      <sheetName val="MOTOc_ࠀ_笰ごꒈ_x005f_x0012_ꐸ_x0053"/>
      <sheetName val="MOTOc_ࠀ笰ごꒈ_x005f_x0012_ꐸ_x005f3"/>
      <sheetName val="MOTOc____ご__x0012___x0012_____7"/>
      <sheetName val="MOTOc_ࠀ_笰ごꒈ_x0012_ꐸ_x0012_뜝瞮__4"/>
      <sheetName val="MOTOc____ご__x0012___x0012_____8"/>
      <sheetName val="MOTOc_ࠀ笰ごꒈ_x0012_ꐸ_x0012_뜝瞮猰ごࠀ4"/>
      <sheetName val="MOTOc_?_?ご?_x0012_?_x0012_??__3"/>
      <sheetName val="MOTOc_?_?ご?_x0012_?_x0012_??_?3"/>
      <sheetName val="MOTOc____ご__x005f_x0012___x0054"/>
      <sheetName val="MOTOc_ࠀ_笰ごꒈ_x005f_x0012_ꐸ_x0054"/>
      <sheetName val="MOTOc_ࠀ笰ごꒈ_x005f_x0012_ꐸ_x005f4"/>
      <sheetName val="MOTGc_x005f_x005f_x005f_x0000_ࠀ"/>
      <sheetName val="MOTOc_x005f_x0000__"/>
      <sheetName val="MOTOc____ご__x0012___x0012_____9"/>
      <sheetName val="MOTOc_ࠀ_笰ごꒈ_x0012_ꐸ_x0012_뜝瞮__5"/>
      <sheetName val="MOTOc____ご__x0012___x0012____10"/>
      <sheetName val="MOTOc_ࠀ笰ごꒈ_x0012_ꐸ_x0012_뜝瞮猰ごࠀ5"/>
      <sheetName val="MOTOc_?_?ご?_x0012_?_x0012_??__4"/>
      <sheetName val="MOTOc_?_?ご?_x0012_?_x0012_??_?4"/>
      <sheetName val="MOTOc____ご__x005f_x0012___x0055"/>
      <sheetName val="MOTOc_ࠀ_笰ごꒈ_x005f_x0012_ꐸ_x0055"/>
      <sheetName val="MOTOc_ࠀ笰ごꒈ_x005f_x0012_ꐸ_x005f5"/>
      <sheetName val="MOTOc____ご__x0012___x0012____11"/>
      <sheetName val="MOTOc_ࠀ_笰ごꒈ_x0012_ꐸ_x0012_뜝瞮__6"/>
      <sheetName val="MOTOc____ご__x0012___x0012____12"/>
      <sheetName val="MOTOc_ࠀ笰ごꒈ_x0012_ꐸ_x0012_뜝瞮猰ごࠀ6"/>
      <sheetName val="MOTOc_?_?ご?_x0012_?_x0012_??__5"/>
      <sheetName val="MOTOc_?_?ご?_x0012_?_x0012_??_?5"/>
      <sheetName val="MOTOc____ご__x005f_x0012___x0056"/>
      <sheetName val="MOTOc_ࠀ_笰ごꒈ_x005f_x0012_ꐸ_x0056"/>
      <sheetName val="MOTOc_ࠀ笰ごꒈ_x005f_x0012_ꐸ_x005f6"/>
      <sheetName val="MOTOc??ご?_x0012_?"/>
      <sheetName val="MOTOc__x0000"/>
      <sheetName val="LOT_ACCP"/>
      <sheetName val="10mm×10mm"/>
      <sheetName val="Expendable"/>
      <sheetName val="Breakeven Analysis"/>
      <sheetName val="Data 2"/>
      <sheetName val="DEP12"/>
      <sheetName val="JAN50"/>
      <sheetName val="CODE,NAME"/>
      <sheetName val="co"/>
      <sheetName val="WIP"/>
      <sheetName val="Quantity"/>
      <sheetName val="detail"/>
      <sheetName val="Trial Balance"/>
      <sheetName val="ACT"/>
      <sheetName val="ST"/>
      <sheetName val="MOTOc_x005f_x0000_?_x0000"/>
      <sheetName val="Shipped "/>
      <sheetName val="Reschedule-Reconfirm"/>
      <sheetName val="MOTOc_ࠀ笰ごꒈ_x005f_x005f_x005f_x0012_ꐸ_x0_x0000_5f2"/>
      <sheetName val="MOTOc_ࠀ笰ごꒈ_x005f_x005f_x005f_x0012_ꐸ_x05f2"/>
      <sheetName val="MOTOc _ _ご__x0012___x005f"/>
      <sheetName val="MOTOc ࠀ 笰ごꒈ_x0012_ꐸ_x005f"/>
      <sheetName val="MOTOc____ご__x0012___x0051"/>
      <sheetName val="MOTOc_ࠀ_笰ごꒈ_x0012_ꐸ_x0051"/>
      <sheetName val="MOTOc_ࠀ笰ごꒈ_x0012_ꐸ_x005f1"/>
      <sheetName val="MOTOc_x0000_?"/>
      <sheetName val="MOTOc_x0000_ࠀ"/>
      <sheetName val="MOTOc____ご__x0012___x0052"/>
      <sheetName val="MOTOc_ࠀ_笰ごꒈ_x0012_ꐸ_x0052"/>
      <sheetName val="MOTOc_ࠀ笰ごꒈ_x0012_ꐸ_x005f2"/>
      <sheetName val="MOTOc____ご__x0012___x0053"/>
      <sheetName val="MOTOc_ࠀ_笰ごꒈ_x0012_ꐸ_x0053"/>
      <sheetName val="MOTOc_ࠀ笰ごꒈ_x0012_ꐸ_x005f3"/>
      <sheetName val="MOTOc____ご__x0012___x0054"/>
      <sheetName val="MOTOc_ࠀ_笰ごꒈ_x0012_ꐸ_x0054"/>
      <sheetName val="MOTOc_ࠀ笰ごꒈ_x0012_ꐸ_x005f4"/>
      <sheetName val="MOTGc_x005f_x0000_ࠀ"/>
      <sheetName val="MOTOc_x0000__"/>
      <sheetName val="MOTOc____ご__x0012___x0055"/>
      <sheetName val="MOTOc_ࠀ_笰ごꒈ_x0012_ꐸ_x0055"/>
      <sheetName val="MOTOc_ࠀ笰ごꒈ_x0012_ꐸ_x005f5"/>
      <sheetName val="MOTOc____ご__x0012___x0056"/>
      <sheetName val="MOTOc_ࠀ_笰ごꒈ_x0012_ꐸ_x0056"/>
      <sheetName val="MOTOc_ࠀ笰ごꒈ_x0012_ꐸ_x005f6"/>
      <sheetName val="MOTOc_x0000_?_x0000"/>
      <sheetName val="MOTOc_ࠀ笰ごꒈ_x005f_x0012_ꐸ_x0_x0000_5f2"/>
      <sheetName val="MOTOc_ࠀ笰ごꒈ_x005f_x005f_x005f_x0012_ꐸ_x0"/>
      <sheetName val="MOTOc_ࠀ笰ごꒈ_x005f_x0012_ꐸ_x0"/>
      <sheetName val="182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/>
      <sheetData sheetId="894" refreshError="1"/>
      <sheetData sheetId="895" refreshError="1"/>
      <sheetData sheetId="896" refreshError="1"/>
      <sheetData sheetId="897" refreshError="1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/>
      <sheetData sheetId="1266"/>
      <sheetData sheetId="1267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/>
      <sheetData sheetId="1313"/>
      <sheetData sheetId="1314"/>
      <sheetData sheetId="1315"/>
      <sheetData sheetId="1316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/>
      <sheetData sheetId="1351"/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/>
      <sheetData sheetId="1643"/>
      <sheetData sheetId="1644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/>
      <sheetData sheetId="1655"/>
      <sheetData sheetId="1656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/>
      <sheetData sheetId="1756"/>
      <sheetData sheetId="1757"/>
      <sheetData sheetId="1758"/>
      <sheetData sheetId="1759" refreshError="1"/>
      <sheetData sheetId="1760" refreshError="1"/>
      <sheetData sheetId="176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/>
      <sheetData sheetId="1792"/>
      <sheetData sheetId="1793"/>
      <sheetData sheetId="1794"/>
      <sheetData sheetId="1795"/>
      <sheetData sheetId="1796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/>
      <sheetData sheetId="1977"/>
      <sheetData sheetId="1978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 refreshError="1"/>
      <sheetData sheetId="2140" refreshError="1"/>
      <sheetData sheetId="2141" refreshError="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/>
      <sheetData sheetId="2248" refreshError="1"/>
      <sheetData sheetId="2249" refreshError="1"/>
      <sheetData sheetId="2250"/>
      <sheetData sheetId="225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/>
      <sheetData sheetId="2309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 refreshError="1"/>
      <sheetData sheetId="2349" refreshError="1"/>
      <sheetData sheetId="2350" refreshError="1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/>
      <sheetData sheetId="2716" refreshError="1"/>
      <sheetData sheetId="2717" refreshError="1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/>
      <sheetData sheetId="2793"/>
      <sheetData sheetId="2794" refreshError="1"/>
      <sheetData sheetId="2795" refreshError="1"/>
      <sheetData sheetId="2796" refreshError="1"/>
      <sheetData sheetId="2797" refreshError="1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 refreshError="1"/>
      <sheetData sheetId="3879" refreshError="1"/>
      <sheetData sheetId="3880"/>
      <sheetData sheetId="388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 refreshError="1"/>
      <sheetData sheetId="4055" refreshError="1"/>
      <sheetData sheetId="4056" refreshError="1"/>
      <sheetData sheetId="4057"/>
      <sheetData sheetId="4058"/>
      <sheetData sheetId="4059"/>
      <sheetData sheetId="4060"/>
      <sheetData sheetId="4061" refreshError="1"/>
      <sheetData sheetId="4062"/>
      <sheetData sheetId="4063"/>
      <sheetData sheetId="4064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/>
      <sheetData sheetId="4071"/>
      <sheetData sheetId="4072"/>
      <sheetData sheetId="4073"/>
      <sheetData sheetId="4074"/>
      <sheetData sheetId="4075"/>
      <sheetData sheetId="4076" refreshError="1"/>
      <sheetData sheetId="4077" refreshError="1"/>
      <sheetData sheetId="4078" refreshError="1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 refreshError="1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~0016398"/>
      <sheetName val="2HD"/>
      <sheetName val="Revenue FCST 28 Apr 10"/>
      <sheetName val="Reference"/>
      <sheetName val="Additional Reference"/>
      <sheetName val="Instructions"/>
      <sheetName val="Revenue_FCST_28_Apr_101"/>
      <sheetName val="Revenue_FCST_28_Apr_10"/>
      <sheetName val="Database"/>
      <sheetName val="Drop d mater"/>
      <sheetName val="All"/>
      <sheetName val="GLOBAL ASSET DESCRIPTION "/>
      <sheetName val="Revenue_FCST_28_Apr_102"/>
      <sheetName val="Additional_Reference"/>
      <sheetName val="Drop_d_mater"/>
      <sheetName val="Revenue_FCST_28_Apr_103"/>
      <sheetName val="Additional_Reference1"/>
      <sheetName val="Drop_d_mater1"/>
      <sheetName val="GLOBAL_ASSET_DESCRIPTION_"/>
      <sheetName val="Revenue_FCST_28_Apr_104"/>
      <sheetName val="Additional_Reference2"/>
      <sheetName val="Drop_d_mater2"/>
      <sheetName val="GLOBAL_ASSET_DESCRIPTION_1"/>
      <sheetName val="Inventory"/>
      <sheetName val="投資利益率計算"/>
      <sheetName val=" "/>
      <sheetName val="Sheet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"/>
      <sheetName val="2HD"/>
      <sheetName val="MOTO"/>
      <sheetName val="BOM"/>
      <sheetName val="Reference"/>
      <sheetName val="Additional Reference"/>
      <sheetName val="Cisco Barolo"/>
      <sheetName val="Additional_Reference"/>
      <sheetName val="Cisco_Barolo"/>
      <sheetName val="Cisco_Barolo1"/>
      <sheetName val="Additional_Reference1"/>
      <sheetName val="Cisco_Barolo2"/>
      <sheetName val="Additional_Reference2"/>
      <sheetName val="Unit-LF Tebure(HDF)"/>
      <sheetName val="Unit-M-Box"/>
      <sheetName val="Unit HH-AF(HDS)"/>
      <sheetName val="Unit LF-AF(HDQ)"/>
      <sheetName val="Unit-Act"/>
      <sheetName val="Unit-SV Tebure(HDA)"/>
      <sheetName val="Unit-SV Tebure (HDC)"/>
      <sheetName val="Excess"/>
      <sheetName val="Common-Unit"/>
      <sheetName val="Resign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"/>
    </sheetNames>
    <definedNames>
      <definedName name="_ab1" refersTo="#REF!"/>
      <definedName name="_ab2" refersTo="#REF!"/>
      <definedName name="_ab3" refersTo="#REF!"/>
      <definedName name="_PD1" refersTo="#REF!"/>
      <definedName name="Calendar10Month" refersTo="#REF!"/>
      <definedName name="Calendar11Month" refersTo="#REF!"/>
      <definedName name="PD" refersTo="#REF!"/>
      <definedName name="PDx" refersTo="#REF!"/>
      <definedName name="WeekStart" refersTo="#REF!"/>
      <definedName name="グラフ5_Click" refersTo="#REF!"/>
    </definedNames>
    <sheetDataSet>
      <sheetData sheetId="0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銷售年度預算"/>
      <sheetName val="Trx Amount"/>
      <sheetName val="Trx Quantity"/>
    </sheetNames>
    <sheetDataSet>
      <sheetData sheetId="0"/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ffersheet"/>
      <sheetName val="FC Commits"/>
      <sheetName val="Template"/>
      <sheetName val="Settings"/>
      <sheetName val="DropDownlist_Options"/>
      <sheetName val="FC_Commits"/>
      <sheetName val="FC_Commits1"/>
      <sheetName val="Unit-SV Tebure"/>
      <sheetName val="Resigned"/>
      <sheetName val="BASE (2)"/>
      <sheetName val="Sheet1"/>
      <sheetName val="data"/>
      <sheetName val="system"/>
      <sheetName val="traceability"/>
      <sheetName val="Formulas"/>
      <sheetName val="ListBoxNames"/>
      <sheetName val="moto"/>
      <sheetName val="週次実績"/>
      <sheetName val="週次計画先月末"/>
      <sheetName val="週次計画1"/>
      <sheetName val="週次計画2"/>
      <sheetName val="週次計画3"/>
      <sheetName val="週次マスター"/>
      <sheetName val="週次積層"/>
      <sheetName val="January"/>
      <sheetName val="1月"/>
      <sheetName val="4. exercised"/>
      <sheetName val="3. cancellations"/>
      <sheetName val="1. options rollforward"/>
      <sheetName val="Yield Data"/>
      <sheetName val="XP420-第1案"/>
      <sheetName val="Private Vendor NVR"/>
      <sheetName val="Parameter List"/>
      <sheetName val="Input Data"/>
      <sheetName val="Test Step"/>
      <sheetName val="consolidated"/>
      <sheetName val="Macro1"/>
      <sheetName val="Invent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XXXXXXXXXXXXXXXX"/>
      <sheetName val="WW Spend Input"/>
      <sheetName val="FID Input"/>
      <sheetName val="Other STD COGS Input"/>
      <sheetName val="Matl Var Input"/>
      <sheetName val="Inventory"/>
      <sheetName val="HPC Flows"/>
      <sheetName val="VOLUME Flows"/>
      <sheetName val="RPG Flows "/>
      <sheetName val="IA32 Flows"/>
      <sheetName val="Total P&amp;L's"/>
      <sheetName val="HPC"/>
      <sheetName val="Origin"/>
      <sheetName val="Gfx"/>
      <sheetName val="Storage"/>
      <sheetName val="Volume Prod"/>
      <sheetName val="RPG"/>
      <sheetName val="IA32"/>
      <sheetName val="Stop Here"/>
      <sheetName val="Inv By Bus UnitNot Updated"/>
      <sheetName val="Summary-Not updated"/>
      <sheetName val="Validation_List"/>
      <sheetName val="Systems"/>
      <sheetName val="Failure code"/>
      <sheetName val="Common-EY"/>
      <sheetName val="Excess"/>
      <sheetName val="Resigned"/>
      <sheetName val="Sheet1"/>
      <sheetName val="system"/>
      <sheetName val="ListBoxNames"/>
      <sheetName val="moto"/>
      <sheetName val="DropDownlist_Options"/>
      <sheetName val="4. Exercised"/>
      <sheetName val="3. Cancellations"/>
      <sheetName val="1. Options Rollforward"/>
      <sheetName val="bom"/>
      <sheetName val="FEB 05 IS"/>
      <sheetName val="質量"/>
      <sheetName val="統計量"/>
      <sheetName val="ひずみとがり"/>
      <sheetName val="代表値"/>
      <sheetName val="Simul"/>
      <sheetName val="散布図"/>
      <sheetName val="相関係数1"/>
      <sheetName val="相関係数2"/>
      <sheetName val="Node_Simulator"/>
      <sheetName val="Formulas"/>
      <sheetName val="Macro1"/>
      <sheetName val="STAR"/>
      <sheetName val="January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SA &amp; ROSA summary"/>
      <sheetName val="TOSA estimate"/>
      <sheetName val="PCL info input"/>
      <sheetName val="LOH Rate"/>
      <sheetName val="Material info input"/>
      <sheetName val="Cost summary"/>
      <sheetName val="Forecast"/>
      <sheetName val="P&amp;L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'2019"/>
      <sheetName val="Plan Q1FY21"/>
      <sheetName val="Lumentum carlendar 2020"/>
      <sheetName val="4 off2 Q2FY21"/>
      <sheetName val="4 off2 Q3FY21"/>
      <sheetName val="for P'Dit"/>
      <sheetName val="4 off 2 Master"/>
      <sheetName val="6off1 Q2FY21"/>
      <sheetName val="Calend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ffersheet"/>
      <sheetName val="FC Commits"/>
      <sheetName val="Template"/>
      <sheetName val="Settings"/>
      <sheetName val="DropDownlist_Options"/>
      <sheetName val="Total ()"/>
      <sheetName val="Sheet1"/>
      <sheetName val="FC_Commits"/>
      <sheetName val="FC_Commits1"/>
      <sheetName val="January"/>
      <sheetName val="Node_Simulator"/>
      <sheetName val="Formulas"/>
      <sheetName val="consolidated"/>
      <sheetName val="bom"/>
      <sheetName val="Traceability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M Roadmap"/>
      <sheetName val="Commodity Pivot (FY20)"/>
      <sheetName val="Commodity Pivot (FY19)"/>
      <sheetName val="Supplier Pivot QoQ"/>
      <sheetName val="CR Chart"/>
      <sheetName val="Supplier Names"/>
      <sheetName val="Commodity Table"/>
      <sheetName val="Commodity Pivot QoQ"/>
      <sheetName val="Powerpoint Backup"/>
      <sheetName val="Supplier Pivot (new version)"/>
      <sheetName val="Supplier Pivot"/>
      <sheetName val="Supplier Pivot with Commodity"/>
      <sheetName val="Sheet1"/>
      <sheetName val="Commodity Charts"/>
      <sheetName val="Commodity Pivot (2)"/>
      <sheetName val="Commodity Pivot"/>
      <sheetName val="Data lists"/>
      <sheetName val="BAS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 "/>
      <sheetName val="Cost Summary(0511-0512)"/>
      <sheetName val="LOH"/>
      <sheetName val="Expense"/>
      <sheetName val="Cycle Time"/>
      <sheetName val="Equipment"/>
      <sheetName val="Forecast"/>
      <sheetName val="Yield Rate"/>
      <sheetName val="Marg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 "/>
      <sheetName val="Cost Summary(0507-0508)"/>
      <sheetName val="LOH"/>
      <sheetName val="Expense"/>
      <sheetName val="Cycle Time"/>
      <sheetName val="Equipment"/>
      <sheetName val="Forecast"/>
      <sheetName val="Margin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 PL"/>
      <sheetName val="OL Cust"/>
      <sheetName val="OL product-cust"/>
      <sheetName val="CB_DATA_"/>
      <sheetName val="1.  Current State"/>
      <sheetName val="Data"/>
      <sheetName val="Std Cost 8-28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"/>
    </sheetNames>
    <sheetDataSet>
      <sheetData sheetId="0" refreshError="1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(2)"/>
      <sheetName val="VVVVVVVa"/>
      <sheetName val="Sheet2"/>
      <sheetName val="Bom_SABOT1_0"/>
      <sheetName val="Bom_5x20U"/>
      <sheetName val="HPL Process"/>
      <sheetName val="Data Base"/>
      <sheetName val="Dropdown List"/>
      <sheetName val="Data lists"/>
      <sheetName val="Unit-M-Box"/>
      <sheetName val="Unit-AF"/>
      <sheetName val="Unit-Act"/>
      <sheetName val="Common-Unit"/>
      <sheetName val="DropDownlist_Options"/>
      <sheetName val="SL iPod(&amp;KM275)         FL06012"/>
      <sheetName val="mot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on-EY"/>
      <sheetName val="Excess"/>
      <sheetName val="Resigned"/>
      <sheetName val="checklist"/>
      <sheetName val="Pick List"/>
      <sheetName val="Data lists"/>
      <sheetName val="all"/>
      <sheetName val="Sheet11"/>
      <sheetName val="Failure Device"/>
      <sheetName val="Failure FG"/>
      <sheetName val="Wip Report"/>
      <sheetName val="Movement Device"/>
      <sheetName val="Movement FG"/>
      <sheetName val="Output by hous"/>
      <sheetName val="IL Wedge"/>
      <sheetName val="Coed"/>
      <sheetName val="Unit-M-Box"/>
      <sheetName val="Unit-AF"/>
      <sheetName val="Unit-Act"/>
      <sheetName val="Common-Unit"/>
      <sheetName val="Unit-LF Tebure(HDF)"/>
      <sheetName val="Unit HH-AF(HDS)"/>
      <sheetName val="Unit LF-AF(HDQ)"/>
      <sheetName val="Unit-SV Tebure(HDA)"/>
      <sheetName val="Unit-SV Tebure"/>
      <sheetName val="Unit-SV Tebure (HDC)"/>
      <sheetName val="PERSONEL"/>
      <sheetName val="Traceability"/>
      <sheetName val="consolidated"/>
      <sheetName val="DropDownlist_Option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ons"/>
      <sheetName val="Test"/>
      <sheetName val="Sheet1"/>
      <sheetName val="Sheet2"/>
      <sheetName val="Milpitas Receipts"/>
      <sheetName val="Traceability"/>
      <sheetName val="TOSAs w CyOptics Flex"/>
      <sheetName val="ROSA w Oscillation"/>
      <sheetName val="thin header ROSA"/>
      <sheetName val="TOSA RMA"/>
      <sheetName val="Serial #s &lt;= Jan 13"/>
      <sheetName val="Lens Attach Date"/>
      <sheetName val="TPIC_SHIPMENTS"/>
      <sheetName val="RPIC_SHIPMENTS"/>
      <sheetName val="Qual Failures"/>
      <sheetName val="QSFP+ 40G-LR4 "/>
      <sheetName val="RMA"/>
      <sheetName val="Google RMA"/>
      <sheetName val="Sheet3"/>
      <sheetName val="Gen2 Builds"/>
      <sheetName val="Sheet4"/>
      <sheetName val="Pick List"/>
      <sheetName val="Program Summary"/>
      <sheetName val="Total (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20 22097868 3kW"/>
      <sheetName val="Top20 Eagleray"/>
      <sheetName val="ER Summary"/>
      <sheetName val="3kW Summary"/>
      <sheetName val="CM Quote"/>
      <sheetName val="Pivot"/>
      <sheetName val="3kW BOM 22097868"/>
      <sheetName val="Eagleray Pivot"/>
      <sheetName val="Eagleray BOM 22098666"/>
      <sheetName val="Nava Sanmi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-Unit "/>
      <sheetName val="Unit-LF Tebure(HDF)"/>
      <sheetName val="Unit-LF Tebure(HDG)"/>
      <sheetName val="Unit-SV Tebure (HDC)"/>
      <sheetName val="Unit-M-Box"/>
      <sheetName val="Unit-SV Tebure(HDA)"/>
      <sheetName val="Unit HH-AF(HDS)"/>
      <sheetName val="Unit LF-AF(HDQ)"/>
      <sheetName val="Unit-Act"/>
      <sheetName val="Common-Unit"/>
      <sheetName val="Excess"/>
      <sheetName val="Resigned"/>
      <sheetName val="TQI Namelist"/>
      <sheetName val="TTL"/>
      <sheetName val="Trend"/>
      <sheetName val="BASE (2)"/>
      <sheetName val="Data lists"/>
      <sheetName val="Bom_SABOT1_0"/>
      <sheetName val="inventory"/>
      <sheetName val="Program Summary"/>
      <sheetName val="Unit-AF"/>
      <sheetName val="PERSONEL"/>
      <sheetName val="January"/>
      <sheetName val="DropDownlist_O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-M-Box"/>
      <sheetName val="Unit-AF"/>
      <sheetName val="Unit-Act"/>
      <sheetName val="Common-Unit"/>
      <sheetName val="BASE (2)"/>
      <sheetName val="VVVVVVVa"/>
      <sheetName val="Program Summary"/>
      <sheetName val="Unit-LF Tebure(HDF)"/>
      <sheetName val="Unit HH-AF(HDS)"/>
      <sheetName val="Unit LF-AF(HDQ)"/>
      <sheetName val="Unit-SV Tebure(HDA)"/>
      <sheetName val="Unit-SV Tebure (HDC)"/>
      <sheetName val="Excess"/>
      <sheetName val="Resigned"/>
      <sheetName val="PERSONEL"/>
      <sheetName val="DropDownlist_Options"/>
      <sheetName val="inventory"/>
      <sheetName val="moto"/>
      <sheetName val="Januar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-SV Tebure"/>
      <sheetName val="Resigned"/>
      <sheetName val="pick list"/>
      <sheetName val="High"/>
      <sheetName val="Data lists"/>
      <sheetName val="Unit-LF Tebure(HDF)"/>
      <sheetName val="Unit-M-Box"/>
      <sheetName val="Unit HH-AF(HDS)"/>
      <sheetName val="Unit LF-AF(HDQ)"/>
      <sheetName val="Unit-Act"/>
      <sheetName val="Unit-SV Tebure(HDA)"/>
      <sheetName val="Unit-SV Tebure (HDC)"/>
      <sheetName val="Excess"/>
      <sheetName val="Common-Unit"/>
      <sheetName val="Unit-AF"/>
      <sheetName val="PERSONEL"/>
      <sheetName val="COC LX Q4Y21  "/>
      <sheetName val="BASE (2)"/>
      <sheetName val="bom"/>
      <sheetName val="DropDownlist_Option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Review"/>
      <sheetName val="0Hr"/>
      <sheetName val="R&amp;D Engineering"/>
      <sheetName val="V007 vs V008"/>
      <sheetName val="New failure pareto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 Commits"/>
      <sheetName val="Buffersheet"/>
      <sheetName val="Template"/>
      <sheetName val="Settings"/>
      <sheetName val="DropDownlist_Options"/>
      <sheetName val="WIP Module"/>
      <sheetName val="Sheet2"/>
      <sheetName val="Pick List"/>
      <sheetName val="FC_Commits"/>
      <sheetName val="WIP_Module"/>
      <sheetName val="Pick_List"/>
      <sheetName val="FC_Commits1"/>
      <sheetName val="WIP_Module1"/>
      <sheetName val="Pick_List1"/>
      <sheetName val="PERSONEL"/>
      <sheetName val="Sheet1"/>
      <sheetName val="ListBoxNames"/>
      <sheetName val="Node_Simulator"/>
      <sheetName val="Formulas"/>
      <sheetName val="moto"/>
      <sheetName val="inventory"/>
      <sheetName val="consolidated"/>
      <sheetName val="Unit-LF Tebure(HDF)"/>
      <sheetName val="Unit-M-Box"/>
      <sheetName val="Unit HH-AF(HDS)"/>
      <sheetName val="Unit LF-AF(HDQ)"/>
      <sheetName val="Unit-Act"/>
      <sheetName val="Unit-SV Tebure(HDA)"/>
      <sheetName val="Unit-SV Tebure (HDC)"/>
      <sheetName val="Excess"/>
      <sheetName val="Common-Unit"/>
      <sheetName val="Resigned"/>
      <sheetName val="SEP 07 BS"/>
      <sheetName val="BLANK_241212"/>
      <sheetName val="Yield Data"/>
      <sheetName val="photon shenzhen 3.14.06"/>
      <sheetName val="Private Vendor NVR"/>
      <sheetName val="Parameter List"/>
      <sheetName val="Input Data"/>
      <sheetName val="Test Step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STANDARD TIME"/>
      <sheetName val="HL-1"/>
      <sheetName val="TOTAL LOSS HL-1"/>
      <sheetName val="HL-2"/>
      <sheetName val="TOTAL LOSS HL-2"/>
      <sheetName val="HL-3"/>
      <sheetName val="TOTAL LOSS HL-3"/>
      <sheetName val="HL-4"/>
      <sheetName val="TOTAL LOSS HL-4"/>
      <sheetName val="HB-1"/>
      <sheetName val="TOTAL LOSS HB-1"/>
      <sheetName val="HB-2"/>
      <sheetName val="TOTAL LOSS HB-2"/>
      <sheetName val="HB-3"/>
      <sheetName val="TOTAL LOSS HB-3"/>
      <sheetName val="HB-4"/>
      <sheetName val="TOTAL LOSS HB-4"/>
      <sheetName val="PROD LOSS TIME"/>
      <sheetName val="EFFICIENCY"/>
      <sheetName val="TOTAL PROD"/>
      <sheetName val="TOTAL EFFICIENCY"/>
      <sheetName val="LOSS TIME"/>
      <sheetName val="PRICE OF PRODUCT"/>
      <sheetName val="LOSS &amp; SCRAP"/>
      <sheetName val="rate"/>
      <sheetName val="Sheet13"/>
      <sheetName val="EY"/>
      <sheetName val="Unit-LF Tebure(HDF)"/>
      <sheetName val="Unit-M-Box"/>
      <sheetName val="Unit HH-AF(HDS)"/>
      <sheetName val="Unit LF-AF(HDQ)"/>
      <sheetName val="Unit-Act"/>
      <sheetName val="Unit-SV Tebure(HDA)"/>
      <sheetName val="Unit-SV Tebure (HDC)"/>
      <sheetName val="Excess"/>
      <sheetName val="Common-Unit"/>
      <sheetName val="Resigned"/>
      <sheetName val="BASE (2)"/>
      <sheetName val="Common-EY"/>
      <sheetName val="Unit-SV Tebure"/>
      <sheetName val="Issues List"/>
      <sheetName val="PERSONEL"/>
      <sheetName val="Unit-AF"/>
      <sheetName val="Feb'10"/>
      <sheetName val="STANDARD_TIME"/>
      <sheetName val="TOTAL_LOSS_HL-1"/>
      <sheetName val="TOTAL_LOSS_HL-2"/>
      <sheetName val="TOTAL_LOSS_HL-3"/>
      <sheetName val="TOTAL_LOSS_HL-4"/>
      <sheetName val="TOTAL_LOSS_HB-1"/>
      <sheetName val="TOTAL_LOSS_HB-2"/>
      <sheetName val="TOTAL_LOSS_HB-3"/>
      <sheetName val="TOTAL_LOSS_HB-4"/>
      <sheetName val="PROD_LOSS_TIME"/>
      <sheetName val="TOTAL_PROD"/>
      <sheetName val="TOTAL_EFFICIENCY"/>
      <sheetName val="LOSS_TIME"/>
      <sheetName val="PRICE_OF_PRODUCT"/>
      <sheetName val="LOSS_&amp;_SCRAP"/>
      <sheetName val="米沢当月"/>
      <sheetName val="glosary"/>
      <sheetName val="List of rejects (PANEL)"/>
      <sheetName val="List of rejects (ASSY)"/>
      <sheetName val="List of rejects (PCB)"/>
      <sheetName val="環境変数"/>
      <sheetName val="STANDARD_TIME1"/>
      <sheetName val="TOTAL_LOSS_HL-11"/>
      <sheetName val="TOTAL_LOSS_HL-21"/>
      <sheetName val="TOTAL_LOSS_HL-31"/>
      <sheetName val="TOTAL_LOSS_HL-41"/>
      <sheetName val="TOTAL_LOSS_HB-11"/>
      <sheetName val="TOTAL_LOSS_HB-21"/>
      <sheetName val="TOTAL_LOSS_HB-31"/>
      <sheetName val="TOTAL_LOSS_HB-41"/>
      <sheetName val="PROD_LOSS_TIME1"/>
      <sheetName val="TOTAL_PROD1"/>
      <sheetName val="TOTAL_EFFICIENCY1"/>
      <sheetName val="LOSS_TIME1"/>
      <sheetName val="PRICE_OF_PRODUCT1"/>
      <sheetName val="LOSS_&amp;_SCRAP1"/>
      <sheetName val="EF-97-10"/>
      <sheetName val="STANDARD_TIME2"/>
      <sheetName val="TOTAL_LOSS_HL-12"/>
      <sheetName val="TOTAL_LOSS_HL-22"/>
      <sheetName val="TOTAL_LOSS_HL-32"/>
      <sheetName val="TOTAL_LOSS_HL-42"/>
      <sheetName val="TOTAL_LOSS_HB-12"/>
      <sheetName val="TOTAL_LOSS_HB-22"/>
      <sheetName val="TOTAL_LOSS_HB-32"/>
      <sheetName val="TOTAL_LOSS_HB-42"/>
      <sheetName val="PROD_LOSS_TIME2"/>
      <sheetName val="TOTAL_PROD2"/>
      <sheetName val="TOTAL_EFFICIENCY2"/>
      <sheetName val="LOSS_TIME2"/>
      <sheetName val="PRICE_OF_PRODUCT2"/>
      <sheetName val="LOSS_&amp;_SCRAP2"/>
      <sheetName val="List_of_rejects_(PANEL)"/>
      <sheetName val="List_of_rejects_(ASSY)"/>
      <sheetName val="List_of_rejects_(PCB)"/>
      <sheetName val="english"/>
      <sheetName val="表示チェック(MP3)"/>
      <sheetName val="code"/>
      <sheetName val="EJ_LIST"/>
      <sheetName val="ChangeHistory"/>
      <sheetName val="text"/>
      <sheetName val="名簿"/>
      <sheetName val="本文"/>
      <sheetName val="DU_getDtvLevel"/>
      <sheetName val="DU_startDtvLevel"/>
      <sheetName val="DU_startMostLineChk"/>
      <sheetName val="DU_getSystemChk"/>
      <sheetName val="DU_startSystemChk"/>
      <sheetName val="DU_endDiagMode"/>
      <sheetName val="DU_startDiagMode"/>
      <sheetName val="DU_getFreezeFrame"/>
      <sheetName val="DU_getChildSerialNo"/>
      <sheetName val="DU_getChildPartNo"/>
      <sheetName val="DU_getDeviceVer"/>
      <sheetName val="DU_startDeviceVer"/>
      <sheetName val="DU_getCnctDevice"/>
      <sheetName val="DU_getParentNo"/>
      <sheetName val="DU_getTerminalId"/>
      <sheetName val="対応あり"/>
      <sheetName val="ばらつき"/>
      <sheetName val="検出力"/>
      <sheetName val="ｼﾐｭﾚｰｼｮﾝ"/>
      <sheetName val="2つの比較"/>
      <sheetName val="STANDARD_TIME3"/>
      <sheetName val="TOTAL_LOSS_HL-13"/>
      <sheetName val="TOTAL_LOSS_HL-23"/>
      <sheetName val="TOTAL_LOSS_HL-33"/>
      <sheetName val="TOTAL_LOSS_HL-43"/>
      <sheetName val="TOTAL_LOSS_HB-13"/>
      <sheetName val="TOTAL_LOSS_HB-23"/>
      <sheetName val="TOTAL_LOSS_HB-33"/>
      <sheetName val="TOTAL_LOSS_HB-43"/>
      <sheetName val="PROD_LOSS_TIME3"/>
      <sheetName val="TOTAL_PROD3"/>
      <sheetName val="TOTAL_EFFICIENCY3"/>
      <sheetName val="LOSS_TIME3"/>
      <sheetName val="PRICE_OF_PRODUCT3"/>
      <sheetName val="LOSS_&amp;_SCRAP3"/>
      <sheetName val="List_of_rejects_(PANEL)1"/>
      <sheetName val="List_of_rejects_(ASSY)1"/>
      <sheetName val="List_of_rejects_(PCB)1"/>
      <sheetName val="STANDARD_TIME4"/>
      <sheetName val="TOTAL_LOSS_HL-14"/>
      <sheetName val="TOTAL_LOSS_HL-24"/>
      <sheetName val="TOTAL_LOSS_HL-34"/>
      <sheetName val="TOTAL_LOSS_HL-44"/>
      <sheetName val="TOTAL_LOSS_HB-14"/>
      <sheetName val="TOTAL_LOSS_HB-24"/>
      <sheetName val="TOTAL_LOSS_HB-34"/>
      <sheetName val="TOTAL_LOSS_HB-44"/>
      <sheetName val="PROD_LOSS_TIME4"/>
      <sheetName val="TOTAL_PROD4"/>
      <sheetName val="TOTAL_EFFICIENCY4"/>
      <sheetName val="LOSS_TIME4"/>
      <sheetName val="PRICE_OF_PRODUCT4"/>
      <sheetName val="LOSS_&amp;_SCRAP4"/>
      <sheetName val="List_of_rejects_(PANEL)2"/>
      <sheetName val="List_of_rejects_(ASSY)2"/>
      <sheetName val="List_of_rejects_(PCB)2"/>
      <sheetName val="STANDARD_TIME5"/>
      <sheetName val="TOTAL_LOSS_HL-15"/>
      <sheetName val="TOTAL_LOSS_HL-25"/>
      <sheetName val="TOTAL_LOSS_HL-35"/>
      <sheetName val="TOTAL_LOSS_HL-45"/>
      <sheetName val="TOTAL_LOSS_HB-15"/>
      <sheetName val="TOTAL_LOSS_HB-25"/>
      <sheetName val="TOTAL_LOSS_HB-35"/>
      <sheetName val="TOTAL_LOSS_HB-45"/>
      <sheetName val="PROD_LOSS_TIME5"/>
      <sheetName val="TOTAL_PROD5"/>
      <sheetName val="TOTAL_EFFICIENCY5"/>
      <sheetName val="LOSS_TIME5"/>
      <sheetName val="PRICE_OF_PRODUCT5"/>
      <sheetName val="LOSS_&amp;_SCRAP5"/>
      <sheetName val="List_of_rejects_(PANEL)3"/>
      <sheetName val="List_of_rejects_(ASSY)3"/>
      <sheetName val="List_of_rejects_(PCB)3"/>
      <sheetName val="STANDARD_TIME6"/>
      <sheetName val="TOTAL_LOSS_HL-16"/>
      <sheetName val="TOTAL_LOSS_HL-26"/>
      <sheetName val="TOTAL_LOSS_HL-36"/>
      <sheetName val="TOTAL_LOSS_HL-46"/>
      <sheetName val="TOTAL_LOSS_HB-16"/>
      <sheetName val="TOTAL_LOSS_HB-26"/>
      <sheetName val="TOTAL_LOSS_HB-36"/>
      <sheetName val="TOTAL_LOSS_HB-46"/>
      <sheetName val="PROD_LOSS_TIME6"/>
      <sheetName val="TOTAL_PROD6"/>
      <sheetName val="TOTAL_EFFICIENCY6"/>
      <sheetName val="LOSS_TIME6"/>
      <sheetName val="PRICE_OF_PRODUCT6"/>
      <sheetName val="LOSS_&amp;_SCRAP6"/>
      <sheetName val="List_of_rejects_(PANEL)4"/>
      <sheetName val="List_of_rejects_(ASSY)4"/>
      <sheetName val="List_of_rejects_(PCB)4"/>
      <sheetName val="STANDARD_TIME7"/>
      <sheetName val="TOTAL_LOSS_HL-17"/>
      <sheetName val="TOTAL_LOSS_HL-27"/>
      <sheetName val="TOTAL_LOSS_HL-37"/>
      <sheetName val="TOTAL_LOSS_HL-47"/>
      <sheetName val="TOTAL_LOSS_HB-17"/>
      <sheetName val="TOTAL_LOSS_HB-27"/>
      <sheetName val="TOTAL_LOSS_HB-37"/>
      <sheetName val="TOTAL_LOSS_HB-47"/>
      <sheetName val="PROD_LOSS_TIME7"/>
      <sheetName val="TOTAL_PROD7"/>
      <sheetName val="TOTAL_EFFICIENCY7"/>
      <sheetName val="LOSS_TIME7"/>
      <sheetName val="PRICE_OF_PRODUCT7"/>
      <sheetName val="LOSS_&amp;_SCRAP7"/>
      <sheetName val="List_of_rejects_(PANEL)5"/>
      <sheetName val="List_of_rejects_(ASSY)5"/>
      <sheetName val="List_of_rejects_(PCB)5"/>
      <sheetName val="STANDARD_TIME8"/>
      <sheetName val="TOTAL_LOSS_HL-18"/>
      <sheetName val="TOTAL_LOSS_HL-28"/>
      <sheetName val="TOTAL_LOSS_HL-38"/>
      <sheetName val="TOTAL_LOSS_HL-48"/>
      <sheetName val="TOTAL_LOSS_HB-18"/>
      <sheetName val="TOTAL_LOSS_HB-28"/>
      <sheetName val="TOTAL_LOSS_HB-38"/>
      <sheetName val="TOTAL_LOSS_HB-48"/>
      <sheetName val="PROD_LOSS_TIME8"/>
      <sheetName val="TOTAL_PROD8"/>
      <sheetName val="TOTAL_EFFICIENCY8"/>
      <sheetName val="LOSS_TIME8"/>
      <sheetName val="PRICE_OF_PRODUCT8"/>
      <sheetName val="LOSS_&amp;_SCRAP8"/>
      <sheetName val="List_of_rejects_(PANEL)6"/>
      <sheetName val="List_of_rejects_(ASSY)6"/>
      <sheetName val="List_of_rejects_(PCB)6"/>
      <sheetName val="STANDARD_TIME9"/>
      <sheetName val="TOTAL_LOSS_HL-19"/>
      <sheetName val="TOTAL_LOSS_HL-29"/>
      <sheetName val="TOTAL_LOSS_HL-39"/>
      <sheetName val="TOTAL_LOSS_HL-49"/>
      <sheetName val="TOTAL_LOSS_HB-19"/>
      <sheetName val="TOTAL_LOSS_HB-29"/>
      <sheetName val="TOTAL_LOSS_HB-39"/>
      <sheetName val="TOTAL_LOSS_HB-49"/>
      <sheetName val="PROD_LOSS_TIME9"/>
      <sheetName val="TOTAL_PROD9"/>
      <sheetName val="TOTAL_EFFICIENCY9"/>
      <sheetName val="LOSS_TIME9"/>
      <sheetName val="PRICE_OF_PRODUCT9"/>
      <sheetName val="LOSS_&amp;_SCRAP9"/>
      <sheetName val="List_of_rejects_(PANEL)7"/>
      <sheetName val="List_of_rejects_(ASSY)7"/>
      <sheetName val="List_of_rejects_(PCB)7"/>
      <sheetName val="詳細"/>
      <sheetName val="BRAZILSEH1"/>
      <sheetName val="DAILY=0 "/>
      <sheetName val="January"/>
      <sheetName val="bom"/>
      <sheetName val="DropDownlist_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銷售年度預算"/>
      <sheetName val="Trx Quantity"/>
      <sheetName val="Trx Amount"/>
      <sheetName val="2006 FORECAST(Version 2)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()"/>
      <sheetName val="laroux"/>
      <sheetName val="CL-1"/>
      <sheetName val="CL-2"/>
      <sheetName val="CL-3"/>
      <sheetName val="CU-4"/>
      <sheetName val="CL-4"/>
      <sheetName val="CL-5"/>
      <sheetName val="STANDARD TIME"/>
      <sheetName val="GraphTemp"/>
      <sheetName val="Data Sheet Monthly"/>
      <sheetName val="Data lists"/>
      <sheetName val="PERSONEL"/>
      <sheetName val="PopCach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Review - Generic"/>
      <sheetName val="QueryData"/>
      <sheetName val="56 hr"/>
      <sheetName val="0Hr - all"/>
      <sheetName val="R&amp;D Engineering"/>
      <sheetName val="Sheet1"/>
      <sheetName val="V007 vs V008"/>
      <sheetName val="Geneology"/>
      <sheetName val="Flow version from 125Rpt"/>
      <sheetName val="EPI growth"/>
      <sheetName val="Unknown"/>
      <sheetName val="P-metal_deposit_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ffersheet"/>
      <sheetName val="FC Commits"/>
      <sheetName val="Template"/>
      <sheetName val="Settings"/>
      <sheetName val="DropDownlist_Options"/>
      <sheetName val="Sheet1"/>
      <sheetName val="blank"/>
      <sheetName val="Assumptions"/>
      <sheetName val="#REF"/>
      <sheetName val="Data lists"/>
      <sheetName val="All"/>
      <sheetName val="FC_Commits"/>
      <sheetName val="Data_lists"/>
      <sheetName val="FC_Commits1"/>
      <sheetName val="Data_lists1"/>
      <sheetName val="PERSONEL"/>
      <sheetName val="January"/>
      <sheetName val="Unit-SV Tebure"/>
      <sheetName val="Resigned"/>
      <sheetName val="consolidated"/>
      <sheetName val="photon shenzhen 3.14.06"/>
      <sheetName val="JUN 07 IS"/>
      <sheetName val="FX"/>
      <sheetName val="116 Nizar"/>
      <sheetName val="371"/>
      <sheetName val="PRICEBOOK &amp; DISCOUNTING"/>
      <sheetName val="週次実績"/>
      <sheetName val="週次計画先月末"/>
      <sheetName val="週次計画1"/>
      <sheetName val="週次計画2"/>
      <sheetName val="週次計画3"/>
      <sheetName val="週次マスター"/>
      <sheetName val="週次積層"/>
      <sheetName val="FEB 05 I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()"/>
      <sheetName val="laroux"/>
      <sheetName val="CL-1"/>
      <sheetName val="CL-2"/>
      <sheetName val="CL-3"/>
      <sheetName val="CU-4"/>
      <sheetName val="CL-4"/>
      <sheetName val="CL-5"/>
      <sheetName val="System"/>
      <sheetName val="Data lists"/>
      <sheetName val="All"/>
      <sheetName val="PRO.PLAN"/>
      <sheetName val="Total_()"/>
      <sheetName val="DAILY=0_"/>
      <sheetName val="STANDARD_TIME"/>
      <sheetName val="PERSONEL"/>
      <sheetName val="PRO_PLAN"/>
      <sheetName val="PAC14"/>
      <sheetName val="FREIGHT"/>
      <sheetName val="STAND_TIME_"/>
      <sheetName val="PACPSMﾍﾞｰｽ"/>
      <sheetName val="リンク"/>
      <sheetName val="PS(UC)"/>
      <sheetName val="Total_()1"/>
      <sheetName val="カシメ治具"/>
      <sheetName val="74上"/>
      <sheetName val="LaborDetail"/>
      <sheetName val="ﾃﾞｰﾀ"/>
      <sheetName val="EF-97-09"/>
      <sheetName val="Calendar"/>
      <sheetName val="R5图表"/>
      <sheetName val="STANDARD TIME"/>
      <sheetName val="Total_()2"/>
      <sheetName val="STANDARD_TIME1"/>
      <sheetName val="Total_()3"/>
      <sheetName val="STANDARD_TIME2"/>
      <sheetName val="Total_()4"/>
      <sheetName val="STANDARD_TIME3"/>
      <sheetName val="Total_()5"/>
      <sheetName val="STANDARD_TIME4"/>
      <sheetName val="Total_()6"/>
      <sheetName val="STANDARD_TIME5"/>
      <sheetName val="Total_()7"/>
      <sheetName val="STANDARD_TIME6"/>
      <sheetName val="成品P.O"/>
      <sheetName val="AUG'19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EL"/>
      <sheetName val="Unit-SV Tebure"/>
      <sheetName val="Resigned"/>
      <sheetName val="checklist"/>
      <sheetName val="Data Sheet Monthly"/>
      <sheetName val="Master Equipment List"/>
      <sheetName val="MSR - Map ID"/>
      <sheetName val="Packing all Update 17-Apr"/>
      <sheetName val="kW FL Equipment List 14-Apr"/>
      <sheetName val="EQU Master r17"/>
      <sheetName val="Cost Breakdown"/>
      <sheetName val="Pick List"/>
      <sheetName val="PS(UC)"/>
      <sheetName val="Common-EY"/>
      <sheetName val="Excess"/>
      <sheetName val="BASE (2)"/>
      <sheetName val="inventory"/>
      <sheetName val="DropDownlist_Options"/>
      <sheetName val="moto"/>
      <sheetName val="Roadma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EL"/>
      <sheetName val="Common-EY"/>
      <sheetName val="Excess"/>
      <sheetName val="Resigned"/>
      <sheetName val="program summary"/>
      <sheetName val="total ()"/>
      <sheetName val="Cost Breakdown"/>
      <sheetName val="Raw  DownTime "/>
      <sheetName val="Data"/>
      <sheetName val="Pareto"/>
      <sheetName val="Summary"/>
      <sheetName val="All"/>
      <sheetName val="Pick List"/>
      <sheetName val="PAC14"/>
      <sheetName val="DropDownlist_Options"/>
      <sheetName val="Traceability"/>
      <sheetName val="January"/>
      <sheetName val="bo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EL"/>
      <sheetName val="program summary"/>
      <sheetName val="Data lists"/>
      <sheetName val="Unit-LF Tebure(HDF)"/>
      <sheetName val="Unit-M-Box"/>
      <sheetName val="Unit HH-AF(HDS)"/>
      <sheetName val="Unit LF-AF(HDQ)"/>
      <sheetName val="Unit-Act"/>
      <sheetName val="Unit-SV Tebure(HDA)"/>
      <sheetName val="Unit-SV Tebure (HDC)"/>
      <sheetName val="Excess"/>
      <sheetName val="Common-Unit"/>
      <sheetName val="Resigned"/>
      <sheetName val="total ()"/>
      <sheetName val="Macro1"/>
      <sheetName val="STANDARD TIM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EL"/>
      <sheetName val="issues list"/>
      <sheetName val="STANDARD TIME"/>
      <sheetName val="program summary"/>
      <sheetName val="Pick List"/>
      <sheetName val="Total ()"/>
      <sheetName val="1.  Current State"/>
      <sheetName val="Unit-LF Tebure(HDF)"/>
      <sheetName val="Unit-M-Box"/>
      <sheetName val="Unit HH-AF(HDS)"/>
      <sheetName val="Unit LF-AF(HDQ)"/>
      <sheetName val="Unit-Act"/>
      <sheetName val="Unit-SV Tebure(HDA)"/>
      <sheetName val="Unit-SV Tebure (HDC)"/>
      <sheetName val="Excess"/>
      <sheetName val="Common-Unit"/>
      <sheetName val="Resigned"/>
      <sheetName val="DropDownlist_Options"/>
      <sheetName val="consolidate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 Commits"/>
      <sheetName val="Buffersheet"/>
      <sheetName val="Template"/>
      <sheetName val="Settings"/>
      <sheetName val="DropDownlist_Options"/>
      <sheetName val="PERSONEL"/>
      <sheetName val="FC_Commits"/>
      <sheetName val="FC_Commits1"/>
      <sheetName val="High"/>
      <sheetName val="CrossRef"/>
      <sheetName val="IMF"/>
      <sheetName val="Monthly %Good"/>
      <sheetName val="%Good"/>
      <sheetName val="Trends"/>
      <sheetName val="Private Vendor NVR"/>
      <sheetName val="Parameter List"/>
      <sheetName val="Input Data"/>
      <sheetName val="Test Step"/>
      <sheetName val="inventory"/>
      <sheetName val="photon shenzhen 3.14.06"/>
      <sheetName val="January"/>
      <sheetName val="ListBoxNames"/>
      <sheetName val="1月"/>
      <sheetName val="data"/>
      <sheetName val="moto"/>
      <sheetName val="4. exercised"/>
      <sheetName val="3. cancellations"/>
      <sheetName val="1. options rollforward"/>
      <sheetName val="node_simulator"/>
      <sheetName val="Macro1"/>
      <sheetName val="total ()"/>
      <sheetName val="WEERAGORNW_040213"/>
      <sheetName val="system"/>
      <sheetName val="116 Nizar"/>
      <sheetName val="371"/>
      <sheetName val="bom"/>
      <sheetName val="JUN 07 I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"/>
      <sheetName val="Status"/>
      <sheetName val="Aug~Feb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ffersheet"/>
      <sheetName val="FC Commits"/>
      <sheetName val="Template"/>
      <sheetName val="Settings"/>
      <sheetName val="DropDownlist_Options"/>
      <sheetName val="PERSONEL"/>
      <sheetName val="FC_Commits"/>
      <sheetName val="FC_Commits1"/>
      <sheetName val="STAND.TIME "/>
      <sheetName val="Yield Data"/>
      <sheetName val="Sheet1"/>
      <sheetName val="CrossRef"/>
      <sheetName val="IMF"/>
      <sheetName val="Monthly %Good"/>
      <sheetName val="%Good"/>
      <sheetName val="Trends"/>
      <sheetName val="DB"/>
      <sheetName val="単価"/>
      <sheetName val="数量"/>
      <sheetName val="金額"/>
      <sheetName val="Macro1"/>
      <sheetName val="inventory"/>
      <sheetName val="January"/>
      <sheetName val="STAR"/>
      <sheetName val="Unit-M-Box"/>
      <sheetName val="Unit-AF"/>
      <sheetName val="Unit-Act"/>
      <sheetName val="Common-Unit"/>
      <sheetName val="BASE (2)"/>
      <sheetName val="moto"/>
      <sheetName val="SEP 07 BS"/>
      <sheetName val="bom"/>
      <sheetName val="週次実績"/>
      <sheetName val="週次計画先月末"/>
      <sheetName val="週次計画1"/>
      <sheetName val="週次計画2"/>
      <sheetName val="週次計画3"/>
      <sheetName val="週次マスター"/>
      <sheetName val="週次積層"/>
      <sheetName val="node_simulator"/>
      <sheetName val="Formula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 Commits"/>
      <sheetName val="Buffersheet"/>
      <sheetName val="Template"/>
      <sheetName val="Settings"/>
      <sheetName val="DropDownlist_Options"/>
      <sheetName val="Data lists"/>
      <sheetName val="pick list"/>
      <sheetName val="FC_Commits"/>
      <sheetName val="Data_lists"/>
      <sheetName val="pick_list"/>
      <sheetName val="FC_Commits1"/>
      <sheetName val="Data_lists1"/>
      <sheetName val="pick_list1"/>
      <sheetName val="PACPSMﾍﾞｰｽ"/>
      <sheetName val="traceability"/>
      <sheetName val="Formulas"/>
      <sheetName val="Sheet1"/>
      <sheetName val="4. exercised"/>
      <sheetName val="3. cancellations"/>
      <sheetName val="1. options rollforward"/>
      <sheetName val="ListBoxNames"/>
      <sheetName val="CrossRef"/>
      <sheetName val="IMF"/>
      <sheetName val="Monthly %Good"/>
      <sheetName val="%Good"/>
      <sheetName val="Trends"/>
      <sheetName val="moto"/>
      <sheetName val="total ()"/>
      <sheetName val="PERSONEL"/>
      <sheetName val="Unit-SV Tebure"/>
      <sheetName val="Resigned"/>
      <sheetName val="January"/>
      <sheetName val="bom"/>
      <sheetName val="週次実績"/>
      <sheetName val="週次計画先月末"/>
      <sheetName val="週次計画1"/>
      <sheetName val="週次計画2"/>
      <sheetName val="週次計画3"/>
      <sheetName val="週次マスター"/>
      <sheetName val="週次積層"/>
      <sheetName val="node_simulator"/>
      <sheetName val="DB"/>
      <sheetName val="単価"/>
      <sheetName val="数量"/>
      <sheetName val="金額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alculation"/>
      <sheetName val="Yield Data"/>
      <sheetName val="DropDownlist_Options"/>
      <sheetName val="Data lists"/>
      <sheetName val="Yield_Data"/>
      <sheetName val="Data_lists"/>
      <sheetName val="Yield_Data1"/>
      <sheetName val="Data_lists1"/>
      <sheetName val="PRICEBOOK &amp; DISCOUNTING"/>
      <sheetName val="Sheet1"/>
      <sheetName val="PERSONEL"/>
      <sheetName val="Traceability"/>
      <sheetName val="DB"/>
      <sheetName val="単価"/>
      <sheetName val="数量"/>
      <sheetName val="金額"/>
      <sheetName val="JUN 07 IS"/>
      <sheetName val="Private Vendor NVR"/>
      <sheetName val="Parameter List"/>
      <sheetName val="Input Data"/>
      <sheetName val="Test St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EL"/>
      <sheetName val="Data lists"/>
      <sheetName val="Unit-M-Box"/>
      <sheetName val="Unit-AF"/>
      <sheetName val="Unit-Act"/>
      <sheetName val="Common-Unit"/>
      <sheetName val="Yield Data"/>
      <sheetName val="Pick List"/>
      <sheetName val="DropDownlist_Options"/>
      <sheetName val="Common-EY"/>
      <sheetName val="Excess"/>
      <sheetName val="Resigned"/>
      <sheetName val="Unit-LF Tebure(HDF)"/>
      <sheetName val="Unit HH-AF(HDS)"/>
      <sheetName val="Unit LF-AF(HDQ)"/>
      <sheetName val="Unit-SV Tebure(HDA)"/>
      <sheetName val="Unit-SV Tebure (HDC)"/>
      <sheetName val="consolidate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EL"/>
      <sheetName val="Unit-SV Tebure"/>
      <sheetName val="Resigned"/>
      <sheetName val="total (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EL"/>
      <sheetName val="total ()"/>
      <sheetName val="Common-EY"/>
      <sheetName val="Excess"/>
      <sheetName val="Resigned"/>
      <sheetName val="DropDownlist_Options"/>
      <sheetName val="Unit-M-Box"/>
      <sheetName val="Unit-AF"/>
      <sheetName val="Unit-Act"/>
      <sheetName val="Common-Unit"/>
      <sheetName val="BASE (2)"/>
      <sheetName val="inventor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EL"/>
      <sheetName val="INSP"/>
      <sheetName val="Charts"/>
      <sheetName val="Tech A,B (2)"/>
      <sheetName val="Tech"/>
      <sheetName val="total ()"/>
      <sheetName val="Yield Data"/>
      <sheetName val="COC LX Q4Y21  "/>
      <sheetName val="DropDownlist_Options"/>
      <sheetName val="STANDARD TIME"/>
      <sheetName val="Unit-SV Tebure"/>
      <sheetName val="Resigned"/>
      <sheetName val="traceability"/>
      <sheetName val="January"/>
      <sheetName val="bom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ffersheet"/>
      <sheetName val="FC Commits"/>
      <sheetName val="Template"/>
      <sheetName val="Settings"/>
      <sheetName val="DropDownlist_Options"/>
      <sheetName val="PERSONEL"/>
      <sheetName val="Pick List"/>
      <sheetName val="FREIGHT"/>
      <sheetName val="FC_Commits"/>
      <sheetName val="Pick_List"/>
      <sheetName val="FC_Commits1"/>
      <sheetName val="Pick_List1"/>
      <sheetName val="Macro1"/>
      <sheetName val="COC LX Q4Y21  "/>
      <sheetName val="total ()"/>
      <sheetName val="Traceability"/>
      <sheetName val="1月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to B"/>
      <sheetName val="B to A"/>
    </sheetNames>
    <sheetDataSet>
      <sheetData sheetId="0"/>
      <sheetData sheetId="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PRO.PLAN"/>
      <sheetName val="****_x0000_ÿ"/>
      <sheetName val="ORDER"/>
      <sheetName val="(ORDER_RECEIVED) W.H P.2P.3 "/>
      <sheetName val="ORDER P_3"/>
      <sheetName val="ORDER P_2"/>
      <sheetName val="****?ÿ"/>
      <sheetName val="PERSONEL"/>
      <sheetName val="System"/>
      <sheetName val="****"/>
      <sheetName val="all"/>
      <sheetName val="issues list"/>
      <sheetName val="STANDARD TIME"/>
      <sheetName val="____"/>
      <sheetName val="_____ÿ"/>
      <sheetName val="total ()"/>
      <sheetName val="Yield Data"/>
      <sheetName val="IdeaFormat(Ex)"/>
      <sheetName val="IdeaFormat"/>
      <sheetName val="Summary cost down"/>
      <sheetName val="thammasak"/>
      <sheetName val="ratsamee"/>
      <sheetName val="montree"/>
      <sheetName val="kornvika"/>
      <sheetName val="wichan"/>
      <sheetName val="anusorn"/>
      <sheetName val="natthawut 1"/>
      <sheetName val="Form_Load"/>
      <sheetName val="PRO_PLAN"/>
      <sheetName val="(ORDER_RECEIVED)_W_H_P_2P_3_"/>
      <sheetName val="ORDER_P_3"/>
      <sheetName val="ORDER_P_2"/>
      <sheetName val="Summary_cost_down"/>
      <sheetName val="natthawut_1"/>
      <sheetName val="PRO_PLAN1"/>
      <sheetName val="(ORDER_RECEIVED)_W_H_P_2P_3_1"/>
      <sheetName val="ORDER_P_31"/>
      <sheetName val="ORDER_P_21"/>
      <sheetName val="Summary_cost_down1"/>
      <sheetName val="natthawut_11"/>
      <sheetName val="PRO_PLAN2"/>
      <sheetName val="(ORDER_RECEIVED)_W_H_P_2P_3_2"/>
      <sheetName val="ORDER_P_32"/>
      <sheetName val="ORDER_P_22"/>
      <sheetName val="Summary_cost_down2"/>
      <sheetName val="natthawut_12"/>
      <sheetName val="CWX3176 ｺｱ"/>
      <sheetName val="SUBMATP3"/>
      <sheetName val="ﾃﾞｰﾀ"/>
      <sheetName val="Materials Details"/>
      <sheetName val="PRO_PLAN3"/>
      <sheetName val="(ORDER_RECEIVED)_W_H_P_2P_3_3"/>
      <sheetName val="ORDER_P_33"/>
      <sheetName val="ORDER_P_23"/>
      <sheetName val="Summary_cost_down3"/>
      <sheetName val="natthawut_13"/>
      <sheetName val="CWX3176_ｺｱ"/>
      <sheetName val="Materials_Details"/>
      <sheetName val="PinP"/>
      <sheetName val="PsideP"/>
      <sheetName val="色横線ノイズ低減設定"/>
      <sheetName val="PRO_PLAN4"/>
      <sheetName val="(ORDER_RECEIVED)_W_H_P_2P_3_4"/>
      <sheetName val="ORDER_P_34"/>
      <sheetName val="ORDER_P_24"/>
      <sheetName val="Summary_cost_down4"/>
      <sheetName val="natthawut_14"/>
      <sheetName val="CWX3176_ｺｱ1"/>
      <sheetName val="Materials_Details1"/>
      <sheetName val="PRO_PLAN5"/>
      <sheetName val="(ORDER_RECEIVED)_W_H_P_2P_3_5"/>
      <sheetName val="ORDER_P_35"/>
      <sheetName val="ORDER_P_25"/>
      <sheetName val="Summary_cost_down5"/>
      <sheetName val="natthawut_15"/>
      <sheetName val="CWX3176_ｺｱ2"/>
      <sheetName val="Materials_Details2"/>
      <sheetName val="PRO_PLAN6"/>
      <sheetName val="(ORDER_RECEIVED)_W_H_P_2P_3_6"/>
      <sheetName val="ORDER_P_36"/>
      <sheetName val="ORDER_P_26"/>
      <sheetName val="Summary_cost_down6"/>
      <sheetName val="natthawut_16"/>
      <sheetName val="CWX3176_ｺｱ3"/>
      <sheetName val="Materials_Details3"/>
      <sheetName val="PRO_PLAN7"/>
      <sheetName val="(ORDER_RECEIVED)_W_H_P_2P_3_7"/>
      <sheetName val="ORDER_P_37"/>
      <sheetName val="ORDER_P_27"/>
      <sheetName val="Summary_cost_down7"/>
      <sheetName val="natthawut_17"/>
      <sheetName val="CWX3176_ｺｱ4"/>
      <sheetName val="Materials_Details4"/>
      <sheetName val="PRO_PLAN8"/>
      <sheetName val="(ORDER_RECEIVED)_W_H_P_2P_3_8"/>
      <sheetName val="ORDER_P_38"/>
      <sheetName val="ORDER_P_28"/>
      <sheetName val="Summary_cost_down8"/>
      <sheetName val="natthawut_18"/>
      <sheetName val="CWX3176_ｺｱ5"/>
      <sheetName val="Materials_Details5"/>
      <sheetName val="PRO_PLAN9"/>
      <sheetName val="(ORDER_RECEIVED)_W_H_P_2P_3_9"/>
      <sheetName val="ORDER_P_39"/>
      <sheetName val="ORDER_P_29"/>
      <sheetName val="Summary_cost_down9"/>
      <sheetName val="natthawut_19"/>
      <sheetName val="CWX3176_ｺｱ6"/>
      <sheetName val="Materials_Details6"/>
      <sheetName val="リスト"/>
      <sheetName val="_____x005f_x0000_ÿ"/>
      <sheetName val="DropDownlist_Options"/>
      <sheetName val="Common-EY"/>
      <sheetName val="Excess"/>
      <sheetName val="Resigned"/>
      <sheetName val="Unit-LF Tebure(HDF)"/>
      <sheetName val="Unit-M-Box"/>
      <sheetName val="Unit HH-AF(HDS)"/>
      <sheetName val="Unit LF-AF(HDQ)"/>
      <sheetName val="Unit-Act"/>
      <sheetName val="Unit-SV Tebure(HDA)"/>
      <sheetName val="Unit-SV Tebure (HDC)"/>
      <sheetName val="Common-Unit"/>
      <sheetName val="consolidated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 Price"/>
      <sheetName val="Quote-5067-2280"/>
      <sheetName val="SMT-5067-2280"/>
      <sheetName val="Quote-Labour"/>
      <sheetName val="5067-2279"/>
      <sheetName val="O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Auto Config Instructions"/>
      <sheetName val="Partner Discounts"/>
      <sheetName val="PRICEBOOK &amp; DISCOUNTING"/>
      <sheetName val="OME6500  #A0744332"/>
      <sheetName val="OME6500 Shelf Layout"/>
      <sheetName val="OME6500 Power"/>
      <sheetName val="Auto_Config_Instructions"/>
      <sheetName val="Partner_Discounts"/>
      <sheetName val="PRICEBOOK_&amp;_DISCOUNTING"/>
      <sheetName val="OME6500__#A0744332"/>
      <sheetName val="OME6500_Shelf_Layout"/>
      <sheetName val="OME6500_Power"/>
      <sheetName val="Auto_Config_Instructions1"/>
      <sheetName val="Partner_Discounts1"/>
      <sheetName val="PRICEBOOK_&amp;_DISCOUNTING1"/>
      <sheetName val="OME6500__#A07443321"/>
      <sheetName val="OME6500_Shelf_Layout1"/>
      <sheetName val="OME6500_Power1"/>
      <sheetName val="Projection output"/>
      <sheetName val="DropDownlist_Options"/>
      <sheetName val="ListBoxNames"/>
      <sheetName val="PERSONEL"/>
      <sheetName val="total ()"/>
      <sheetName val="Unit-M-Box"/>
      <sheetName val="Unit-AF"/>
      <sheetName val="Unit-Act"/>
      <sheetName val="Common-Unit"/>
      <sheetName val="BASE (2)"/>
      <sheetName val="invent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EIGHT"/>
      <sheetName val="pick list"/>
      <sheetName val="Data lists"/>
      <sheetName val="COC LX Q4Y21  "/>
      <sheetName val="PERSONEL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M Roadmap"/>
      <sheetName val="Receipts Q1FY19"/>
      <sheetName val="Mfg Master List"/>
      <sheetName val="Commodity Table"/>
      <sheetName val="Commodity View"/>
      <sheetName val="Commodity Charts"/>
      <sheetName val="Level 4 Chart"/>
      <sheetName val="CR Chart"/>
      <sheetName val="Supplier Pivot"/>
      <sheetName val="Supplier Chart"/>
      <sheetName val="drp down"/>
      <sheetName val="Dropdown"/>
      <sheetName val="HPL COC FY21 Q1"/>
      <sheetName val="COC LX Q4Y21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"/>
      <sheetName val="Macro1"/>
      <sheetName val="1.  Current State"/>
      <sheetName val="DropDownlist_Options"/>
      <sheetName val="質量"/>
      <sheetName val="統計量"/>
      <sheetName val="ひずみとがり"/>
      <sheetName val="代表値"/>
      <sheetName val="Simul"/>
      <sheetName val="散布図"/>
      <sheetName val="相関係数1"/>
      <sheetName val="相関係数2"/>
      <sheetName val="traceability"/>
      <sheetName val="Formulas"/>
      <sheetName val="system"/>
      <sheetName val="Node_Simulator"/>
      <sheetName val="ListBoxNames"/>
      <sheetName val="moto"/>
      <sheetName val="116 Nizar"/>
      <sheetName val="371"/>
      <sheetName val="4. exercised"/>
      <sheetName val="3. cancellations"/>
      <sheetName val="1. options rollforward"/>
      <sheetName val="PRICEBOOK &amp; DISCOUNTING"/>
      <sheetName val="photon shenzhen 3.14.06"/>
      <sheetName val="Private Vendor NVR"/>
      <sheetName val="Parameter List"/>
      <sheetName val="Input Data"/>
      <sheetName val="Test Step"/>
      <sheetName val="PERSONEL"/>
      <sheetName val="total ()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 PL"/>
      <sheetName val="OL Cust"/>
      <sheetName val="OL product-cust"/>
      <sheetName val="CB_DATA_"/>
      <sheetName val="1.  Current State"/>
      <sheetName val="Data"/>
      <sheetName val="Std Cost 8-28"/>
      <sheetName val="2 C Def Pareto"/>
      <sheetName val="FREIGHT"/>
      <sheetName val="DropDownlist_Options"/>
      <sheetName val="All"/>
      <sheetName val="COC LX Q4Y21  "/>
      <sheetName val="Road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Roadmap"/>
      <sheetName val="Assumptions"/>
      <sheetName val="Summary"/>
      <sheetName val="Summary (FL)"/>
      <sheetName val="Summary (PM)"/>
      <sheetName val="COS+Module"/>
      <sheetName val="Diode"/>
      <sheetName val="Materials"/>
      <sheetName val="Charts"/>
      <sheetName val="Finance Model"/>
      <sheetName val="Overhead"/>
      <sheetName val="Revisions"/>
      <sheetName val="Macro1"/>
      <sheetName val="Receipts Q1FY19"/>
      <sheetName val="SDC BumpOut"/>
      <sheetName val="High"/>
      <sheetName val="Inventory"/>
      <sheetName val="COC LX Q4Y21  "/>
      <sheetName val="Summary_(FL)"/>
      <sheetName val="Summary_(PM)"/>
      <sheetName val="Finance_Model"/>
      <sheetName val="Receipts_Q1FY19"/>
      <sheetName val="SDC_BumpOut"/>
      <sheetName val="Summary_(FL)1"/>
      <sheetName val="Summary_(PM)1"/>
      <sheetName val="Finance_Model1"/>
      <sheetName val="Receipts_Q1FY191"/>
      <sheetName val="SDC_BumpOut1"/>
      <sheetName val="対応あり"/>
      <sheetName val="ばらつき"/>
      <sheetName val="検出力"/>
      <sheetName val="ｼﾐｭﾚｰｼｮﾝ"/>
      <sheetName val="ListBoxNames"/>
      <sheetName val="1月"/>
      <sheetName val="週次実績"/>
      <sheetName val="週次計画先月末"/>
      <sheetName val="週次計画1"/>
      <sheetName val="週次計画2"/>
      <sheetName val="週次計画3"/>
      <sheetName val="週次マスター"/>
      <sheetName val="週次積層"/>
      <sheetName val="January"/>
      <sheetName val="Sheet1"/>
      <sheetName val="node_simulator"/>
      <sheetName val="DropDownlist_Options"/>
      <sheetName val="4. exercised"/>
      <sheetName val="3. cancellations"/>
      <sheetName val="1. options rollforward"/>
      <sheetName val="StockCodes"/>
      <sheetName val="data"/>
      <sheetName val="116 Nizar"/>
      <sheetName val="371"/>
      <sheetName val="PERSONEL"/>
      <sheetName val="Common-EY"/>
      <sheetName val="Excess"/>
      <sheetName val="Resigned"/>
      <sheetName val="Unit-LF Tebure(HDF)"/>
      <sheetName val="Unit-M-Box"/>
      <sheetName val="Unit HH-AF(HDS)"/>
      <sheetName val="Unit LF-AF(HDQ)"/>
      <sheetName val="Unit-Act"/>
      <sheetName val="Unit-SV Tebure(HDA)"/>
      <sheetName val="Unit-SV Tebure (HDC)"/>
      <sheetName val="Common-Unit"/>
      <sheetName val="traceability"/>
      <sheetName val="Formulas"/>
      <sheetName val="photon shenzhen 3.14.06"/>
      <sheetName val="Private Vendor NVR"/>
      <sheetName val="Parameter List"/>
      <sheetName val="Input Data"/>
      <sheetName val="Test St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gh"/>
      <sheetName val="PERSONEL"/>
      <sheetName val="SDC BumpOut"/>
      <sheetName val="Data lists"/>
      <sheetName val="All"/>
      <sheetName val="2 C Def Pareto"/>
      <sheetName val="PRICEBOOK &amp; DISCOUNTING"/>
      <sheetName val="1.  Current State"/>
      <sheetName val="STAND.TIME "/>
      <sheetName val="PRO.PLAN"/>
      <sheetName val="Yield Data"/>
      <sheetName val="DropDownlist_Options"/>
      <sheetName val="total (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A Hold"/>
      <sheetName val="FTA Reject"/>
      <sheetName val="Module Hold"/>
      <sheetName val="WIP Module"/>
      <sheetName val="ER Reject"/>
      <sheetName val="ST2 Reject"/>
      <sheetName val="ST Reject"/>
      <sheetName val="QUAL EL Reject"/>
      <sheetName val="Defect Pareto"/>
      <sheetName val="Aging"/>
      <sheetName val="defect code"/>
      <sheetName val="Sheet3"/>
      <sheetName val="FORMULA"/>
      <sheetName val="Sheet1"/>
      <sheetName val="Sheet2"/>
      <sheetName val="Scrap Eng.Yhai"/>
      <sheetName val="Hold 8024"/>
      <sheetName val="All"/>
      <sheetName val="PERSONEL"/>
      <sheetName val="Road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eamline"/>
      <sheetName val="Summary (2)"/>
      <sheetName val="Summary"/>
      <sheetName val="5064-6515"/>
      <sheetName val="5064-9299"/>
      <sheetName val="TURNKEY PRICE"/>
      <sheetName val="5064-9299 Module"/>
      <sheetName val="5064-9299 BOM"/>
      <sheetName val="5064-9299 Quotation"/>
      <sheetName val="5064-6515 Module"/>
      <sheetName val="5064-6515 BOM "/>
      <sheetName val=" 5064-6515 Quatation"/>
      <sheetName val="5064-2724"/>
      <sheetName val="5064-2724 ( Module)"/>
      <sheetName val="5064-2724 BOM  "/>
      <sheetName val="5064-2724 Quatation"/>
      <sheetName val="5064-6501"/>
      <sheetName val="5064-6501 Modules"/>
      <sheetName val="5064-6501 BOM"/>
      <sheetName val="5064-6501 Quotation"/>
      <sheetName val="5064-6563 Module"/>
      <sheetName val="5064-6563 BOM"/>
      <sheetName val="5064-6563 Quotation "/>
      <sheetName val="5064-6567 Module"/>
      <sheetName val="5064-6567 BOM"/>
      <sheetName val="5064-8497"/>
      <sheetName val="5064-6567 Quotation "/>
      <sheetName val="5064-8497 (Module)"/>
      <sheetName val="5064-8497 BOM "/>
      <sheetName val="5064-6586"/>
      <sheetName val="5064-8497 Quatation"/>
      <sheetName val="5064-6586 (Module)"/>
      <sheetName val="5064-6586 BOM   "/>
      <sheetName val="5064-6586 Quatation"/>
      <sheetName val="5065-1925"/>
      <sheetName val="5065-1925 ( Module) "/>
      <sheetName val="5064-1925 BOM  "/>
      <sheetName val="5065-1925 Quatation"/>
      <sheetName val="5064-3712"/>
      <sheetName val="5065-8490 ( Module)   "/>
      <sheetName val="5064-8490 BOM   "/>
      <sheetName val="5064-8490 Quatation"/>
      <sheetName val="5065-3320"/>
      <sheetName val="5065-3320 ( Module)  "/>
      <sheetName val="5064-3320 BOM  "/>
      <sheetName val="5064-3320 Quatation"/>
      <sheetName val="5065-1948"/>
      <sheetName val="5065-1948 (Module)"/>
      <sheetName val="5065-1948 BOM  "/>
      <sheetName val="5065-1948 Quat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20 - 3kW BOM"/>
      <sheetName val="3kW BOM Pivot"/>
      <sheetName val="3kW BOM Data"/>
      <sheetName val="NAVA VS SSCI"/>
      <sheetName val="ER BOM"/>
      <sheetName val="ER BOM Pivot"/>
      <sheetName val="Mechanical Part CR Summary"/>
      <sheetName val="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年11月30日科目余额表"/>
      <sheetName val="Cover"/>
      <sheetName val="资产负债表-税务银行"/>
      <sheetName val="利润表-税务银行"/>
      <sheetName val="內部封面"/>
      <sheetName val="资产负债表-内部"/>
      <sheetName val="利润表-内部"/>
      <sheetName val="应收帐款明细表"/>
      <sheetName val="其他应收款单位"/>
      <sheetName val="其他应收款-个人"/>
      <sheetName val="预付帐款明细表人民幣"/>
      <sheetName val="预付帐款明细表美金币"/>
      <sheetName val="待攤費用攤銷"/>
      <sheetName val="存货金额"/>
      <sheetName val="固定资产汇总表"/>
      <sheetName val="固定資產折舊明細表"/>
      <sheetName val="無形資產攤銷"/>
      <sheetName val="应付帐款人民币汇总"/>
      <sheetName val="应付帐款人民币明细表"/>
      <sheetName val="應付帳款美金"/>
      <sheetName val="其他应付款明细表"/>
      <sheetName val="预提费用明细表"/>
      <sheetName val="实收资本明细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066-0873"/>
      <sheetName val="5065-9256"/>
      <sheetName val="5066-0670"/>
      <sheetName val="5066-komodo"/>
      <sheetName val="5065-5557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ffersheet"/>
      <sheetName val="FC Commits"/>
      <sheetName val="Template"/>
      <sheetName val="Settings"/>
      <sheetName val="DropDownlist_Options"/>
      <sheetName val="Pick List"/>
      <sheetName val="Data lists"/>
      <sheetName val="Data Sheet Monthly"/>
      <sheetName val="FC_Commits"/>
      <sheetName val="Pick_List"/>
      <sheetName val="Data_lists"/>
      <sheetName val="Data_Sheet_Monthly"/>
      <sheetName val="FC_Commits1"/>
      <sheetName val="Pick_List1"/>
      <sheetName val="Data_lists1"/>
      <sheetName val="Data_Sheet_Monthly1"/>
      <sheetName val="PACPSMﾍﾞｰｽ"/>
      <sheetName val="Inventory"/>
      <sheetName val="対応あり"/>
      <sheetName val="ばらつき"/>
      <sheetName val="検出力"/>
      <sheetName val="ｼﾐｭﾚｰｼｮﾝ"/>
      <sheetName val="DB"/>
      <sheetName val="単価"/>
      <sheetName val="数量"/>
      <sheetName val="金額"/>
      <sheetName val="Private Vendor NVR"/>
      <sheetName val="Parameter List"/>
      <sheetName val="Input Data"/>
      <sheetName val="Test Step"/>
      <sheetName val="photon shenzhen 3.14.06"/>
      <sheetName val="ListBoxNames"/>
      <sheetName val="4. exercised"/>
      <sheetName val="3. cancellations"/>
      <sheetName val="1. options rollforward"/>
      <sheetName val="January"/>
      <sheetName val="PopCache"/>
      <sheetName val="yield assumption-Larry"/>
      <sheetName val="bom"/>
      <sheetName val="312"/>
      <sheetName val="system"/>
      <sheetName val="OV"/>
      <sheetName val="PERSONEL"/>
      <sheetName val="total ()"/>
      <sheetName val="Unit-M-Box"/>
      <sheetName val="Unit-AF"/>
      <sheetName val="Unit-Act"/>
      <sheetName val="Common-Unit"/>
      <sheetName val="BASE (2)"/>
      <sheetName val="Sum wip"/>
      <sheetName val="1月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 td"/>
      <sheetName val="pivot"/>
      <sheetName val="Mesa_Insite 02-14-0"/>
      <sheetName val="TDL Demand"/>
      <sheetName val="RXforecast&amp;ship"/>
      <sheetName val="HPL Jan.16 Demand"/>
      <sheetName val="yiel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Sheet1"/>
      <sheetName val="STAND.TIME "/>
      <sheetName val="STANDARD TIME"/>
      <sheetName val="HL-1"/>
      <sheetName val="TOTAL LOSS HL-1"/>
      <sheetName val="HL-2"/>
      <sheetName val="TOTAL LOSS HL-2"/>
      <sheetName val="HL-3"/>
      <sheetName val="STAND_TIME "/>
      <sheetName val="OCT-MAR"/>
      <sheetName val="fy99"/>
      <sheetName val="PERSONEL"/>
      <sheetName val="K제번 신청서"/>
      <sheetName val="total ()"/>
      <sheetName val="HPL COC FY21 Q1"/>
      <sheetName val="COC LX Q4Y21  "/>
      <sheetName val="SDC BumpOut"/>
      <sheetName val="Pick List"/>
      <sheetName val="DropDownlist_Options"/>
      <sheetName val="PRICEBOOK &amp; DISCOUNTING"/>
      <sheetName val="STAND_TIME_"/>
      <sheetName val="STANDARD_TIME"/>
      <sheetName val="TOTAL_LOSS_HL-1"/>
      <sheetName val="TOTAL_LOSS_HL-2"/>
      <sheetName val="STAND_TIME_1"/>
      <sheetName val="全ＴＭ"/>
      <sheetName val="High"/>
      <sheetName val="STAND_TIME_2"/>
      <sheetName val="STANDARD_TIME1"/>
      <sheetName val="TOTAL_LOSS_HL-11"/>
      <sheetName val="TOTAL_LOSS_HL-21"/>
      <sheetName val="STAND_TIME_3"/>
      <sheetName val="STAND_TIME_4"/>
      <sheetName val="STANDARD_TIME2"/>
      <sheetName val="TOTAL_LOSS_HL-12"/>
      <sheetName val="TOTAL_LOSS_HL-22"/>
      <sheetName val="STAND_TIME_5"/>
      <sheetName val="面振れ0.5"/>
      <sheetName val="Sep Lab times"/>
      <sheetName val="STAND_TIME_6"/>
      <sheetName val="STANDARD_TIME3"/>
      <sheetName val="TOTAL_LOSS_HL-13"/>
      <sheetName val="TOTAL_LOSS_HL-23"/>
      <sheetName val="STAND_TIME_7"/>
      <sheetName val="面振れ0_5"/>
      <sheetName val="Sep_Lab_times"/>
      <sheetName val="STAND_TIME_8"/>
      <sheetName val="STANDARD_TIME4"/>
      <sheetName val="TOTAL_LOSS_HL-14"/>
      <sheetName val="TOTAL_LOSS_HL-24"/>
      <sheetName val="STAND_TIME_9"/>
      <sheetName val="面振れ0_51"/>
      <sheetName val="Sep_Lab_times1"/>
      <sheetName val="STAND_TIME_10"/>
      <sheetName val="STANDARD_TIME5"/>
      <sheetName val="TOTAL_LOSS_HL-15"/>
      <sheetName val="TOTAL_LOSS_HL-25"/>
      <sheetName val="STAND_TIME_11"/>
      <sheetName val="面振れ0_52"/>
      <sheetName val="Sep_Lab_times2"/>
      <sheetName val="STAND_TIME_12"/>
      <sheetName val="STANDARD_TIME6"/>
      <sheetName val="TOTAL_LOSS_HL-16"/>
      <sheetName val="TOTAL_LOSS_HL-26"/>
      <sheetName val="STAND_TIME_13"/>
      <sheetName val="面振れ0_53"/>
      <sheetName val="Sep_Lab_times3"/>
      <sheetName val="STAND_TIME_14"/>
      <sheetName val="STANDARD_TIME7"/>
      <sheetName val="TOTAL_LOSS_HL-17"/>
      <sheetName val="TOTAL_LOSS_HL-27"/>
      <sheetName val="STAND_TIME_15"/>
      <sheetName val="面振れ0_54"/>
      <sheetName val="Sep_Lab_times4"/>
      <sheetName val="STAND_TIME_16"/>
      <sheetName val="STANDARD_TIME8"/>
      <sheetName val="TOTAL_LOSS_HL-18"/>
      <sheetName val="TOTAL_LOSS_HL-28"/>
      <sheetName val="STAND_TIME_17"/>
      <sheetName val="面振れ0_55"/>
      <sheetName val="Sep_Lab_times5"/>
      <sheetName val="STAND_TIME_18"/>
      <sheetName val="STANDARD_TIME9"/>
      <sheetName val="TOTAL_LOSS_HL-19"/>
      <sheetName val="TOTAL_LOSS_HL-29"/>
      <sheetName val="STAND_TIME_19"/>
      <sheetName val="面振れ0_56"/>
      <sheetName val="Sep_Lab_times6"/>
      <sheetName val="名簿"/>
      <sheetName val="WH Target tree(1)"/>
      <sheetName val="WH Target Tree FY20 "/>
      <sheetName val="C2 Graph Control FY20)"/>
      <sheetName val="OT"/>
      <sheetName val="Summary Cover KPI"/>
      <sheetName val="WH Target tree FY19 Result"/>
      <sheetName val="Monthly Cycle Count"/>
      <sheetName val="FY19 CFS"/>
      <sheetName val="WH Target tree (DL)"/>
      <sheetName val="Quality"/>
      <sheetName val="External 1"/>
      <sheetName val="Detail Record"/>
      <sheetName val="Master Plan"/>
      <sheetName val="Sheet2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PSMﾍﾞｰｽ"/>
      <sheetName val="2 c def pareto"/>
      <sheetName val="SDC BumpOut"/>
      <sheetName val="PERSONEL"/>
      <sheetName val="FREIGHT"/>
      <sheetName val="Data lists"/>
      <sheetName val="Raw  DownTime "/>
      <sheetName val="Data"/>
      <sheetName val="Pareto"/>
      <sheetName val="Summary"/>
      <sheetName val="Report"/>
      <sheetName val="Data Sheet Monthly"/>
      <sheetName val="DropDownlist_Options"/>
      <sheetName val="STANDARD TIME"/>
      <sheetName val="Unit-SV Tebure"/>
      <sheetName val="Resigned"/>
      <sheetName val="traceabilit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city model "/>
      <sheetName val="Capacity model  (After action)"/>
      <sheetName val="Sheet1"/>
      <sheetName val="Sheet3"/>
      <sheetName val="Jan SnOP (New mix)"/>
      <sheetName val="SO_new mix"/>
      <sheetName val="Log"/>
      <sheetName val="Sim HLHL Capacity&amp;CAPEX"/>
      <sheetName val="New mix compare"/>
      <sheetName val="Weekly Capacity"/>
      <sheetName val="Sim SPC"/>
      <sheetName val="HLHL Analysis"/>
      <sheetName val="Weekly Capacity (PE)"/>
      <sheetName val="Impact"/>
      <sheetName val="Main Demand SOP"/>
      <sheetName val="Jan SnOP (2)"/>
      <sheetName val="Capacity target details"/>
      <sheetName val="SOP"/>
      <sheetName val="Capacity Target 300K"/>
      <sheetName val="FG_GN_HLHL_COC_IE May'25 REV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1">
          <cell r="I41">
            <v>173461.8556701031</v>
          </cell>
          <cell r="J41">
            <v>282674.22680412373</v>
          </cell>
          <cell r="K41">
            <v>695271.13402061863</v>
          </cell>
          <cell r="L41">
            <v>383527.8350515464</v>
          </cell>
          <cell r="M41">
            <v>462516.49484536081</v>
          </cell>
          <cell r="N41">
            <v>460021.64948453609</v>
          </cell>
          <cell r="O41">
            <v>453543.29896907217</v>
          </cell>
          <cell r="P41">
            <v>452400</v>
          </cell>
        </row>
        <row r="42">
          <cell r="I42">
            <v>58771</v>
          </cell>
          <cell r="J42">
            <v>59816</v>
          </cell>
          <cell r="K42">
            <v>119949</v>
          </cell>
          <cell r="L42">
            <v>117682</v>
          </cell>
          <cell r="M42">
            <v>115772</v>
          </cell>
          <cell r="N42">
            <v>117725</v>
          </cell>
          <cell r="O42">
            <v>137187</v>
          </cell>
          <cell r="P42">
            <v>192849</v>
          </cell>
        </row>
        <row r="43">
          <cell r="I43">
            <v>168258</v>
          </cell>
          <cell r="J43">
            <v>274194</v>
          </cell>
          <cell r="K43">
            <v>674413</v>
          </cell>
          <cell r="L43">
            <v>372022</v>
          </cell>
          <cell r="M43">
            <v>448641</v>
          </cell>
          <cell r="N43">
            <v>446221</v>
          </cell>
          <cell r="O43">
            <v>439937</v>
          </cell>
          <cell r="P43">
            <v>438828</v>
          </cell>
        </row>
        <row r="44">
          <cell r="I44">
            <v>63205</v>
          </cell>
          <cell r="J44">
            <v>64334</v>
          </cell>
          <cell r="K44">
            <v>128985</v>
          </cell>
          <cell r="L44">
            <v>126563</v>
          </cell>
          <cell r="M44">
            <v>124480</v>
          </cell>
          <cell r="N44">
            <v>126582</v>
          </cell>
          <cell r="O44">
            <v>147526</v>
          </cell>
          <cell r="P44">
            <v>207427</v>
          </cell>
        </row>
        <row r="45">
          <cell r="I45">
            <v>16486</v>
          </cell>
          <cell r="J45">
            <v>34025</v>
          </cell>
          <cell r="K45">
            <v>97336</v>
          </cell>
          <cell r="L45">
            <v>166122</v>
          </cell>
          <cell r="M45">
            <v>142822</v>
          </cell>
          <cell r="N45">
            <v>140746</v>
          </cell>
          <cell r="O45">
            <v>136009</v>
          </cell>
          <cell r="P45">
            <v>136885</v>
          </cell>
        </row>
      </sheetData>
      <sheetData sheetId="15"/>
      <sheetData sheetId="16">
        <row r="24">
          <cell r="L24" t="str">
            <v>Sim 343K (New mix)</v>
          </cell>
        </row>
        <row r="25">
          <cell r="J25">
            <v>274808.58503647434</v>
          </cell>
          <cell r="L25">
            <v>355112.37113402062</v>
          </cell>
        </row>
        <row r="26">
          <cell r="J26">
            <v>76449.054700955458</v>
          </cell>
          <cell r="L26">
            <v>88889</v>
          </cell>
        </row>
        <row r="27">
          <cell r="J27">
            <v>266564.32748538011</v>
          </cell>
          <cell r="L27">
            <v>344459</v>
          </cell>
        </row>
        <row r="28">
          <cell r="J28">
            <v>71862.11141889813</v>
          </cell>
          <cell r="L28">
            <v>91534</v>
          </cell>
        </row>
        <row r="29">
          <cell r="J29">
            <v>127192.12280701754</v>
          </cell>
          <cell r="L29">
            <v>25707</v>
          </cell>
        </row>
        <row r="31">
          <cell r="L31">
            <v>550589</v>
          </cell>
        </row>
      </sheetData>
      <sheetData sheetId="17"/>
      <sheetData sheetId="18"/>
      <sheetData sheetId="1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atsorn Wiroolhakiat" id="{A8CF4199-ABF3-4740-8EB6-49CA6AB8ED8D}" userId="Patsorn Wiroolhakiat" providerId="None"/>
  <person displayName="Sunanya Addhanid" id="{1FCEEA3A-5595-416A-B9BA-7317E8946351}" userId="S::Sunanya.Addhanid@lumentum.com::e6231db6-db61-403d-9ff6-6a8a999b13bf" providerId="AD"/>
  <person displayName="Akkrapich Verakajorn" id="{33234326-3803-4125-B9E5-37076BD11FA4}" userId="S::Akkrapich.Verakajorn@lumentum.com::a711863d-4d23-4407-abf3-4d14a2db5fe9" providerId="AD"/>
  <person displayName="Patsorn Wiroolhakiat" id="{ABC8EC87-F900-405E-BFE1-8FF85F4506D9}" userId="S::Patsorn.Wiroolhakiat@lumentum.com::36485d83-794b-4efe-aa93-99a6e8c25f1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29" dT="2025-06-04T11:32:32.97" personId="{33234326-3803-4125-B9E5-37076BD11FA4}" id="{2A680B35-CDD2-40B3-A016-FD6D53347E9A}">
    <text>As Is
Total CT : 10,080 min
Batch size : 1,800 units
MPU : 5.6 min
To Be (reduce 7 to 5 days)
Total CT : 7,200 min
Batch size : 1,800 units
MPU : 4.0 min</text>
  </threadedComment>
  <threadedComment ref="O129" dT="2026-01-12T03:23:42.87" personId="{ABC8EC87-F900-405E-BFE1-8FF85F4506D9}" id="{A2328673-D61B-4600-96EA-67B9C13C7543}">
    <text xml:space="preserve">As Is
Total CT : 10,080 min
Batch size : 1,800 units
MPU : 5.6 min
To Be (reduce 7 to 4 days)
Total CT : 7,200 min
Batch size : 1,800 units
MPU : 3.2 min
</text>
  </threadedComment>
  <threadedComment ref="AH129" dT="2025-06-04T11:32:32.97" personId="{33234326-3803-4125-B9E5-37076BD11FA4}" id="{00257C9A-266A-405F-95E8-0A0BFB423396}">
    <text>As Is
Total CT : 10,080 min
Batch size : 1,800 units
MPU : 5.6 min
To Be (reduce 7 to 5 days)
Total CT : 7,200 min
Batch size : 1,800 units
MPU : 4.0 min</text>
  </threadedComment>
  <threadedComment ref="F135" dT="2025-06-04T11:30:29.36" personId="{33234326-3803-4125-B9E5-37076BD11FA4}" id="{60AF01C5-30DB-41D3-8387-0AD4A104F05C}">
    <text>As Is
Total CT : 1,440 min
Batch size : 400 units
- 20 fiber/ 1 tray
- 20 tray/ 1 loading
MPU : 1,440/400 = 3.6 min
To Be (increase batch size)
Total CT : 1,440 min
Batch size : 600 units
- 30 fiber/ 1 tray
- 20 tray/ 1 loading
MPU : 1,440/600 = 2.4 min</text>
  </threadedComment>
  <threadedComment ref="T135" dT="2025-06-04T11:30:29.36" personId="{33234326-3803-4125-B9E5-37076BD11FA4}" id="{86E4318E-9A98-47EB-97AE-E99A48321092}">
    <text>As Is
Total CT : 1,440 min
Batch size : 400 units
- 20 fiber/ 1 tray
- 20 tray/ 1 loading
MPU : 1,440/400 = 3.6 min
To Be (increase batch size)
Total CT : 1,440 min
Batch size : 600 units
- 30 fiber/ 1 tray
- 20 tray/ 1 loading
MPU : 1,440/600 = 2.4 min</text>
  </threadedComment>
  <threadedComment ref="AH135" dT="2025-06-04T11:30:29.36" personId="{33234326-3803-4125-B9E5-37076BD11FA4}" id="{8D1371CA-1820-4A99-834A-2CEF5767BC5C}">
    <text>As Is
Total CT : 1,440 min
Batch size : 400 units
- 20 fiber/ 1 tray
- 20 tray/ 1 loading
MPU : 1,440/400 = 3.6 min
To Be (increase batch size)
Total CT : 1,440 min
Batch size : 600 units
- 30 fiber/ 1 tray
- 20 tray/ 1 loading
MPU : 1,440/600 = 2.4 min</text>
  </threadedComment>
  <threadedComment ref="AV135" dT="2025-06-04T11:30:29.36" personId="{33234326-3803-4125-B9E5-37076BD11FA4}" id="{8FD5CE80-4F55-4415-AD39-95C5A2EEBD7E}">
    <text>As Is
Total CT : 1,440 min
Batch size : 400 units
- 20 fiber/ 1 tray
- 20 tray/ 1 loading
MPU : 1,440/400 = 3.6 min
To Be (increase batch size)
Total CT : 1,440 min
Batch size : 600 units
- 30 fiber/ 1 tray
- 20 tray/ 1 loading
MPU : 1,440/600 = 2.4 min</text>
  </threadedComment>
  <threadedComment ref="F139" dT="2025-06-04T11:32:32.97" personId="{33234326-3803-4125-B9E5-37076BD11FA4}" id="{085E7616-22E9-4449-96DF-DC74FFF8AE5A}">
    <text>As Is
Total CT : 10,080 min
Batch size : 1,800 units
MPU : 5.6 min
To Be (reduce 7 to 5 days)
Total CT : 7,200 min
Batch size : 1,800 units
MPU : 4.0 min</text>
  </threadedComment>
  <threadedComment ref="AH139" dT="2025-06-04T11:32:32.97" personId="{33234326-3803-4125-B9E5-37076BD11FA4}" id="{5BE56AFF-69B3-457B-8C89-670446F58875}">
    <text>As Is
Total CT : 10,080 min
Batch size : 1,800 units
MPU : 5.6 min
To Be (reduce 7 to 5 days)
Total CT : 7,200 min
Batch size : 1,800 units
MPU : 4.0 min</text>
  </threadedComment>
  <threadedComment ref="F145" dT="2025-06-04T11:31:11.28" personId="{33234326-3803-4125-B9E5-37076BD11FA4}" id="{30B2A3B1-07FD-4D96-9B44-69103DE55D3B}">
    <text>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ext>
  </threadedComment>
  <threadedComment ref="T145" dT="2025-06-04T11:31:11.28" personId="{33234326-3803-4125-B9E5-37076BD11FA4}" id="{1DB4AD40-7064-495D-98CA-3AF960998504}">
    <text>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ext>
  </threadedComment>
  <threadedComment ref="AH145" dT="2025-06-04T11:31:11.28" personId="{33234326-3803-4125-B9E5-37076BD11FA4}" id="{022D581B-82E2-4F70-8552-A8F194D11504}">
    <text>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ext>
  </threadedComment>
  <threadedComment ref="AV145" dT="2025-06-04T11:31:11.28" personId="{33234326-3803-4125-B9E5-37076BD11FA4}" id="{CD021025-D295-485A-B599-FEE228467861}">
    <text>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ext>
  </threadedComment>
  <threadedComment ref="F187" dT="2025-06-04T11:32:32.97" personId="{33234326-3803-4125-B9E5-37076BD11FA4}" id="{DE796FEF-AFDF-402B-91FB-B6E07A3DCE50}">
    <text>As Is
Total CT : 10,080 min
Batch size : 1,800 units
MPU : 5.6 min
To Be (reduce 7 to 5 days)
Total CT : 7,200 min
Batch size : 1,800 units
MPU : 4.0 min</text>
  </threadedComment>
  <threadedComment ref="AH187" dT="2025-06-04T11:32:32.97" personId="{33234326-3803-4125-B9E5-37076BD11FA4}" id="{F78058A7-94E3-4876-9202-0C2B7FF07255}">
    <text>As Is
Total CT : 10,080 min
Batch size : 1,800 units
MPU : 5.6 min
To Be (reduce 7 to 5 days)
Total CT : 7,200 min
Batch size : 1,800 units
MPU : 4.0 min</text>
  </threadedComment>
  <threadedComment ref="F193" dT="2025-06-04T11:31:11.28" personId="{33234326-3803-4125-B9E5-37076BD11FA4}" id="{5028714D-163E-4E2C-BCF8-64A6DFA4584A}">
    <text>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ext>
  </threadedComment>
  <threadedComment ref="T193" dT="2025-06-04T11:31:11.28" personId="{33234326-3803-4125-B9E5-37076BD11FA4}" id="{8AE2D5C0-DF93-4028-8C42-32F540D8E46C}">
    <text>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ext>
  </threadedComment>
  <threadedComment ref="AH193" dT="2025-06-04T11:31:11.28" personId="{33234326-3803-4125-B9E5-37076BD11FA4}" id="{DA856F44-0651-4D17-B078-EBC9EB1B4585}">
    <text>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ext>
  </threadedComment>
  <threadedComment ref="AV193" dT="2025-06-04T11:31:11.28" personId="{33234326-3803-4125-B9E5-37076BD11FA4}" id="{25C53453-FA85-4EEA-9E51-202E22E9CE88}">
    <text>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ext>
  </threadedComment>
  <threadedComment ref="AG203" dT="2026-03-18T09:39:58.03" personId="{A8CF4199-ABF3-4740-8EB6-49CA6AB8ED8D}" id="{D3218AD6-7CA8-475E-8B36-13EC065F4490}">
    <text>Need revise MPU</text>
  </threadedComment>
  <threadedComment ref="F276" dT="2025-06-04T11:32:32.97" personId="{33234326-3803-4125-B9E5-37076BD11FA4}" id="{DBE3AB2E-67D4-4598-AC81-00EECDC7D5F6}">
    <text>As Is
Total CT : 10,080 min
Batch size : 1,800 units
MPU : 5.6 min
To Be (reduce 7 to 5 days)
Total CT : 7,200 min
Batch size : 1,800 units
MPU : 4.0 min</text>
  </threadedComment>
  <threadedComment ref="F282" dT="2025-06-04T11:31:11.28" personId="{33234326-3803-4125-B9E5-37076BD11FA4}" id="{A5A6ADE0-1E39-40F4-9654-C41971DFE495}">
    <text>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ext>
  </threadedComment>
  <threadedComment ref="F365" dT="2025-06-04T11:32:32.97" personId="{33234326-3803-4125-B9E5-37076BD11FA4}" id="{B07013C7-46B5-49D1-9CF1-9738DDF570E0}">
    <text>As Is
Total CT : 10,080 min
Batch size : 1,800 units
MPU : 5.6 min
To Be (reduce 7 to 5 days)
Total CT : 7,200 min
Batch size : 1,800 units
MPU : 4.0 min</text>
  </threadedComment>
  <threadedComment ref="F371" dT="2025-06-04T11:31:11.28" personId="{33234326-3803-4125-B9E5-37076BD11FA4}" id="{23E65A06-179F-4E66-88DB-5A62DB5D866E}">
    <text>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ext>
  </threadedComment>
  <threadedComment ref="F454" dT="2025-06-04T11:32:32.97" personId="{33234326-3803-4125-B9E5-37076BD11FA4}" id="{E9D42ECE-2776-4DFA-BED5-424493B963A9}">
    <text>As Is
Total CT : 10,080 min
Batch size : 1,800 units
MPU : 5.6 min
To Be (reduce 7 to 5 days)
Total CT : 7,200 min
Batch size : 1,800 units
MPU : 4.0 min</text>
  </threadedComment>
  <threadedComment ref="F460" dT="2025-06-04T11:31:11.28" personId="{33234326-3803-4125-B9E5-37076BD11FA4}" id="{887ED301-7A38-4CC6-AB98-A5E975F7F816}">
    <text>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ext>
  </threadedComment>
  <threadedComment ref="F542" dT="2025-06-04T11:32:32.97" personId="{33234326-3803-4125-B9E5-37076BD11FA4}" id="{87292FE2-EA97-4CCA-A2B4-65394A56A715}">
    <text>As Is
Total CT : 10,080 min
Batch size : 1,800 units
MPU : 5.6 min
To Be (reduce 7 to 5 days)
Total CT : 7,200 min
Batch size : 1,800 units
MPU : 4.0 min</text>
  </threadedComment>
  <threadedComment ref="F548" dT="2025-06-04T11:31:11.28" personId="{33234326-3803-4125-B9E5-37076BD11FA4}" id="{5B7644CA-EA33-4B8C-B090-0B4D21F6DFBA}">
    <text>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ext>
  </threadedComment>
  <threadedComment ref="F631" dT="2025-06-04T11:32:32.97" personId="{33234326-3803-4125-B9E5-37076BD11FA4}" id="{A7BA0DAA-7F87-4589-8D03-989B12440674}">
    <text>As Is
Total CT : 10,080 min
Batch size : 1,800 units
MPU : 5.6 min
To Be (reduce 7 to 5 days)
Total CT : 7,200 min
Batch size : 1,800 units
MPU : 4.0 min</text>
  </threadedComment>
  <threadedComment ref="F637" dT="2025-06-04T11:31:11.28" personId="{33234326-3803-4125-B9E5-37076BD11FA4}" id="{F3CE4E34-EECA-48D1-9449-0F73B09A51DF}">
    <text>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ext>
  </threadedComment>
  <threadedComment ref="D662" dT="2025-04-02T09:37:18.94" personId="{1FCEEA3A-5595-416A-B9BA-7317E8946351}" id="{21805D35-51BB-4282-A80B-17EA5288454A}">
    <text>91 Day x 24 hrs.</text>
  </threadedComment>
  <threadedComment ref="D668" dT="2025-04-02T09:49:05.63" personId="{1FCEEA3A-5595-416A-B9BA-7317E8946351}" id="{1F351EA1-F4E6-4AE9-8EC5-1EB7D33C4895}">
    <text>24 hrs.</text>
  </threadedComment>
  <threadedComment ref="D672" dT="2025-04-02T09:47:34.37" personId="{1FCEEA3A-5595-416A-B9BA-7317E8946351}" id="{F18E3243-8338-4B93-BB61-8A3FFC342D49}">
    <text>91 Days x 24 hrs.</text>
  </threadedComment>
  <threadedComment ref="D678" dT="2025-04-02T09:49:52.94" personId="{1FCEEA3A-5595-416A-B9BA-7317E8946351}" id="{7A877732-C9B4-4B4C-A46A-14E8A5595D06}">
    <text>24 hrs.</text>
  </threadedComment>
  <threadedComment ref="D682" dT="2025-04-02T09:48:14.49" personId="{1FCEEA3A-5595-416A-B9BA-7317E8946351}" id="{6B8EDF99-A9B2-41E5-84CE-DD48D2A21544}">
    <text>91 days x 24 hrs.</text>
  </threadedComment>
  <threadedComment ref="D688" dT="2025-04-02T09:50:17.36" personId="{1FCEEA3A-5595-416A-B9BA-7317E8946351}" id="{7D49690E-676D-4C81-99B4-C85D468D9222}">
    <text>24 hrs.</text>
  </threadedComment>
  <threadedComment ref="F720" dT="2025-06-04T11:32:32.97" personId="{33234326-3803-4125-B9E5-37076BD11FA4}" id="{FC7E2F20-9A00-41CD-9E55-CA58BC8FDE21}">
    <text>As Is
Total CT : 10,080 min
Batch size : 1,800 units
MPU : 5.6 min
To Be (reduce 7 to 5 days)
Total CT : 7,200 min
Batch size : 1,800 units
MPU : 4.0 min</text>
  </threadedComment>
  <threadedComment ref="F726" dT="2025-06-04T11:31:11.28" personId="{33234326-3803-4125-B9E5-37076BD11FA4}" id="{3B7DD6F3-6D80-41A8-96CD-7643160B0E96}">
    <text>As Is
Total CT : 1,440 min
Batch size : 100 units
- 10 fiber/ 1 tray
- 10 tray/ 1 loading
MPU : 1,440/100 = 14.4 min
PS. current MPU : 6.09 min ???
To Be (increase batch size)
Total CT : 1,440 min
Batch size : 250 units
- 25 fiber/ 1 tray
- 10 tray/ 1 loading
MPU : 1,440/250 = 5.76 min</text>
  </threadedComment>
  <threadedComment ref="AE820" dT="2025-06-11T08:45:16.83" personId="{33234326-3803-4125-B9E5-37076BD11FA4}" id="{3F6487BF-733D-4166-AFA8-DA7B0B1C4B18}">
    <text xml:space="preserve">1st set of hoplens line release on 15 Sep'25 (CAR#34889)
</text>
  </threadedComment>
  <threadedComment ref="AF820" dT="2025-06-11T08:45:26.69" personId="{33234326-3803-4125-B9E5-37076BD11FA4}" id="{35ECA6D1-7B99-447A-9735-5922256CBF31}">
    <text>2nd set of hoplens line release on 22 Sep'25 (CAR#34889)</text>
  </threadedComment>
  <threadedComment ref="AS820" dT="2025-06-11T08:45:16.83" personId="{33234326-3803-4125-B9E5-37076BD11FA4}" id="{E0AE7CA9-4582-44B9-9020-6846BE2FB741}">
    <text xml:space="preserve">1st set of hoplens line release on 15 Sep'25 (CAR#34889)
</text>
  </threadedComment>
  <threadedComment ref="AT820" dT="2025-06-11T08:45:26.69" personId="{33234326-3803-4125-B9E5-37076BD11FA4}" id="{1D2C2875-CD57-4213-A658-B9A054ED51F3}">
    <text>2nd set of hoplens line release on 22 Sep'25 (CAR#34889)</text>
  </threadedComment>
  <threadedComment ref="BG820" dT="2025-06-11T08:45:16.83" personId="{33234326-3803-4125-B9E5-37076BD11FA4}" id="{15063CDF-5F91-4912-A362-4FB41721F9E9}">
    <text xml:space="preserve">1st set of hoplens line release on 15 Sep'25 (CAR#34889)
</text>
  </threadedComment>
  <threadedComment ref="BH820" dT="2025-06-11T08:45:26.69" personId="{33234326-3803-4125-B9E5-37076BD11FA4}" id="{F70B5872-FECC-4BF7-85A7-281AAFE73849}">
    <text>2nd set of hoplens line release on 22 Sep'25 (CAR#34889)</text>
  </threadedComment>
  <threadedComment ref="Q823" dT="2025-06-11T08:45:16.83" personId="{33234326-3803-4125-B9E5-37076BD11FA4}" id="{43AEB11E-9DCC-47E0-B3C2-0EE56023FD1F}">
    <text xml:space="preserve">1st set of hoplens line release on 15 Sep'25 (CAR#34889)
</text>
  </threadedComment>
  <threadedComment ref="R823" dT="2025-06-11T08:45:26.69" personId="{33234326-3803-4125-B9E5-37076BD11FA4}" id="{862B0D23-A6FC-4849-9751-446A247B4120}">
    <text>2nd set of hoplens line release on 22 Sep'25 (CAR#34889)</text>
  </threadedComment>
  <threadedComment ref="AS823" dT="2025-06-11T08:45:16.83" personId="{33234326-3803-4125-B9E5-37076BD11FA4}" id="{9E8FC0B5-3BED-44BB-9F8D-FDC86B14BAE4}">
    <text xml:space="preserve">1st set of hoplens line release on 15 Sep'25 (CAR#34889)
</text>
  </threadedComment>
  <threadedComment ref="AT823" dT="2025-06-11T08:45:26.69" personId="{33234326-3803-4125-B9E5-37076BD11FA4}" id="{3DF2F4F1-3893-4D27-99B8-93942E96B3AE}">
    <text>2nd set of hoplens line release on 22 Sep'25 (CAR#34889)</text>
  </threadedComment>
  <threadedComment ref="BG823" dT="2025-06-11T08:45:16.83" personId="{33234326-3803-4125-B9E5-37076BD11FA4}" id="{D7FEBEDB-0C7B-496E-A30E-249CB544CFAB}">
    <text xml:space="preserve">1st set of hoplens line release on 15 Sep'25 (CAR#34889)
</text>
  </threadedComment>
  <threadedComment ref="BH823" dT="2025-06-11T08:45:26.69" personId="{33234326-3803-4125-B9E5-37076BD11FA4}" id="{F571FD28-44CE-42C3-B30C-D26D5A3F7826}">
    <text>2nd set of hoplens line release on 22 Sep'25 (CAR#34889)</text>
  </threadedComment>
  <threadedComment ref="G824" dT="2025-12-23T02:34:22.66" personId="{ABC8EC87-F900-405E-BFE1-8FF85F4506D9}" id="{9241F460-271B-4FB3-A8C9-777ABA44B6E3}">
    <text>MC#22&amp;23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667ED-1CBE-4B72-B4D7-32D610304FBA}">
  <sheetPr>
    <tabColor rgb="FFFFFF00"/>
  </sheetPr>
  <dimension ref="A1:CA903"/>
  <sheetViews>
    <sheetView showGridLines="0" tabSelected="1" zoomScale="70" zoomScaleNormal="70" workbookViewId="0">
      <pane xSplit="5" ySplit="8" topLeftCell="F42" activePane="bottomRight" state="frozen"/>
      <selection pane="topRight" activeCell="Y41" sqref="Y41"/>
      <selection pane="bottomLeft" activeCell="Y41" sqref="Y41"/>
      <selection pane="bottomRight" activeCell="D66" sqref="D66"/>
    </sheetView>
  </sheetViews>
  <sheetFormatPr defaultColWidth="8.88671875" defaultRowHeight="14.4" outlineLevelRow="1" outlineLevelCol="1" x14ac:dyDescent="0.3"/>
  <cols>
    <col min="1" max="1" width="36.21875" customWidth="1"/>
    <col min="2" max="2" width="31.6640625" style="1" customWidth="1"/>
    <col min="3" max="3" width="29.33203125" style="2" bestFit="1" customWidth="1"/>
    <col min="4" max="4" width="30.44140625" style="2" customWidth="1"/>
    <col min="5" max="5" width="16.77734375" bestFit="1" customWidth="1"/>
    <col min="6" max="18" width="11.109375" customWidth="1" outlineLevel="1"/>
    <col min="19" max="19" width="12.44140625" style="4" customWidth="1"/>
    <col min="20" max="32" width="11.109375" customWidth="1" outlineLevel="1"/>
    <col min="33" max="33" width="13.88671875" style="4" customWidth="1"/>
    <col min="34" max="46" width="11.109375" customWidth="1" outlineLevel="1"/>
    <col min="47" max="47" width="13.88671875" style="4" customWidth="1"/>
    <col min="48" max="60" width="11.109375" customWidth="1" outlineLevel="1"/>
    <col min="61" max="65" width="13.88671875" style="4" customWidth="1"/>
    <col min="66" max="66" width="6.6640625" customWidth="1" collapsed="1"/>
    <col min="67" max="67" width="19.109375" customWidth="1"/>
    <col min="68" max="68" width="8.88671875" customWidth="1"/>
    <col min="69" max="69" width="20.109375" customWidth="1"/>
    <col min="70" max="70" width="18.88671875" customWidth="1"/>
  </cols>
  <sheetData>
    <row r="1" spans="4:66" x14ac:dyDescent="0.3">
      <c r="F1" s="3">
        <v>46020</v>
      </c>
      <c r="G1" s="3">
        <f t="shared" ref="G1:R1" si="0">F1+7</f>
        <v>46027</v>
      </c>
      <c r="H1" s="3">
        <f t="shared" si="0"/>
        <v>46034</v>
      </c>
      <c r="I1" s="3">
        <f t="shared" si="0"/>
        <v>46041</v>
      </c>
      <c r="J1" s="3">
        <f t="shared" si="0"/>
        <v>46048</v>
      </c>
      <c r="K1" s="3">
        <f t="shared" si="0"/>
        <v>46055</v>
      </c>
      <c r="L1" s="3">
        <f t="shared" si="0"/>
        <v>46062</v>
      </c>
      <c r="M1" s="3">
        <f t="shared" si="0"/>
        <v>46069</v>
      </c>
      <c r="N1" s="3">
        <f t="shared" si="0"/>
        <v>46076</v>
      </c>
      <c r="O1" s="3">
        <f t="shared" si="0"/>
        <v>46083</v>
      </c>
      <c r="P1" s="3">
        <f t="shared" si="0"/>
        <v>46090</v>
      </c>
      <c r="Q1" s="3">
        <f t="shared" si="0"/>
        <v>46097</v>
      </c>
      <c r="R1" s="3">
        <f t="shared" si="0"/>
        <v>46104</v>
      </c>
      <c r="T1" s="3">
        <f>R1+7</f>
        <v>46111</v>
      </c>
      <c r="U1" s="3">
        <f t="shared" ref="U1:AF1" si="1">T1+7</f>
        <v>46118</v>
      </c>
      <c r="V1" s="3">
        <f t="shared" si="1"/>
        <v>46125</v>
      </c>
      <c r="W1" s="3">
        <f t="shared" si="1"/>
        <v>46132</v>
      </c>
      <c r="X1" s="3">
        <f t="shared" si="1"/>
        <v>46139</v>
      </c>
      <c r="Y1" s="3">
        <f t="shared" si="1"/>
        <v>46146</v>
      </c>
      <c r="Z1" s="3">
        <f t="shared" si="1"/>
        <v>46153</v>
      </c>
      <c r="AA1" s="3">
        <f t="shared" si="1"/>
        <v>46160</v>
      </c>
      <c r="AB1" s="3">
        <f t="shared" si="1"/>
        <v>46167</v>
      </c>
      <c r="AC1" s="3">
        <f t="shared" si="1"/>
        <v>46174</v>
      </c>
      <c r="AD1" s="3">
        <f t="shared" si="1"/>
        <v>46181</v>
      </c>
      <c r="AE1" s="3">
        <f t="shared" si="1"/>
        <v>46188</v>
      </c>
      <c r="AF1" s="3">
        <f t="shared" si="1"/>
        <v>46195</v>
      </c>
      <c r="AH1" s="3">
        <f>AF1+7</f>
        <v>46202</v>
      </c>
      <c r="AI1" s="3">
        <f t="shared" ref="AI1:AT1" si="2">AH1+7</f>
        <v>46209</v>
      </c>
      <c r="AJ1" s="3">
        <f t="shared" si="2"/>
        <v>46216</v>
      </c>
      <c r="AK1" s="3">
        <f t="shared" si="2"/>
        <v>46223</v>
      </c>
      <c r="AL1" s="3">
        <f t="shared" si="2"/>
        <v>46230</v>
      </c>
      <c r="AM1" s="3">
        <f t="shared" si="2"/>
        <v>46237</v>
      </c>
      <c r="AN1" s="3">
        <f t="shared" si="2"/>
        <v>46244</v>
      </c>
      <c r="AO1" s="3">
        <f t="shared" si="2"/>
        <v>46251</v>
      </c>
      <c r="AP1" s="3">
        <f t="shared" si="2"/>
        <v>46258</v>
      </c>
      <c r="AQ1" s="3">
        <f t="shared" si="2"/>
        <v>46265</v>
      </c>
      <c r="AR1" s="3">
        <f t="shared" si="2"/>
        <v>46272</v>
      </c>
      <c r="AS1" s="3">
        <f t="shared" si="2"/>
        <v>46279</v>
      </c>
      <c r="AT1" s="3">
        <f t="shared" si="2"/>
        <v>46286</v>
      </c>
      <c r="AV1" s="3">
        <f>AT1+7</f>
        <v>46293</v>
      </c>
      <c r="AW1" s="3">
        <f t="shared" ref="AW1:BH1" si="3">AV1+7</f>
        <v>46300</v>
      </c>
      <c r="AX1" s="3">
        <f t="shared" si="3"/>
        <v>46307</v>
      </c>
      <c r="AY1" s="3">
        <f t="shared" si="3"/>
        <v>46314</v>
      </c>
      <c r="AZ1" s="3">
        <f t="shared" si="3"/>
        <v>46321</v>
      </c>
      <c r="BA1" s="3">
        <f t="shared" si="3"/>
        <v>46328</v>
      </c>
      <c r="BB1" s="3">
        <f t="shared" si="3"/>
        <v>46335</v>
      </c>
      <c r="BC1" s="3">
        <f t="shared" si="3"/>
        <v>46342</v>
      </c>
      <c r="BD1" s="3">
        <f t="shared" si="3"/>
        <v>46349</v>
      </c>
      <c r="BE1" s="3">
        <f t="shared" si="3"/>
        <v>46356</v>
      </c>
      <c r="BF1" s="3">
        <f t="shared" si="3"/>
        <v>46363</v>
      </c>
      <c r="BG1" s="3">
        <f t="shared" si="3"/>
        <v>46370</v>
      </c>
      <c r="BH1" s="3">
        <f t="shared" si="3"/>
        <v>46377</v>
      </c>
    </row>
    <row r="2" spans="4:66" ht="15" thickBot="1" x14ac:dyDescent="0.35">
      <c r="F2" s="5" t="s">
        <v>0</v>
      </c>
      <c r="G2" s="6" t="s">
        <v>1</v>
      </c>
      <c r="H2" s="7"/>
      <c r="J2" s="7"/>
      <c r="K2" s="7"/>
      <c r="M2" s="7"/>
      <c r="N2" s="7"/>
      <c r="O2" s="7"/>
      <c r="P2" s="7"/>
      <c r="Q2" s="6"/>
      <c r="R2" s="7"/>
      <c r="S2" s="8" t="s">
        <v>2</v>
      </c>
      <c r="T2" s="5" t="s">
        <v>3</v>
      </c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 t="s">
        <v>4</v>
      </c>
      <c r="AH2" s="5" t="s">
        <v>5</v>
      </c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0" t="s">
        <v>6</v>
      </c>
      <c r="AV2" s="5" t="s">
        <v>99</v>
      </c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11" t="s">
        <v>7</v>
      </c>
      <c r="BJ2" s="12"/>
      <c r="BK2" s="12"/>
      <c r="BL2" s="12"/>
      <c r="BM2" s="12"/>
    </row>
    <row r="3" spans="4:66" ht="15" thickBot="1" x14ac:dyDescent="0.35">
      <c r="F3" s="13" t="s">
        <v>8</v>
      </c>
      <c r="G3" s="14" t="s">
        <v>9</v>
      </c>
      <c r="H3" s="13" t="s">
        <v>10</v>
      </c>
      <c r="I3" s="13" t="s">
        <v>11</v>
      </c>
      <c r="J3" s="13" t="s">
        <v>12</v>
      </c>
      <c r="K3" s="13" t="s">
        <v>13</v>
      </c>
      <c r="L3" s="13" t="s">
        <v>14</v>
      </c>
      <c r="M3" s="13" t="s">
        <v>15</v>
      </c>
      <c r="N3" s="13" t="s">
        <v>16</v>
      </c>
      <c r="O3" s="13" t="s">
        <v>17</v>
      </c>
      <c r="P3" s="13" t="s">
        <v>18</v>
      </c>
      <c r="Q3" s="13" t="s">
        <v>19</v>
      </c>
      <c r="R3" s="15" t="s">
        <v>20</v>
      </c>
      <c r="S3" s="16" t="s">
        <v>21</v>
      </c>
      <c r="T3" s="17" t="s">
        <v>8</v>
      </c>
      <c r="U3" s="13" t="s">
        <v>9</v>
      </c>
      <c r="V3" s="13" t="s">
        <v>10</v>
      </c>
      <c r="W3" s="13" t="s">
        <v>11</v>
      </c>
      <c r="X3" s="13" t="s">
        <v>12</v>
      </c>
      <c r="Y3" s="13" t="s">
        <v>13</v>
      </c>
      <c r="Z3" s="13" t="s">
        <v>14</v>
      </c>
      <c r="AA3" s="13" t="s">
        <v>15</v>
      </c>
      <c r="AB3" s="13" t="s">
        <v>16</v>
      </c>
      <c r="AC3" s="13" t="s">
        <v>17</v>
      </c>
      <c r="AD3" s="13" t="s">
        <v>18</v>
      </c>
      <c r="AE3" s="13" t="s">
        <v>19</v>
      </c>
      <c r="AF3" s="15" t="s">
        <v>20</v>
      </c>
      <c r="AG3" s="16" t="s">
        <v>22</v>
      </c>
      <c r="AH3" s="18" t="s">
        <v>8</v>
      </c>
      <c r="AI3" s="13" t="s">
        <v>9</v>
      </c>
      <c r="AJ3" s="13" t="s">
        <v>10</v>
      </c>
      <c r="AK3" s="13" t="s">
        <v>11</v>
      </c>
      <c r="AL3" s="13" t="s">
        <v>12</v>
      </c>
      <c r="AM3" s="13" t="s">
        <v>13</v>
      </c>
      <c r="AN3" s="13" t="s">
        <v>14</v>
      </c>
      <c r="AO3" s="13" t="s">
        <v>15</v>
      </c>
      <c r="AP3" s="13" t="s">
        <v>16</v>
      </c>
      <c r="AQ3" s="13" t="s">
        <v>17</v>
      </c>
      <c r="AR3" s="13" t="s">
        <v>18</v>
      </c>
      <c r="AS3" s="13" t="s">
        <v>19</v>
      </c>
      <c r="AT3" s="15" t="s">
        <v>20</v>
      </c>
      <c r="AU3" s="16" t="s">
        <v>23</v>
      </c>
      <c r="AV3" s="18" t="s">
        <v>8</v>
      </c>
      <c r="AW3" s="13" t="s">
        <v>9</v>
      </c>
      <c r="AX3" s="13" t="s">
        <v>10</v>
      </c>
      <c r="AY3" s="13" t="s">
        <v>11</v>
      </c>
      <c r="AZ3" s="13" t="s">
        <v>12</v>
      </c>
      <c r="BA3" s="13" t="s">
        <v>13</v>
      </c>
      <c r="BB3" s="13" t="s">
        <v>14</v>
      </c>
      <c r="BC3" s="13" t="s">
        <v>15</v>
      </c>
      <c r="BD3" s="13" t="s">
        <v>16</v>
      </c>
      <c r="BE3" s="13" t="s">
        <v>17</v>
      </c>
      <c r="BF3" s="13" t="s">
        <v>18</v>
      </c>
      <c r="BG3" s="13" t="s">
        <v>19</v>
      </c>
      <c r="BH3" s="15" t="s">
        <v>20</v>
      </c>
      <c r="BI3" s="16" t="s">
        <v>24</v>
      </c>
      <c r="BJ3" s="16" t="s">
        <v>25</v>
      </c>
      <c r="BK3" s="16" t="s">
        <v>26</v>
      </c>
      <c r="BL3" s="16" t="s">
        <v>27</v>
      </c>
      <c r="BM3" s="16" t="s">
        <v>28</v>
      </c>
    </row>
    <row r="4" spans="4:66" x14ac:dyDescent="0.3">
      <c r="D4" s="19" t="s">
        <v>29</v>
      </c>
      <c r="F4" s="20">
        <f>$S$4/13</f>
        <v>6.4615384615384617</v>
      </c>
      <c r="G4" s="21">
        <f t="shared" ref="G4:R5" si="4">F4</f>
        <v>6.4615384615384617</v>
      </c>
      <c r="H4" s="20">
        <f t="shared" si="4"/>
        <v>6.4615384615384617</v>
      </c>
      <c r="I4" s="20">
        <f t="shared" si="4"/>
        <v>6.4615384615384617</v>
      </c>
      <c r="J4" s="20">
        <f t="shared" si="4"/>
        <v>6.4615384615384617</v>
      </c>
      <c r="K4" s="20">
        <f t="shared" si="4"/>
        <v>6.4615384615384617</v>
      </c>
      <c r="L4" s="20">
        <f t="shared" si="4"/>
        <v>6.4615384615384617</v>
      </c>
      <c r="M4" s="20">
        <f t="shared" si="4"/>
        <v>6.4615384615384617</v>
      </c>
      <c r="N4" s="20">
        <f t="shared" si="4"/>
        <v>6.4615384615384617</v>
      </c>
      <c r="O4" s="20">
        <f t="shared" si="4"/>
        <v>6.4615384615384617</v>
      </c>
      <c r="P4" s="20">
        <f t="shared" si="4"/>
        <v>6.4615384615384617</v>
      </c>
      <c r="Q4" s="20">
        <f t="shared" si="4"/>
        <v>6.4615384615384617</v>
      </c>
      <c r="R4" s="22">
        <f t="shared" si="4"/>
        <v>6.4615384615384617</v>
      </c>
      <c r="S4" s="23">
        <v>84</v>
      </c>
      <c r="T4" s="24">
        <f>$S$4/13</f>
        <v>6.4615384615384617</v>
      </c>
      <c r="U4" s="20">
        <f>T4</f>
        <v>6.4615384615384617</v>
      </c>
      <c r="V4" s="20">
        <f t="shared" ref="V4:AF5" si="5">U4</f>
        <v>6.4615384615384617</v>
      </c>
      <c r="W4" s="20">
        <f t="shared" si="5"/>
        <v>6.4615384615384617</v>
      </c>
      <c r="X4" s="20">
        <f t="shared" si="5"/>
        <v>6.4615384615384617</v>
      </c>
      <c r="Y4" s="20">
        <f t="shared" si="5"/>
        <v>6.4615384615384617</v>
      </c>
      <c r="Z4" s="20">
        <f t="shared" si="5"/>
        <v>6.4615384615384617</v>
      </c>
      <c r="AA4" s="20">
        <f t="shared" si="5"/>
        <v>6.4615384615384617</v>
      </c>
      <c r="AB4" s="20">
        <f t="shared" si="5"/>
        <v>6.4615384615384617</v>
      </c>
      <c r="AC4" s="20">
        <f t="shared" si="5"/>
        <v>6.4615384615384617</v>
      </c>
      <c r="AD4" s="20">
        <f t="shared" si="5"/>
        <v>6.4615384615384617</v>
      </c>
      <c r="AE4" s="20">
        <f t="shared" si="5"/>
        <v>6.4615384615384617</v>
      </c>
      <c r="AF4" s="22">
        <f t="shared" si="5"/>
        <v>6.4615384615384617</v>
      </c>
      <c r="AG4" s="23">
        <v>84</v>
      </c>
      <c r="AH4" s="25">
        <f>$S$4/13</f>
        <v>6.4615384615384617</v>
      </c>
      <c r="AI4" s="20">
        <f>AH4</f>
        <v>6.4615384615384617</v>
      </c>
      <c r="AJ4" s="20">
        <f t="shared" ref="AJ4:AT5" si="6">AI4</f>
        <v>6.4615384615384617</v>
      </c>
      <c r="AK4" s="20">
        <f t="shared" si="6"/>
        <v>6.4615384615384617</v>
      </c>
      <c r="AL4" s="20">
        <f t="shared" si="6"/>
        <v>6.4615384615384617</v>
      </c>
      <c r="AM4" s="20">
        <f t="shared" si="6"/>
        <v>6.4615384615384617</v>
      </c>
      <c r="AN4" s="20">
        <f t="shared" si="6"/>
        <v>6.4615384615384617</v>
      </c>
      <c r="AO4" s="20">
        <f t="shared" si="6"/>
        <v>6.4615384615384617</v>
      </c>
      <c r="AP4" s="20">
        <f t="shared" si="6"/>
        <v>6.4615384615384617</v>
      </c>
      <c r="AQ4" s="20">
        <f t="shared" si="6"/>
        <v>6.4615384615384617</v>
      </c>
      <c r="AR4" s="20">
        <f t="shared" si="6"/>
        <v>6.4615384615384617</v>
      </c>
      <c r="AS4" s="20">
        <f t="shared" si="6"/>
        <v>6.4615384615384617</v>
      </c>
      <c r="AT4" s="22">
        <f t="shared" si="6"/>
        <v>6.4615384615384617</v>
      </c>
      <c r="AU4" s="23">
        <v>84</v>
      </c>
      <c r="AV4" s="25">
        <f>$S$4/13</f>
        <v>6.4615384615384617</v>
      </c>
      <c r="AW4" s="20">
        <f>AV4</f>
        <v>6.4615384615384617</v>
      </c>
      <c r="AX4" s="20">
        <f t="shared" ref="AX4:BH5" si="7">AW4</f>
        <v>6.4615384615384617</v>
      </c>
      <c r="AY4" s="20">
        <f t="shared" si="7"/>
        <v>6.4615384615384617</v>
      </c>
      <c r="AZ4" s="20">
        <f t="shared" si="7"/>
        <v>6.4615384615384617</v>
      </c>
      <c r="BA4" s="20">
        <f t="shared" si="7"/>
        <v>6.4615384615384617</v>
      </c>
      <c r="BB4" s="20">
        <f t="shared" si="7"/>
        <v>6.4615384615384617</v>
      </c>
      <c r="BC4" s="20">
        <f t="shared" si="7"/>
        <v>6.4615384615384617</v>
      </c>
      <c r="BD4" s="20">
        <f t="shared" si="7"/>
        <v>6.4615384615384617</v>
      </c>
      <c r="BE4" s="20">
        <f t="shared" si="7"/>
        <v>6.4615384615384617</v>
      </c>
      <c r="BF4" s="20">
        <f t="shared" si="7"/>
        <v>6.4615384615384617</v>
      </c>
      <c r="BG4" s="20">
        <f t="shared" si="7"/>
        <v>6.4615384615384617</v>
      </c>
      <c r="BH4" s="22">
        <f t="shared" si="7"/>
        <v>6.4615384615384617</v>
      </c>
      <c r="BI4" s="23">
        <v>84</v>
      </c>
      <c r="BJ4" s="23">
        <v>84</v>
      </c>
      <c r="BK4" s="23">
        <v>84</v>
      </c>
      <c r="BL4" s="23">
        <v>84</v>
      </c>
      <c r="BM4" s="23">
        <v>84</v>
      </c>
    </row>
    <row r="5" spans="4:66" ht="15" thickBot="1" x14ac:dyDescent="0.35">
      <c r="D5" s="19" t="s">
        <v>30</v>
      </c>
      <c r="F5" s="26">
        <v>21</v>
      </c>
      <c r="G5" s="21">
        <f t="shared" si="4"/>
        <v>21</v>
      </c>
      <c r="H5" s="26">
        <f t="shared" si="4"/>
        <v>21</v>
      </c>
      <c r="I5" s="26">
        <f t="shared" si="4"/>
        <v>21</v>
      </c>
      <c r="J5" s="26">
        <f t="shared" si="4"/>
        <v>21</v>
      </c>
      <c r="K5" s="26">
        <f t="shared" si="4"/>
        <v>21</v>
      </c>
      <c r="L5" s="26">
        <f t="shared" si="4"/>
        <v>21</v>
      </c>
      <c r="M5" s="26">
        <f t="shared" si="4"/>
        <v>21</v>
      </c>
      <c r="N5" s="26">
        <f t="shared" si="4"/>
        <v>21</v>
      </c>
      <c r="O5" s="26">
        <f t="shared" si="4"/>
        <v>21</v>
      </c>
      <c r="P5" s="26">
        <f t="shared" si="4"/>
        <v>21</v>
      </c>
      <c r="Q5" s="26">
        <f t="shared" si="4"/>
        <v>21</v>
      </c>
      <c r="R5" s="27">
        <f t="shared" si="4"/>
        <v>21</v>
      </c>
      <c r="S5" s="28">
        <v>21</v>
      </c>
      <c r="T5" s="29">
        <v>21</v>
      </c>
      <c r="U5" s="26">
        <f>T5</f>
        <v>21</v>
      </c>
      <c r="V5" s="26">
        <f t="shared" si="5"/>
        <v>21</v>
      </c>
      <c r="W5" s="26">
        <f t="shared" si="5"/>
        <v>21</v>
      </c>
      <c r="X5" s="26">
        <f t="shared" si="5"/>
        <v>21</v>
      </c>
      <c r="Y5" s="26">
        <f t="shared" si="5"/>
        <v>21</v>
      </c>
      <c r="Z5" s="26">
        <f t="shared" si="5"/>
        <v>21</v>
      </c>
      <c r="AA5" s="26">
        <f t="shared" si="5"/>
        <v>21</v>
      </c>
      <c r="AB5" s="26">
        <f t="shared" si="5"/>
        <v>21</v>
      </c>
      <c r="AC5" s="26">
        <f t="shared" si="5"/>
        <v>21</v>
      </c>
      <c r="AD5" s="26">
        <f t="shared" si="5"/>
        <v>21</v>
      </c>
      <c r="AE5" s="26">
        <f t="shared" si="5"/>
        <v>21</v>
      </c>
      <c r="AF5" s="27">
        <f t="shared" si="5"/>
        <v>21</v>
      </c>
      <c r="AG5" s="28">
        <v>21</v>
      </c>
      <c r="AH5" s="30">
        <v>21</v>
      </c>
      <c r="AI5" s="26">
        <f>AH5</f>
        <v>21</v>
      </c>
      <c r="AJ5" s="26">
        <f t="shared" si="6"/>
        <v>21</v>
      </c>
      <c r="AK5" s="26">
        <f t="shared" si="6"/>
        <v>21</v>
      </c>
      <c r="AL5" s="26">
        <f t="shared" si="6"/>
        <v>21</v>
      </c>
      <c r="AM5" s="26">
        <f t="shared" si="6"/>
        <v>21</v>
      </c>
      <c r="AN5" s="26">
        <f t="shared" si="6"/>
        <v>21</v>
      </c>
      <c r="AO5" s="26">
        <f t="shared" si="6"/>
        <v>21</v>
      </c>
      <c r="AP5" s="26">
        <f t="shared" si="6"/>
        <v>21</v>
      </c>
      <c r="AQ5" s="26">
        <f t="shared" si="6"/>
        <v>21</v>
      </c>
      <c r="AR5" s="26">
        <f t="shared" si="6"/>
        <v>21</v>
      </c>
      <c r="AS5" s="26">
        <f t="shared" si="6"/>
        <v>21</v>
      </c>
      <c r="AT5" s="27">
        <f t="shared" si="6"/>
        <v>21</v>
      </c>
      <c r="AU5" s="28">
        <v>21</v>
      </c>
      <c r="AV5" s="30">
        <v>21</v>
      </c>
      <c r="AW5" s="26">
        <f>AV5</f>
        <v>21</v>
      </c>
      <c r="AX5" s="26">
        <f t="shared" si="7"/>
        <v>21</v>
      </c>
      <c r="AY5" s="26">
        <f t="shared" si="7"/>
        <v>21</v>
      </c>
      <c r="AZ5" s="26">
        <f t="shared" si="7"/>
        <v>21</v>
      </c>
      <c r="BA5" s="26">
        <f t="shared" si="7"/>
        <v>21</v>
      </c>
      <c r="BB5" s="26">
        <f t="shared" si="7"/>
        <v>21</v>
      </c>
      <c r="BC5" s="26">
        <f t="shared" si="7"/>
        <v>21</v>
      </c>
      <c r="BD5" s="26">
        <f t="shared" si="7"/>
        <v>21</v>
      </c>
      <c r="BE5" s="26">
        <f t="shared" si="7"/>
        <v>21</v>
      </c>
      <c r="BF5" s="26">
        <f t="shared" si="7"/>
        <v>21</v>
      </c>
      <c r="BG5" s="26">
        <f t="shared" si="7"/>
        <v>21</v>
      </c>
      <c r="BH5" s="27">
        <f t="shared" si="7"/>
        <v>21</v>
      </c>
      <c r="BI5" s="28">
        <v>21</v>
      </c>
      <c r="BJ5" s="28">
        <v>21</v>
      </c>
      <c r="BK5" s="28">
        <v>21</v>
      </c>
      <c r="BL5" s="28">
        <v>21</v>
      </c>
      <c r="BM5" s="28">
        <v>21</v>
      </c>
    </row>
    <row r="6" spans="4:66" ht="6.45" customHeight="1" thickBot="1" x14ac:dyDescent="0.35"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2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2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2"/>
      <c r="BJ6" s="32"/>
      <c r="BK6" s="32"/>
      <c r="BL6" s="32"/>
      <c r="BM6" s="32"/>
    </row>
    <row r="7" spans="4:66" x14ac:dyDescent="0.3">
      <c r="D7" s="19" t="s">
        <v>29</v>
      </c>
      <c r="F7" s="33">
        <v>6</v>
      </c>
      <c r="G7" s="33">
        <v>6</v>
      </c>
      <c r="H7" s="33">
        <v>6</v>
      </c>
      <c r="I7" s="33">
        <v>6</v>
      </c>
      <c r="J7" s="33">
        <v>6</v>
      </c>
      <c r="K7" s="33">
        <v>6</v>
      </c>
      <c r="L7" s="33">
        <v>6</v>
      </c>
      <c r="M7" s="33">
        <v>6</v>
      </c>
      <c r="N7" s="33">
        <v>6</v>
      </c>
      <c r="O7" s="33">
        <v>6</v>
      </c>
      <c r="P7" s="33">
        <v>6</v>
      </c>
      <c r="Q7" s="33">
        <v>6</v>
      </c>
      <c r="R7" s="34">
        <v>6</v>
      </c>
      <c r="S7" s="23">
        <v>78</v>
      </c>
      <c r="T7" s="35">
        <v>6</v>
      </c>
      <c r="U7" s="33">
        <v>6</v>
      </c>
      <c r="V7" s="33">
        <v>6</v>
      </c>
      <c r="W7" s="33">
        <v>6</v>
      </c>
      <c r="X7" s="33">
        <v>6</v>
      </c>
      <c r="Y7" s="33">
        <v>6</v>
      </c>
      <c r="Z7" s="33">
        <v>6</v>
      </c>
      <c r="AA7" s="33">
        <v>6</v>
      </c>
      <c r="AB7" s="33">
        <v>6</v>
      </c>
      <c r="AC7" s="33">
        <v>6</v>
      </c>
      <c r="AD7" s="33">
        <v>6</v>
      </c>
      <c r="AE7" s="33">
        <v>6</v>
      </c>
      <c r="AF7" s="34">
        <v>6</v>
      </c>
      <c r="AG7" s="23">
        <v>78</v>
      </c>
      <c r="AH7" s="35">
        <v>6</v>
      </c>
      <c r="AI7" s="33">
        <v>6</v>
      </c>
      <c r="AJ7" s="33">
        <v>6</v>
      </c>
      <c r="AK7" s="33">
        <v>6</v>
      </c>
      <c r="AL7" s="33">
        <v>6</v>
      </c>
      <c r="AM7" s="33">
        <v>6</v>
      </c>
      <c r="AN7" s="33">
        <v>6</v>
      </c>
      <c r="AO7" s="33">
        <v>6</v>
      </c>
      <c r="AP7" s="33">
        <v>6</v>
      </c>
      <c r="AQ7" s="33">
        <v>6</v>
      </c>
      <c r="AR7" s="33">
        <v>6</v>
      </c>
      <c r="AS7" s="33">
        <v>6</v>
      </c>
      <c r="AT7" s="34">
        <v>6</v>
      </c>
      <c r="AU7" s="23">
        <v>78</v>
      </c>
      <c r="AV7" s="35">
        <v>6</v>
      </c>
      <c r="AW7" s="33">
        <v>6</v>
      </c>
      <c r="AX7" s="33">
        <v>6</v>
      </c>
      <c r="AY7" s="33">
        <v>6</v>
      </c>
      <c r="AZ7" s="33">
        <v>6</v>
      </c>
      <c r="BA7" s="33">
        <v>6</v>
      </c>
      <c r="BB7" s="33">
        <v>6</v>
      </c>
      <c r="BC7" s="33">
        <v>6</v>
      </c>
      <c r="BD7" s="33">
        <v>6</v>
      </c>
      <c r="BE7" s="33">
        <v>6</v>
      </c>
      <c r="BF7" s="33">
        <v>6</v>
      </c>
      <c r="BG7" s="33">
        <v>6</v>
      </c>
      <c r="BH7" s="34">
        <v>6</v>
      </c>
      <c r="BI7" s="23">
        <v>78</v>
      </c>
      <c r="BJ7" s="23">
        <v>78</v>
      </c>
      <c r="BK7" s="23">
        <v>78</v>
      </c>
      <c r="BL7" s="23">
        <v>78</v>
      </c>
      <c r="BM7" s="23">
        <v>78</v>
      </c>
    </row>
    <row r="8" spans="4:66" ht="15" thickBot="1" x14ac:dyDescent="0.35">
      <c r="D8" s="19" t="s">
        <v>30</v>
      </c>
      <c r="F8" s="36">
        <v>21</v>
      </c>
      <c r="G8" s="36">
        <v>21</v>
      </c>
      <c r="H8" s="36">
        <v>21</v>
      </c>
      <c r="I8" s="36">
        <v>21</v>
      </c>
      <c r="J8" s="36">
        <v>21</v>
      </c>
      <c r="K8" s="36">
        <v>21</v>
      </c>
      <c r="L8" s="36">
        <v>21</v>
      </c>
      <c r="M8" s="36">
        <v>21</v>
      </c>
      <c r="N8" s="36">
        <v>21</v>
      </c>
      <c r="O8" s="36">
        <v>21</v>
      </c>
      <c r="P8" s="36">
        <v>21</v>
      </c>
      <c r="Q8" s="36">
        <v>21</v>
      </c>
      <c r="R8" s="37">
        <v>21</v>
      </c>
      <c r="S8" s="38">
        <v>21</v>
      </c>
      <c r="T8" s="39">
        <v>21</v>
      </c>
      <c r="U8" s="36">
        <v>21</v>
      </c>
      <c r="V8" s="36">
        <v>21</v>
      </c>
      <c r="W8" s="36">
        <v>21</v>
      </c>
      <c r="X8" s="36">
        <v>21</v>
      </c>
      <c r="Y8" s="36">
        <v>21</v>
      </c>
      <c r="Z8" s="36">
        <v>21</v>
      </c>
      <c r="AA8" s="36">
        <v>21</v>
      </c>
      <c r="AB8" s="36">
        <v>21</v>
      </c>
      <c r="AC8" s="36">
        <v>21</v>
      </c>
      <c r="AD8" s="36">
        <v>21</v>
      </c>
      <c r="AE8" s="36">
        <v>21</v>
      </c>
      <c r="AF8" s="37">
        <v>21</v>
      </c>
      <c r="AG8" s="38">
        <v>21</v>
      </c>
      <c r="AH8" s="39">
        <v>21</v>
      </c>
      <c r="AI8" s="36">
        <v>21</v>
      </c>
      <c r="AJ8" s="36">
        <v>21</v>
      </c>
      <c r="AK8" s="36">
        <v>21</v>
      </c>
      <c r="AL8" s="36">
        <v>21</v>
      </c>
      <c r="AM8" s="36">
        <v>21</v>
      </c>
      <c r="AN8" s="36">
        <v>21</v>
      </c>
      <c r="AO8" s="36">
        <v>21</v>
      </c>
      <c r="AP8" s="36">
        <v>21</v>
      </c>
      <c r="AQ8" s="36">
        <v>21</v>
      </c>
      <c r="AR8" s="36">
        <v>21</v>
      </c>
      <c r="AS8" s="36">
        <v>21</v>
      </c>
      <c r="AT8" s="37">
        <v>21</v>
      </c>
      <c r="AU8" s="38">
        <v>21</v>
      </c>
      <c r="AV8" s="39">
        <v>21</v>
      </c>
      <c r="AW8" s="36">
        <v>21</v>
      </c>
      <c r="AX8" s="36">
        <v>21</v>
      </c>
      <c r="AY8" s="36">
        <v>21</v>
      </c>
      <c r="AZ8" s="36">
        <v>21</v>
      </c>
      <c r="BA8" s="36">
        <v>21</v>
      </c>
      <c r="BB8" s="36">
        <v>21</v>
      </c>
      <c r="BC8" s="36">
        <v>21</v>
      </c>
      <c r="BD8" s="36">
        <v>21</v>
      </c>
      <c r="BE8" s="36">
        <v>21</v>
      </c>
      <c r="BF8" s="36">
        <v>21</v>
      </c>
      <c r="BG8" s="36">
        <v>21</v>
      </c>
      <c r="BH8" s="37">
        <v>21</v>
      </c>
      <c r="BI8" s="38">
        <v>21</v>
      </c>
      <c r="BJ8" s="38">
        <v>21</v>
      </c>
      <c r="BK8" s="38">
        <v>21</v>
      </c>
      <c r="BL8" s="38">
        <v>21</v>
      </c>
      <c r="BM8" s="38">
        <v>21</v>
      </c>
    </row>
    <row r="9" spans="4:66" ht="15.6" x14ac:dyDescent="0.3">
      <c r="D9" s="40" t="s">
        <v>31</v>
      </c>
      <c r="E9" s="41"/>
      <c r="S9" s="42"/>
      <c r="AG9" s="42"/>
      <c r="AU9" s="42"/>
      <c r="BI9" s="42"/>
      <c r="BJ9" s="42"/>
      <c r="BK9" s="42"/>
      <c r="BL9" s="42"/>
      <c r="BM9" s="42"/>
    </row>
    <row r="10" spans="4:66" x14ac:dyDescent="0.3">
      <c r="D10" s="43" t="s">
        <v>32</v>
      </c>
      <c r="E10" s="44"/>
      <c r="F10" s="45">
        <f t="shared" ref="F10:R15" si="8">$S10*F$4/SUM($F$4:$R$4)</f>
        <v>37279.511498810461</v>
      </c>
      <c r="G10" s="45">
        <f t="shared" si="8"/>
        <v>37279.511498810461</v>
      </c>
      <c r="H10" s="45">
        <f t="shared" si="8"/>
        <v>37279.511498810461</v>
      </c>
      <c r="I10" s="45">
        <f t="shared" si="8"/>
        <v>37279.511498810461</v>
      </c>
      <c r="J10" s="45">
        <f t="shared" si="8"/>
        <v>37279.511498810461</v>
      </c>
      <c r="K10" s="45">
        <f t="shared" si="8"/>
        <v>37279.511498810461</v>
      </c>
      <c r="L10" s="45">
        <f t="shared" si="8"/>
        <v>37279.511498810461</v>
      </c>
      <c r="M10" s="45">
        <f t="shared" si="8"/>
        <v>37279.511498810461</v>
      </c>
      <c r="N10" s="45">
        <f t="shared" si="8"/>
        <v>37279.511498810461</v>
      </c>
      <c r="O10" s="45">
        <f t="shared" si="8"/>
        <v>37279.511498810461</v>
      </c>
      <c r="P10" s="45">
        <f t="shared" si="8"/>
        <v>37279.511498810461</v>
      </c>
      <c r="Q10" s="45">
        <f t="shared" si="8"/>
        <v>37279.511498810461</v>
      </c>
      <c r="R10" s="46">
        <f t="shared" si="8"/>
        <v>37279.511498810461</v>
      </c>
      <c r="S10" s="47">
        <f t="shared" ref="S10:BM10" si="9">SUM(S11:S15,S20:S21)</f>
        <v>484633.64948453609</v>
      </c>
      <c r="T10" s="48">
        <f t="shared" ref="T10:AF15" si="10">$AG10*T$4/SUM($T$4:$AF$4)</f>
        <v>55380.140364789841</v>
      </c>
      <c r="U10" s="45">
        <f t="shared" si="10"/>
        <v>55380.140364789841</v>
      </c>
      <c r="V10" s="45">
        <f t="shared" si="10"/>
        <v>55380.140364789841</v>
      </c>
      <c r="W10" s="45">
        <f t="shared" si="10"/>
        <v>55380.140364789841</v>
      </c>
      <c r="X10" s="45">
        <f t="shared" si="10"/>
        <v>55380.140364789841</v>
      </c>
      <c r="Y10" s="45">
        <f t="shared" si="10"/>
        <v>55380.140364789841</v>
      </c>
      <c r="Z10" s="45">
        <f t="shared" si="10"/>
        <v>55380.140364789841</v>
      </c>
      <c r="AA10" s="45">
        <f t="shared" si="10"/>
        <v>55380.140364789841</v>
      </c>
      <c r="AB10" s="45">
        <f t="shared" si="10"/>
        <v>55380.140364789841</v>
      </c>
      <c r="AC10" s="45">
        <f t="shared" si="10"/>
        <v>55380.140364789841</v>
      </c>
      <c r="AD10" s="45">
        <f t="shared" si="10"/>
        <v>55380.140364789841</v>
      </c>
      <c r="AE10" s="45">
        <f t="shared" si="10"/>
        <v>55380.140364789841</v>
      </c>
      <c r="AF10" s="46">
        <f t="shared" si="10"/>
        <v>55380.140364789841</v>
      </c>
      <c r="AG10" s="47">
        <f t="shared" si="9"/>
        <v>719941.82474226807</v>
      </c>
      <c r="AH10" s="48">
        <f t="shared" ref="AH10:AT10" si="11">$AG10*AH$4/SUM($T$4:$AF$4)</f>
        <v>55380.140364789841</v>
      </c>
      <c r="AI10" s="45">
        <f t="shared" si="11"/>
        <v>55380.140364789841</v>
      </c>
      <c r="AJ10" s="45">
        <f t="shared" si="11"/>
        <v>55380.140364789841</v>
      </c>
      <c r="AK10" s="45">
        <f t="shared" si="11"/>
        <v>55380.140364789841</v>
      </c>
      <c r="AL10" s="45">
        <f t="shared" si="11"/>
        <v>55380.140364789841</v>
      </c>
      <c r="AM10" s="45">
        <f t="shared" si="11"/>
        <v>55380.140364789841</v>
      </c>
      <c r="AN10" s="45">
        <f t="shared" si="11"/>
        <v>55380.140364789841</v>
      </c>
      <c r="AO10" s="45">
        <f t="shared" si="11"/>
        <v>55380.140364789841</v>
      </c>
      <c r="AP10" s="45">
        <f t="shared" si="11"/>
        <v>55380.140364789841</v>
      </c>
      <c r="AQ10" s="45">
        <f t="shared" si="11"/>
        <v>55380.140364789841</v>
      </c>
      <c r="AR10" s="45">
        <f t="shared" si="11"/>
        <v>55380.140364789841</v>
      </c>
      <c r="AS10" s="45">
        <f t="shared" si="11"/>
        <v>55380.140364789841</v>
      </c>
      <c r="AT10" s="46">
        <f t="shared" si="11"/>
        <v>55380.140364789841</v>
      </c>
      <c r="AU10" s="47">
        <f t="shared" si="9"/>
        <v>1718829.9278350517</v>
      </c>
      <c r="AV10" s="48">
        <f t="shared" ref="AV10:BH10" si="12">$AG10*AV$4/SUM($T$4:$AF$4)</f>
        <v>55380.140364789841</v>
      </c>
      <c r="AW10" s="45">
        <f t="shared" si="12"/>
        <v>55380.140364789841</v>
      </c>
      <c r="AX10" s="45">
        <f t="shared" si="12"/>
        <v>55380.140364789841</v>
      </c>
      <c r="AY10" s="45">
        <f t="shared" si="12"/>
        <v>55380.140364789841</v>
      </c>
      <c r="AZ10" s="45">
        <f t="shared" si="12"/>
        <v>55380.140364789841</v>
      </c>
      <c r="BA10" s="45">
        <f t="shared" si="12"/>
        <v>55380.140364789841</v>
      </c>
      <c r="BB10" s="45">
        <f t="shared" si="12"/>
        <v>55380.140364789841</v>
      </c>
      <c r="BC10" s="45">
        <f t="shared" si="12"/>
        <v>55380.140364789841</v>
      </c>
      <c r="BD10" s="45">
        <f t="shared" si="12"/>
        <v>55380.140364789841</v>
      </c>
      <c r="BE10" s="45">
        <f t="shared" si="12"/>
        <v>55380.140364789841</v>
      </c>
      <c r="BF10" s="45">
        <f t="shared" si="12"/>
        <v>55380.140364789841</v>
      </c>
      <c r="BG10" s="45">
        <f t="shared" si="12"/>
        <v>55380.140364789841</v>
      </c>
      <c r="BH10" s="46">
        <f t="shared" si="12"/>
        <v>55380.140364789841</v>
      </c>
      <c r="BI10" s="47">
        <f t="shared" si="9"/>
        <v>1169535.9484536082</v>
      </c>
      <c r="BJ10" s="47">
        <f t="shared" si="9"/>
        <v>1300567.9896907215</v>
      </c>
      <c r="BK10" s="47">
        <f t="shared" si="9"/>
        <v>1297632.1443298969</v>
      </c>
      <c r="BL10" s="47">
        <f t="shared" si="9"/>
        <v>1320538.793814433</v>
      </c>
      <c r="BM10" s="47">
        <f t="shared" si="9"/>
        <v>1434725.4948453608</v>
      </c>
    </row>
    <row r="11" spans="4:66" x14ac:dyDescent="0.3">
      <c r="D11" s="1" t="s">
        <v>33</v>
      </c>
      <c r="F11" s="49">
        <f t="shared" si="8"/>
        <v>13343.219666931005</v>
      </c>
      <c r="G11" s="49">
        <f t="shared" si="8"/>
        <v>13343.219666931005</v>
      </c>
      <c r="H11" s="49">
        <f t="shared" si="8"/>
        <v>13343.219666931005</v>
      </c>
      <c r="I11" s="49">
        <f t="shared" si="8"/>
        <v>13343.219666931005</v>
      </c>
      <c r="J11" s="49">
        <f t="shared" si="8"/>
        <v>13343.219666931005</v>
      </c>
      <c r="K11" s="49">
        <f t="shared" si="8"/>
        <v>13343.219666931005</v>
      </c>
      <c r="L11" s="49">
        <f t="shared" si="8"/>
        <v>13343.219666931005</v>
      </c>
      <c r="M11" s="49">
        <f t="shared" si="8"/>
        <v>13343.219666931005</v>
      </c>
      <c r="N11" s="49">
        <f t="shared" si="8"/>
        <v>13343.219666931005</v>
      </c>
      <c r="O11" s="49">
        <f t="shared" si="8"/>
        <v>13343.219666931005</v>
      </c>
      <c r="P11" s="49">
        <f t="shared" si="8"/>
        <v>13343.219666931005</v>
      </c>
      <c r="Q11" s="49">
        <f t="shared" si="8"/>
        <v>13343.219666931005</v>
      </c>
      <c r="R11" s="50">
        <f t="shared" si="8"/>
        <v>13343.219666931005</v>
      </c>
      <c r="S11" s="51">
        <f>'[64]Main Demand SOP'!I41</f>
        <v>173461.8556701031</v>
      </c>
      <c r="T11" s="52">
        <f t="shared" si="10"/>
        <v>21744.171292624898</v>
      </c>
      <c r="U11" s="49">
        <f t="shared" si="10"/>
        <v>21744.171292624898</v>
      </c>
      <c r="V11" s="49">
        <f t="shared" si="10"/>
        <v>21744.171292624898</v>
      </c>
      <c r="W11" s="49">
        <f t="shared" si="10"/>
        <v>21744.171292624898</v>
      </c>
      <c r="X11" s="49">
        <f t="shared" si="10"/>
        <v>21744.171292624898</v>
      </c>
      <c r="Y11" s="49">
        <f t="shared" si="10"/>
        <v>21744.171292624898</v>
      </c>
      <c r="Z11" s="49">
        <f t="shared" si="10"/>
        <v>21744.171292624898</v>
      </c>
      <c r="AA11" s="49">
        <f t="shared" si="10"/>
        <v>21744.171292624898</v>
      </c>
      <c r="AB11" s="49">
        <f t="shared" si="10"/>
        <v>21744.171292624898</v>
      </c>
      <c r="AC11" s="49">
        <f t="shared" si="10"/>
        <v>21744.171292624898</v>
      </c>
      <c r="AD11" s="49">
        <f t="shared" si="10"/>
        <v>21744.171292624898</v>
      </c>
      <c r="AE11" s="49">
        <f t="shared" si="10"/>
        <v>21744.171292624898</v>
      </c>
      <c r="AF11" s="50">
        <f t="shared" si="10"/>
        <v>21744.171292624898</v>
      </c>
      <c r="AG11" s="51">
        <f>'[64]Main Demand SOP'!J41</f>
        <v>282674.22680412373</v>
      </c>
      <c r="AH11" s="52">
        <f t="shared" ref="AH11:AT15" si="13">$AU11*AH$4/SUM($AH$4:$AT$4)</f>
        <v>53482.394924662964</v>
      </c>
      <c r="AI11" s="49">
        <f t="shared" si="13"/>
        <v>53482.394924662964</v>
      </c>
      <c r="AJ11" s="49">
        <f t="shared" si="13"/>
        <v>53482.394924662964</v>
      </c>
      <c r="AK11" s="49">
        <f t="shared" si="13"/>
        <v>53482.394924662964</v>
      </c>
      <c r="AL11" s="49">
        <f t="shared" si="13"/>
        <v>53482.394924662964</v>
      </c>
      <c r="AM11" s="49">
        <f t="shared" si="13"/>
        <v>53482.394924662964</v>
      </c>
      <c r="AN11" s="49">
        <f t="shared" si="13"/>
        <v>53482.394924662964</v>
      </c>
      <c r="AO11" s="49">
        <f t="shared" si="13"/>
        <v>53482.394924662964</v>
      </c>
      <c r="AP11" s="49">
        <f t="shared" si="13"/>
        <v>53482.394924662964</v>
      </c>
      <c r="AQ11" s="49">
        <f t="shared" si="13"/>
        <v>53482.394924662964</v>
      </c>
      <c r="AR11" s="49">
        <f t="shared" si="13"/>
        <v>53482.394924662964</v>
      </c>
      <c r="AS11" s="49">
        <f t="shared" si="13"/>
        <v>53482.394924662964</v>
      </c>
      <c r="AT11" s="50">
        <f t="shared" si="13"/>
        <v>53482.394924662964</v>
      </c>
      <c r="AU11" s="51">
        <f>'[64]Main Demand SOP'!K41</f>
        <v>695271.13402061863</v>
      </c>
      <c r="AV11" s="52">
        <f t="shared" ref="AV11:BH15" si="14">$BL11*AV$4/SUM($AH$4:$AT$4)</f>
        <v>34887.946074544008</v>
      </c>
      <c r="AW11" s="49">
        <f t="shared" si="14"/>
        <v>34887.946074544008</v>
      </c>
      <c r="AX11" s="49">
        <f t="shared" si="14"/>
        <v>34887.946074544008</v>
      </c>
      <c r="AY11" s="49">
        <f t="shared" si="14"/>
        <v>34887.946074544008</v>
      </c>
      <c r="AZ11" s="49">
        <f t="shared" si="14"/>
        <v>34887.946074544008</v>
      </c>
      <c r="BA11" s="49">
        <f t="shared" si="14"/>
        <v>34887.946074544008</v>
      </c>
      <c r="BB11" s="49">
        <f t="shared" si="14"/>
        <v>34887.946074544008</v>
      </c>
      <c r="BC11" s="49">
        <f t="shared" si="14"/>
        <v>34887.946074544008</v>
      </c>
      <c r="BD11" s="49">
        <f t="shared" si="14"/>
        <v>34887.946074544008</v>
      </c>
      <c r="BE11" s="49">
        <f t="shared" si="14"/>
        <v>34887.946074544008</v>
      </c>
      <c r="BF11" s="49">
        <f t="shared" si="14"/>
        <v>34887.946074544008</v>
      </c>
      <c r="BG11" s="49">
        <f t="shared" si="14"/>
        <v>34887.946074544008</v>
      </c>
      <c r="BH11" s="50">
        <f t="shared" si="14"/>
        <v>34887.946074544008</v>
      </c>
      <c r="BI11" s="51">
        <f>'[64]Main Demand SOP'!L41</f>
        <v>383527.8350515464</v>
      </c>
      <c r="BJ11" s="51">
        <f>'[64]Main Demand SOP'!M41</f>
        <v>462516.49484536081</v>
      </c>
      <c r="BK11" s="51">
        <f>'[64]Main Demand SOP'!N41</f>
        <v>460021.64948453609</v>
      </c>
      <c r="BL11" s="51">
        <f>'[64]Main Demand SOP'!O41</f>
        <v>453543.29896907217</v>
      </c>
      <c r="BM11" s="51">
        <f>'[64]Main Demand SOP'!P41</f>
        <v>452400</v>
      </c>
      <c r="BN11" s="53">
        <f>S11/$S$10</f>
        <v>0.35792367256091245</v>
      </c>
    </row>
    <row r="12" spans="4:66" x14ac:dyDescent="0.3">
      <c r="D12" s="54" t="s">
        <v>34</v>
      </c>
      <c r="E12" s="55"/>
      <c r="F12" s="49">
        <f t="shared" si="8"/>
        <v>4520.8461538461534</v>
      </c>
      <c r="G12" s="49">
        <f t="shared" si="8"/>
        <v>4520.8461538461534</v>
      </c>
      <c r="H12" s="49">
        <f t="shared" si="8"/>
        <v>4520.8461538461534</v>
      </c>
      <c r="I12" s="49">
        <f t="shared" si="8"/>
        <v>4520.8461538461534</v>
      </c>
      <c r="J12" s="49">
        <f t="shared" si="8"/>
        <v>4520.8461538461534</v>
      </c>
      <c r="K12" s="49">
        <f t="shared" si="8"/>
        <v>4520.8461538461534</v>
      </c>
      <c r="L12" s="49">
        <f t="shared" si="8"/>
        <v>4520.8461538461534</v>
      </c>
      <c r="M12" s="49">
        <f t="shared" si="8"/>
        <v>4520.8461538461534</v>
      </c>
      <c r="N12" s="49">
        <f t="shared" si="8"/>
        <v>4520.8461538461534</v>
      </c>
      <c r="O12" s="49">
        <f t="shared" si="8"/>
        <v>4520.8461538461534</v>
      </c>
      <c r="P12" s="49">
        <f t="shared" si="8"/>
        <v>4520.8461538461534</v>
      </c>
      <c r="Q12" s="49">
        <f t="shared" si="8"/>
        <v>4520.8461538461534</v>
      </c>
      <c r="R12" s="50">
        <f t="shared" si="8"/>
        <v>4520.8461538461534</v>
      </c>
      <c r="S12" s="56">
        <f>'[64]Main Demand SOP'!I42</f>
        <v>58771</v>
      </c>
      <c r="T12" s="52">
        <f t="shared" si="10"/>
        <v>4601.2307692307686</v>
      </c>
      <c r="U12" s="49">
        <f t="shared" si="10"/>
        <v>4601.2307692307686</v>
      </c>
      <c r="V12" s="49">
        <f t="shared" si="10"/>
        <v>4601.2307692307686</v>
      </c>
      <c r="W12" s="49">
        <f t="shared" si="10"/>
        <v>4601.2307692307686</v>
      </c>
      <c r="X12" s="49">
        <f t="shared" si="10"/>
        <v>4601.2307692307686</v>
      </c>
      <c r="Y12" s="49">
        <f t="shared" si="10"/>
        <v>4601.2307692307686</v>
      </c>
      <c r="Z12" s="49">
        <f t="shared" si="10"/>
        <v>4601.2307692307686</v>
      </c>
      <c r="AA12" s="49">
        <f t="shared" si="10"/>
        <v>4601.2307692307686</v>
      </c>
      <c r="AB12" s="49">
        <f t="shared" si="10"/>
        <v>4601.2307692307686</v>
      </c>
      <c r="AC12" s="49">
        <f t="shared" si="10"/>
        <v>4601.2307692307686</v>
      </c>
      <c r="AD12" s="49">
        <f t="shared" si="10"/>
        <v>4601.2307692307686</v>
      </c>
      <c r="AE12" s="49">
        <f t="shared" si="10"/>
        <v>4601.2307692307686</v>
      </c>
      <c r="AF12" s="50">
        <f t="shared" si="10"/>
        <v>4601.2307692307686</v>
      </c>
      <c r="AG12" s="56">
        <f>'[64]Main Demand SOP'!J42</f>
        <v>59816</v>
      </c>
      <c r="AH12" s="52">
        <f t="shared" si="13"/>
        <v>9226.8461538461524</v>
      </c>
      <c r="AI12" s="49">
        <f t="shared" si="13"/>
        <v>9226.8461538461524</v>
      </c>
      <c r="AJ12" s="49">
        <f t="shared" si="13"/>
        <v>9226.8461538461524</v>
      </c>
      <c r="AK12" s="49">
        <f t="shared" si="13"/>
        <v>9226.8461538461524</v>
      </c>
      <c r="AL12" s="49">
        <f t="shared" si="13"/>
        <v>9226.8461538461524</v>
      </c>
      <c r="AM12" s="49">
        <f t="shared" si="13"/>
        <v>9226.8461538461524</v>
      </c>
      <c r="AN12" s="49">
        <f t="shared" si="13"/>
        <v>9226.8461538461524</v>
      </c>
      <c r="AO12" s="49">
        <f t="shared" si="13"/>
        <v>9226.8461538461524</v>
      </c>
      <c r="AP12" s="49">
        <f t="shared" si="13"/>
        <v>9226.8461538461524</v>
      </c>
      <c r="AQ12" s="49">
        <f t="shared" si="13"/>
        <v>9226.8461538461524</v>
      </c>
      <c r="AR12" s="49">
        <f t="shared" si="13"/>
        <v>9226.8461538461524</v>
      </c>
      <c r="AS12" s="49">
        <f t="shared" si="13"/>
        <v>9226.8461538461524</v>
      </c>
      <c r="AT12" s="50">
        <f t="shared" si="13"/>
        <v>9226.8461538461524</v>
      </c>
      <c r="AU12" s="56">
        <f>'[64]Main Demand SOP'!K42</f>
        <v>119949</v>
      </c>
      <c r="AV12" s="52">
        <f t="shared" si="14"/>
        <v>10552.846153846152</v>
      </c>
      <c r="AW12" s="49">
        <f t="shared" si="14"/>
        <v>10552.846153846152</v>
      </c>
      <c r="AX12" s="49">
        <f t="shared" si="14"/>
        <v>10552.846153846152</v>
      </c>
      <c r="AY12" s="49">
        <f t="shared" si="14"/>
        <v>10552.846153846152</v>
      </c>
      <c r="AZ12" s="49">
        <f t="shared" si="14"/>
        <v>10552.846153846152</v>
      </c>
      <c r="BA12" s="49">
        <f t="shared" si="14"/>
        <v>10552.846153846152</v>
      </c>
      <c r="BB12" s="49">
        <f t="shared" si="14"/>
        <v>10552.846153846152</v>
      </c>
      <c r="BC12" s="49">
        <f t="shared" si="14"/>
        <v>10552.846153846152</v>
      </c>
      <c r="BD12" s="49">
        <f t="shared" si="14"/>
        <v>10552.846153846152</v>
      </c>
      <c r="BE12" s="49">
        <f t="shared" si="14"/>
        <v>10552.846153846152</v>
      </c>
      <c r="BF12" s="49">
        <f t="shared" si="14"/>
        <v>10552.846153846152</v>
      </c>
      <c r="BG12" s="49">
        <f t="shared" si="14"/>
        <v>10552.846153846152</v>
      </c>
      <c r="BH12" s="50">
        <f t="shared" si="14"/>
        <v>10552.846153846152</v>
      </c>
      <c r="BI12" s="56">
        <f>'[64]Main Demand SOP'!L42</f>
        <v>117682</v>
      </c>
      <c r="BJ12" s="56">
        <f>'[64]Main Demand SOP'!M42</f>
        <v>115772</v>
      </c>
      <c r="BK12" s="56">
        <f>'[64]Main Demand SOP'!N42</f>
        <v>117725</v>
      </c>
      <c r="BL12" s="56">
        <f>'[64]Main Demand SOP'!O42</f>
        <v>137187</v>
      </c>
      <c r="BM12" s="56">
        <f>'[64]Main Demand SOP'!P42</f>
        <v>192849</v>
      </c>
      <c r="BN12" s="53">
        <f>S12/$S$10</f>
        <v>0.12126892150908165</v>
      </c>
    </row>
    <row r="13" spans="4:66" x14ac:dyDescent="0.3">
      <c r="D13" s="54" t="s">
        <v>35</v>
      </c>
      <c r="E13" s="55"/>
      <c r="F13" s="49">
        <f t="shared" si="8"/>
        <v>12942.923076923074</v>
      </c>
      <c r="G13" s="49">
        <f t="shared" si="8"/>
        <v>12942.923076923074</v>
      </c>
      <c r="H13" s="49">
        <f t="shared" si="8"/>
        <v>12942.923076923074</v>
      </c>
      <c r="I13" s="49">
        <f t="shared" si="8"/>
        <v>12942.923076923074</v>
      </c>
      <c r="J13" s="49">
        <f t="shared" si="8"/>
        <v>12942.923076923074</v>
      </c>
      <c r="K13" s="49">
        <f t="shared" si="8"/>
        <v>12942.923076923074</v>
      </c>
      <c r="L13" s="49">
        <f t="shared" si="8"/>
        <v>12942.923076923074</v>
      </c>
      <c r="M13" s="49">
        <f t="shared" si="8"/>
        <v>12942.923076923074</v>
      </c>
      <c r="N13" s="49">
        <f t="shared" si="8"/>
        <v>12942.923076923074</v>
      </c>
      <c r="O13" s="49">
        <f t="shared" si="8"/>
        <v>12942.923076923074</v>
      </c>
      <c r="P13" s="49">
        <f t="shared" si="8"/>
        <v>12942.923076923074</v>
      </c>
      <c r="Q13" s="49">
        <f t="shared" si="8"/>
        <v>12942.923076923074</v>
      </c>
      <c r="R13" s="50">
        <f t="shared" si="8"/>
        <v>12942.923076923074</v>
      </c>
      <c r="S13" s="56">
        <f>'[64]Main Demand SOP'!I43</f>
        <v>168258</v>
      </c>
      <c r="T13" s="52">
        <f t="shared" si="10"/>
        <v>21091.846153846152</v>
      </c>
      <c r="U13" s="49">
        <f t="shared" si="10"/>
        <v>21091.846153846152</v>
      </c>
      <c r="V13" s="49">
        <f t="shared" si="10"/>
        <v>21091.846153846152</v>
      </c>
      <c r="W13" s="49">
        <f t="shared" si="10"/>
        <v>21091.846153846152</v>
      </c>
      <c r="X13" s="49">
        <f t="shared" si="10"/>
        <v>21091.846153846152</v>
      </c>
      <c r="Y13" s="49">
        <f t="shared" si="10"/>
        <v>21091.846153846152</v>
      </c>
      <c r="Z13" s="49">
        <f t="shared" si="10"/>
        <v>21091.846153846152</v>
      </c>
      <c r="AA13" s="49">
        <f t="shared" si="10"/>
        <v>21091.846153846152</v>
      </c>
      <c r="AB13" s="49">
        <f t="shared" si="10"/>
        <v>21091.846153846152</v>
      </c>
      <c r="AC13" s="49">
        <f t="shared" si="10"/>
        <v>21091.846153846152</v>
      </c>
      <c r="AD13" s="49">
        <f t="shared" si="10"/>
        <v>21091.846153846152</v>
      </c>
      <c r="AE13" s="49">
        <f t="shared" si="10"/>
        <v>21091.846153846152</v>
      </c>
      <c r="AF13" s="50">
        <f t="shared" si="10"/>
        <v>21091.846153846152</v>
      </c>
      <c r="AG13" s="56">
        <f>'[64]Main Demand SOP'!J43</f>
        <v>274194</v>
      </c>
      <c r="AH13" s="52">
        <f t="shared" si="13"/>
        <v>51877.923076923071</v>
      </c>
      <c r="AI13" s="49">
        <f t="shared" si="13"/>
        <v>51877.923076923071</v>
      </c>
      <c r="AJ13" s="49">
        <f t="shared" si="13"/>
        <v>51877.923076923071</v>
      </c>
      <c r="AK13" s="49">
        <f t="shared" si="13"/>
        <v>51877.923076923071</v>
      </c>
      <c r="AL13" s="49">
        <f t="shared" si="13"/>
        <v>51877.923076923071</v>
      </c>
      <c r="AM13" s="49">
        <f t="shared" si="13"/>
        <v>51877.923076923071</v>
      </c>
      <c r="AN13" s="49">
        <f t="shared" si="13"/>
        <v>51877.923076923071</v>
      </c>
      <c r="AO13" s="49">
        <f t="shared" si="13"/>
        <v>51877.923076923071</v>
      </c>
      <c r="AP13" s="49">
        <f t="shared" si="13"/>
        <v>51877.923076923071</v>
      </c>
      <c r="AQ13" s="49">
        <f t="shared" si="13"/>
        <v>51877.923076923071</v>
      </c>
      <c r="AR13" s="49">
        <f t="shared" si="13"/>
        <v>51877.923076923071</v>
      </c>
      <c r="AS13" s="49">
        <f t="shared" si="13"/>
        <v>51877.923076923071</v>
      </c>
      <c r="AT13" s="50">
        <f t="shared" si="13"/>
        <v>51877.923076923071</v>
      </c>
      <c r="AU13" s="56">
        <f>'[64]Main Demand SOP'!K43</f>
        <v>674413</v>
      </c>
      <c r="AV13" s="52">
        <f t="shared" si="14"/>
        <v>33841.307692307688</v>
      </c>
      <c r="AW13" s="49">
        <f t="shared" si="14"/>
        <v>33841.307692307688</v>
      </c>
      <c r="AX13" s="49">
        <f t="shared" si="14"/>
        <v>33841.307692307688</v>
      </c>
      <c r="AY13" s="49">
        <f t="shared" si="14"/>
        <v>33841.307692307688</v>
      </c>
      <c r="AZ13" s="49">
        <f t="shared" si="14"/>
        <v>33841.307692307688</v>
      </c>
      <c r="BA13" s="49">
        <f t="shared" si="14"/>
        <v>33841.307692307688</v>
      </c>
      <c r="BB13" s="49">
        <f t="shared" si="14"/>
        <v>33841.307692307688</v>
      </c>
      <c r="BC13" s="49">
        <f t="shared" si="14"/>
        <v>33841.307692307688</v>
      </c>
      <c r="BD13" s="49">
        <f t="shared" si="14"/>
        <v>33841.307692307688</v>
      </c>
      <c r="BE13" s="49">
        <f t="shared" si="14"/>
        <v>33841.307692307688</v>
      </c>
      <c r="BF13" s="49">
        <f t="shared" si="14"/>
        <v>33841.307692307688</v>
      </c>
      <c r="BG13" s="49">
        <f t="shared" si="14"/>
        <v>33841.307692307688</v>
      </c>
      <c r="BH13" s="50">
        <f t="shared" si="14"/>
        <v>33841.307692307688</v>
      </c>
      <c r="BI13" s="56">
        <f>'[64]Main Demand SOP'!L43</f>
        <v>372022</v>
      </c>
      <c r="BJ13" s="56">
        <f>'[64]Main Demand SOP'!M43</f>
        <v>448641</v>
      </c>
      <c r="BK13" s="56">
        <f>'[64]Main Demand SOP'!N43</f>
        <v>446221</v>
      </c>
      <c r="BL13" s="56">
        <f>'[64]Main Demand SOP'!O43</f>
        <v>439937</v>
      </c>
      <c r="BM13" s="56">
        <f>'[64]Main Demand SOP'!P43</f>
        <v>438828</v>
      </c>
      <c r="BN13" s="53">
        <f>S13/$S$10</f>
        <v>0.34718596238408506</v>
      </c>
    </row>
    <row r="14" spans="4:66" x14ac:dyDescent="0.3">
      <c r="D14" s="57" t="s">
        <v>36</v>
      </c>
      <c r="E14" s="58"/>
      <c r="F14" s="49">
        <f t="shared" si="8"/>
        <v>4861.9230769230762</v>
      </c>
      <c r="G14" s="49">
        <f t="shared" si="8"/>
        <v>4861.9230769230762</v>
      </c>
      <c r="H14" s="49">
        <f t="shared" si="8"/>
        <v>4861.9230769230762</v>
      </c>
      <c r="I14" s="49">
        <f t="shared" si="8"/>
        <v>4861.9230769230762</v>
      </c>
      <c r="J14" s="49">
        <f t="shared" si="8"/>
        <v>4861.9230769230762</v>
      </c>
      <c r="K14" s="49">
        <f t="shared" si="8"/>
        <v>4861.9230769230762</v>
      </c>
      <c r="L14" s="49">
        <f t="shared" si="8"/>
        <v>4861.9230769230762</v>
      </c>
      <c r="M14" s="49">
        <f t="shared" si="8"/>
        <v>4861.9230769230762</v>
      </c>
      <c r="N14" s="49">
        <f t="shared" si="8"/>
        <v>4861.9230769230762</v>
      </c>
      <c r="O14" s="49">
        <f t="shared" si="8"/>
        <v>4861.9230769230762</v>
      </c>
      <c r="P14" s="49">
        <f t="shared" si="8"/>
        <v>4861.9230769230762</v>
      </c>
      <c r="Q14" s="49">
        <f t="shared" si="8"/>
        <v>4861.9230769230762</v>
      </c>
      <c r="R14" s="50">
        <f t="shared" si="8"/>
        <v>4861.9230769230762</v>
      </c>
      <c r="S14" s="56">
        <f>'[64]Main Demand SOP'!I44</f>
        <v>63205</v>
      </c>
      <c r="T14" s="52">
        <f t="shared" si="10"/>
        <v>4948.7692307692296</v>
      </c>
      <c r="U14" s="49">
        <f t="shared" si="10"/>
        <v>4948.7692307692296</v>
      </c>
      <c r="V14" s="49">
        <f t="shared" si="10"/>
        <v>4948.7692307692296</v>
      </c>
      <c r="W14" s="49">
        <f t="shared" si="10"/>
        <v>4948.7692307692296</v>
      </c>
      <c r="X14" s="49">
        <f t="shared" si="10"/>
        <v>4948.7692307692296</v>
      </c>
      <c r="Y14" s="49">
        <f t="shared" si="10"/>
        <v>4948.7692307692296</v>
      </c>
      <c r="Z14" s="49">
        <f t="shared" si="10"/>
        <v>4948.7692307692296</v>
      </c>
      <c r="AA14" s="49">
        <f t="shared" si="10"/>
        <v>4948.7692307692296</v>
      </c>
      <c r="AB14" s="49">
        <f t="shared" si="10"/>
        <v>4948.7692307692296</v>
      </c>
      <c r="AC14" s="49">
        <f t="shared" si="10"/>
        <v>4948.7692307692296</v>
      </c>
      <c r="AD14" s="49">
        <f t="shared" si="10"/>
        <v>4948.7692307692296</v>
      </c>
      <c r="AE14" s="49">
        <f t="shared" si="10"/>
        <v>4948.7692307692296</v>
      </c>
      <c r="AF14" s="50">
        <f t="shared" si="10"/>
        <v>4948.7692307692296</v>
      </c>
      <c r="AG14" s="56">
        <f>'[64]Main Demand SOP'!J44</f>
        <v>64334</v>
      </c>
      <c r="AH14" s="52">
        <f t="shared" si="13"/>
        <v>9921.9230769230762</v>
      </c>
      <c r="AI14" s="49">
        <f t="shared" si="13"/>
        <v>9921.9230769230762</v>
      </c>
      <c r="AJ14" s="49">
        <f t="shared" si="13"/>
        <v>9921.9230769230762</v>
      </c>
      <c r="AK14" s="49">
        <f t="shared" si="13"/>
        <v>9921.9230769230762</v>
      </c>
      <c r="AL14" s="49">
        <f t="shared" si="13"/>
        <v>9921.9230769230762</v>
      </c>
      <c r="AM14" s="49">
        <f t="shared" si="13"/>
        <v>9921.9230769230762</v>
      </c>
      <c r="AN14" s="49">
        <f t="shared" si="13"/>
        <v>9921.9230769230762</v>
      </c>
      <c r="AO14" s="49">
        <f t="shared" si="13"/>
        <v>9921.9230769230762</v>
      </c>
      <c r="AP14" s="49">
        <f t="shared" si="13"/>
        <v>9921.9230769230762</v>
      </c>
      <c r="AQ14" s="49">
        <f t="shared" si="13"/>
        <v>9921.9230769230762</v>
      </c>
      <c r="AR14" s="49">
        <f t="shared" si="13"/>
        <v>9921.9230769230762</v>
      </c>
      <c r="AS14" s="49">
        <f t="shared" si="13"/>
        <v>9921.9230769230762</v>
      </c>
      <c r="AT14" s="50">
        <f t="shared" si="13"/>
        <v>9921.9230769230762</v>
      </c>
      <c r="AU14" s="56">
        <f>'[64]Main Demand SOP'!K44</f>
        <v>128985</v>
      </c>
      <c r="AV14" s="52">
        <f t="shared" si="14"/>
        <v>11348.153846153844</v>
      </c>
      <c r="AW14" s="49">
        <f t="shared" si="14"/>
        <v>11348.153846153844</v>
      </c>
      <c r="AX14" s="49">
        <f t="shared" si="14"/>
        <v>11348.153846153844</v>
      </c>
      <c r="AY14" s="49">
        <f t="shared" si="14"/>
        <v>11348.153846153844</v>
      </c>
      <c r="AZ14" s="49">
        <f t="shared" si="14"/>
        <v>11348.153846153844</v>
      </c>
      <c r="BA14" s="49">
        <f t="shared" si="14"/>
        <v>11348.153846153844</v>
      </c>
      <c r="BB14" s="49">
        <f t="shared" si="14"/>
        <v>11348.153846153844</v>
      </c>
      <c r="BC14" s="49">
        <f t="shared" si="14"/>
        <v>11348.153846153844</v>
      </c>
      <c r="BD14" s="49">
        <f t="shared" si="14"/>
        <v>11348.153846153844</v>
      </c>
      <c r="BE14" s="49">
        <f t="shared" si="14"/>
        <v>11348.153846153844</v>
      </c>
      <c r="BF14" s="49">
        <f t="shared" si="14"/>
        <v>11348.153846153844</v>
      </c>
      <c r="BG14" s="49">
        <f t="shared" si="14"/>
        <v>11348.153846153844</v>
      </c>
      <c r="BH14" s="50">
        <f t="shared" si="14"/>
        <v>11348.153846153844</v>
      </c>
      <c r="BI14" s="56">
        <f>'[64]Main Demand SOP'!L44</f>
        <v>126563</v>
      </c>
      <c r="BJ14" s="56">
        <f>'[64]Main Demand SOP'!M44</f>
        <v>124480</v>
      </c>
      <c r="BK14" s="56">
        <f>'[64]Main Demand SOP'!N44</f>
        <v>126582</v>
      </c>
      <c r="BL14" s="56">
        <f>'[64]Main Demand SOP'!O44</f>
        <v>147526</v>
      </c>
      <c r="BM14" s="56">
        <f>'[64]Main Demand SOP'!P44</f>
        <v>207427</v>
      </c>
      <c r="BN14" s="53">
        <f>S14/$S$10</f>
        <v>0.13041810049142444</v>
      </c>
    </row>
    <row r="15" spans="4:66" x14ac:dyDescent="0.3">
      <c r="D15" s="54" t="s">
        <v>37</v>
      </c>
      <c r="E15" s="55"/>
      <c r="F15" s="49">
        <f t="shared" si="8"/>
        <v>1268.153846153846</v>
      </c>
      <c r="G15" s="49">
        <f t="shared" si="8"/>
        <v>1268.153846153846</v>
      </c>
      <c r="H15" s="49">
        <f t="shared" si="8"/>
        <v>1268.153846153846</v>
      </c>
      <c r="I15" s="49">
        <f t="shared" si="8"/>
        <v>1268.153846153846</v>
      </c>
      <c r="J15" s="49">
        <f t="shared" si="8"/>
        <v>1268.153846153846</v>
      </c>
      <c r="K15" s="49">
        <f t="shared" si="8"/>
        <v>1268.153846153846</v>
      </c>
      <c r="L15" s="49">
        <f t="shared" si="8"/>
        <v>1268.153846153846</v>
      </c>
      <c r="M15" s="49">
        <f t="shared" si="8"/>
        <v>1268.153846153846</v>
      </c>
      <c r="N15" s="49">
        <f t="shared" si="8"/>
        <v>1268.153846153846</v>
      </c>
      <c r="O15" s="49">
        <f t="shared" si="8"/>
        <v>1268.153846153846</v>
      </c>
      <c r="P15" s="49">
        <f t="shared" si="8"/>
        <v>1268.153846153846</v>
      </c>
      <c r="Q15" s="49">
        <f t="shared" si="8"/>
        <v>1268.153846153846</v>
      </c>
      <c r="R15" s="50">
        <f t="shared" si="8"/>
        <v>1268.153846153846</v>
      </c>
      <c r="S15" s="56">
        <f>'[64]Main Demand SOP'!I45</f>
        <v>16486</v>
      </c>
      <c r="T15" s="52">
        <f t="shared" si="10"/>
        <v>2617.3076923076919</v>
      </c>
      <c r="U15" s="49">
        <f t="shared" si="10"/>
        <v>2617.3076923076919</v>
      </c>
      <c r="V15" s="49">
        <f t="shared" si="10"/>
        <v>2617.3076923076919</v>
      </c>
      <c r="W15" s="49">
        <f t="shared" si="10"/>
        <v>2617.3076923076919</v>
      </c>
      <c r="X15" s="49">
        <f t="shared" si="10"/>
        <v>2617.3076923076919</v>
      </c>
      <c r="Y15" s="49">
        <f t="shared" si="10"/>
        <v>2617.3076923076919</v>
      </c>
      <c r="Z15" s="49">
        <f t="shared" si="10"/>
        <v>2617.3076923076919</v>
      </c>
      <c r="AA15" s="49">
        <f t="shared" si="10"/>
        <v>2617.3076923076919</v>
      </c>
      <c r="AB15" s="49">
        <f t="shared" si="10"/>
        <v>2617.3076923076919</v>
      </c>
      <c r="AC15" s="49">
        <f t="shared" si="10"/>
        <v>2617.3076923076919</v>
      </c>
      <c r="AD15" s="49">
        <f t="shared" si="10"/>
        <v>2617.3076923076919</v>
      </c>
      <c r="AE15" s="49">
        <f t="shared" si="10"/>
        <v>2617.3076923076919</v>
      </c>
      <c r="AF15" s="50">
        <f t="shared" si="10"/>
        <v>2617.3076923076919</v>
      </c>
      <c r="AG15" s="56">
        <f>'[64]Main Demand SOP'!J45</f>
        <v>34025</v>
      </c>
      <c r="AH15" s="52">
        <f t="shared" si="13"/>
        <v>7487.3846153846143</v>
      </c>
      <c r="AI15" s="49">
        <f t="shared" si="13"/>
        <v>7487.3846153846143</v>
      </c>
      <c r="AJ15" s="49">
        <f t="shared" si="13"/>
        <v>7487.3846153846143</v>
      </c>
      <c r="AK15" s="49">
        <f t="shared" si="13"/>
        <v>7487.3846153846143</v>
      </c>
      <c r="AL15" s="49">
        <f t="shared" si="13"/>
        <v>7487.3846153846143</v>
      </c>
      <c r="AM15" s="49">
        <f t="shared" si="13"/>
        <v>7487.3846153846143</v>
      </c>
      <c r="AN15" s="49">
        <f t="shared" si="13"/>
        <v>7487.3846153846143</v>
      </c>
      <c r="AO15" s="49">
        <f t="shared" si="13"/>
        <v>7487.3846153846143</v>
      </c>
      <c r="AP15" s="49">
        <f t="shared" si="13"/>
        <v>7487.3846153846143</v>
      </c>
      <c r="AQ15" s="49">
        <f t="shared" si="13"/>
        <v>7487.3846153846143</v>
      </c>
      <c r="AR15" s="49">
        <f t="shared" si="13"/>
        <v>7487.3846153846143</v>
      </c>
      <c r="AS15" s="49">
        <f t="shared" si="13"/>
        <v>7487.3846153846143</v>
      </c>
      <c r="AT15" s="50">
        <f t="shared" si="13"/>
        <v>7487.3846153846143</v>
      </c>
      <c r="AU15" s="56">
        <f>'[64]Main Demand SOP'!K45</f>
        <v>97336</v>
      </c>
      <c r="AV15" s="52">
        <f t="shared" si="14"/>
        <v>10462.230769230768</v>
      </c>
      <c r="AW15" s="49">
        <f t="shared" si="14"/>
        <v>10462.230769230768</v>
      </c>
      <c r="AX15" s="49">
        <f t="shared" si="14"/>
        <v>10462.230769230768</v>
      </c>
      <c r="AY15" s="49">
        <f t="shared" si="14"/>
        <v>10462.230769230768</v>
      </c>
      <c r="AZ15" s="49">
        <f t="shared" si="14"/>
        <v>10462.230769230768</v>
      </c>
      <c r="BA15" s="49">
        <f t="shared" si="14"/>
        <v>10462.230769230768</v>
      </c>
      <c r="BB15" s="49">
        <f t="shared" si="14"/>
        <v>10462.230769230768</v>
      </c>
      <c r="BC15" s="49">
        <f t="shared" si="14"/>
        <v>10462.230769230768</v>
      </c>
      <c r="BD15" s="49">
        <f t="shared" si="14"/>
        <v>10462.230769230768</v>
      </c>
      <c r="BE15" s="49">
        <f t="shared" si="14"/>
        <v>10462.230769230768</v>
      </c>
      <c r="BF15" s="49">
        <f t="shared" si="14"/>
        <v>10462.230769230768</v>
      </c>
      <c r="BG15" s="49">
        <f t="shared" si="14"/>
        <v>10462.230769230768</v>
      </c>
      <c r="BH15" s="50">
        <f t="shared" si="14"/>
        <v>10462.230769230768</v>
      </c>
      <c r="BI15" s="56">
        <f>'[64]Main Demand SOP'!L45</f>
        <v>166122</v>
      </c>
      <c r="BJ15" s="56">
        <f>'[64]Main Demand SOP'!M45</f>
        <v>142822</v>
      </c>
      <c r="BK15" s="56">
        <f>'[64]Main Demand SOP'!N45</f>
        <v>140746</v>
      </c>
      <c r="BL15" s="56">
        <f>'[64]Main Demand SOP'!O45</f>
        <v>136009</v>
      </c>
      <c r="BM15" s="56">
        <f>'[64]Main Demand SOP'!P45</f>
        <v>136885</v>
      </c>
      <c r="BN15" s="53">
        <f>S15/$S$10</f>
        <v>3.4017448061096807E-2</v>
      </c>
    </row>
    <row r="16" spans="4:66" x14ac:dyDescent="0.3">
      <c r="D16" s="59" t="s">
        <v>38</v>
      </c>
      <c r="E16" s="60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2"/>
      <c r="S16" s="63"/>
      <c r="T16" s="64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2"/>
      <c r="AG16" s="63"/>
      <c r="AH16" s="64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2"/>
      <c r="AU16" s="63"/>
      <c r="AV16" s="64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2"/>
      <c r="BI16" s="63"/>
      <c r="BJ16" s="63"/>
      <c r="BK16" s="63"/>
      <c r="BL16" s="63"/>
      <c r="BM16" s="63"/>
      <c r="BN16" s="53"/>
    </row>
    <row r="17" spans="2:67" ht="15.6" x14ac:dyDescent="0.3">
      <c r="B17" s="65"/>
      <c r="D17" s="66" t="s">
        <v>39</v>
      </c>
      <c r="E17" s="67"/>
      <c r="F17" s="68">
        <f t="shared" ref="F17:M17" si="15">SUM(F11:F12)</f>
        <v>17864.065820777159</v>
      </c>
      <c r="G17" s="68">
        <f t="shared" si="15"/>
        <v>17864.065820777159</v>
      </c>
      <c r="H17" s="68">
        <f t="shared" si="15"/>
        <v>17864.065820777159</v>
      </c>
      <c r="I17" s="68">
        <f t="shared" si="15"/>
        <v>17864.065820777159</v>
      </c>
      <c r="J17" s="68">
        <f t="shared" si="15"/>
        <v>17864.065820777159</v>
      </c>
      <c r="K17" s="68">
        <f t="shared" si="15"/>
        <v>17864.065820777159</v>
      </c>
      <c r="L17" s="68">
        <f t="shared" si="15"/>
        <v>17864.065820777159</v>
      </c>
      <c r="M17" s="68">
        <f t="shared" si="15"/>
        <v>17864.065820777159</v>
      </c>
      <c r="N17" s="68">
        <f>SUM(N11:N12)</f>
        <v>17864.065820777159</v>
      </c>
      <c r="O17" s="68">
        <f>SUM(O11:O12)</f>
        <v>17864.065820777159</v>
      </c>
      <c r="P17" s="68">
        <f>SUM(P11:P12)</f>
        <v>17864.065820777159</v>
      </c>
      <c r="Q17" s="68">
        <f>SUM(Q11:Q12)</f>
        <v>17864.065820777159</v>
      </c>
      <c r="R17" s="69">
        <f>SUM(R11:R12)</f>
        <v>17864.065820777159</v>
      </c>
      <c r="S17" s="70">
        <f t="shared" ref="S17:BM17" si="16">SUM(S11:S12)</f>
        <v>232232.8556701031</v>
      </c>
      <c r="T17" s="71">
        <f t="shared" si="16"/>
        <v>26345.402061855668</v>
      </c>
      <c r="U17" s="68">
        <f t="shared" si="16"/>
        <v>26345.402061855668</v>
      </c>
      <c r="V17" s="68">
        <f t="shared" si="16"/>
        <v>26345.402061855668</v>
      </c>
      <c r="W17" s="68">
        <f t="shared" si="16"/>
        <v>26345.402061855668</v>
      </c>
      <c r="X17" s="68">
        <f t="shared" si="16"/>
        <v>26345.402061855668</v>
      </c>
      <c r="Y17" s="68">
        <f t="shared" si="16"/>
        <v>26345.402061855668</v>
      </c>
      <c r="Z17" s="68">
        <f t="shared" si="16"/>
        <v>26345.402061855668</v>
      </c>
      <c r="AA17" s="68">
        <f t="shared" si="16"/>
        <v>26345.402061855668</v>
      </c>
      <c r="AB17" s="68">
        <f t="shared" si="16"/>
        <v>26345.402061855668</v>
      </c>
      <c r="AC17" s="68">
        <f t="shared" si="16"/>
        <v>26345.402061855668</v>
      </c>
      <c r="AD17" s="68">
        <f t="shared" si="16"/>
        <v>26345.402061855668</v>
      </c>
      <c r="AE17" s="68">
        <f t="shared" si="16"/>
        <v>26345.402061855668</v>
      </c>
      <c r="AF17" s="69">
        <f t="shared" si="16"/>
        <v>26345.402061855668</v>
      </c>
      <c r="AG17" s="70">
        <f t="shared" si="16"/>
        <v>342490.22680412373</v>
      </c>
      <c r="AH17" s="71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9"/>
      <c r="AU17" s="70">
        <f t="shared" si="16"/>
        <v>815220.13402061863</v>
      </c>
      <c r="AV17" s="71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9"/>
      <c r="BI17" s="70">
        <f t="shared" si="16"/>
        <v>501209.8350515464</v>
      </c>
      <c r="BJ17" s="70">
        <f t="shared" si="16"/>
        <v>578288.49484536075</v>
      </c>
      <c r="BK17" s="70">
        <f t="shared" si="16"/>
        <v>577746.64948453614</v>
      </c>
      <c r="BL17" s="70">
        <f t="shared" si="16"/>
        <v>590730.29896907217</v>
      </c>
      <c r="BM17" s="70">
        <f t="shared" si="16"/>
        <v>645249</v>
      </c>
    </row>
    <row r="18" spans="2:67" ht="15.6" x14ac:dyDescent="0.3">
      <c r="B18" s="65"/>
      <c r="D18" s="19" t="s">
        <v>40</v>
      </c>
      <c r="E18" s="72"/>
      <c r="F18" s="73">
        <f t="shared" ref="F18:M18" si="17">SUM(F13:F15)</f>
        <v>19072.999999999996</v>
      </c>
      <c r="G18" s="73">
        <f t="shared" si="17"/>
        <v>19072.999999999996</v>
      </c>
      <c r="H18" s="73">
        <f t="shared" si="17"/>
        <v>19072.999999999996</v>
      </c>
      <c r="I18" s="73">
        <f t="shared" si="17"/>
        <v>19072.999999999996</v>
      </c>
      <c r="J18" s="73">
        <f t="shared" si="17"/>
        <v>19072.999999999996</v>
      </c>
      <c r="K18" s="73">
        <f t="shared" si="17"/>
        <v>19072.999999999996</v>
      </c>
      <c r="L18" s="73">
        <f t="shared" si="17"/>
        <v>19072.999999999996</v>
      </c>
      <c r="M18" s="73">
        <f t="shared" si="17"/>
        <v>19072.999999999996</v>
      </c>
      <c r="N18" s="73">
        <f>SUM(N13:N15)</f>
        <v>19072.999999999996</v>
      </c>
      <c r="O18" s="73">
        <f>SUM(O13:O15)</f>
        <v>19072.999999999996</v>
      </c>
      <c r="P18" s="73">
        <f>SUM(P13:P15)</f>
        <v>19072.999999999996</v>
      </c>
      <c r="Q18" s="73">
        <f>SUM(Q13:Q15)</f>
        <v>19072.999999999996</v>
      </c>
      <c r="R18" s="73">
        <f>SUM(R13:R15)</f>
        <v>19072.999999999996</v>
      </c>
      <c r="S18" s="74">
        <f t="shared" ref="S18:BM18" si="18">SUM(S13:S15)</f>
        <v>247949</v>
      </c>
      <c r="T18" s="73">
        <f t="shared" si="18"/>
        <v>28657.923076923074</v>
      </c>
      <c r="U18" s="73">
        <f t="shared" si="18"/>
        <v>28657.923076923074</v>
      </c>
      <c r="V18" s="73">
        <f t="shared" si="18"/>
        <v>28657.923076923074</v>
      </c>
      <c r="W18" s="73">
        <f t="shared" si="18"/>
        <v>28657.923076923074</v>
      </c>
      <c r="X18" s="73">
        <f t="shared" si="18"/>
        <v>28657.923076923074</v>
      </c>
      <c r="Y18" s="73">
        <f t="shared" si="18"/>
        <v>28657.923076923074</v>
      </c>
      <c r="Z18" s="73">
        <f t="shared" si="18"/>
        <v>28657.923076923074</v>
      </c>
      <c r="AA18" s="73">
        <f t="shared" si="18"/>
        <v>28657.923076923074</v>
      </c>
      <c r="AB18" s="73">
        <f t="shared" si="18"/>
        <v>28657.923076923074</v>
      </c>
      <c r="AC18" s="73">
        <f t="shared" si="18"/>
        <v>28657.923076923074</v>
      </c>
      <c r="AD18" s="73">
        <f t="shared" si="18"/>
        <v>28657.923076923074</v>
      </c>
      <c r="AE18" s="73">
        <f t="shared" si="18"/>
        <v>28657.923076923074</v>
      </c>
      <c r="AF18" s="73">
        <f t="shared" si="18"/>
        <v>28657.923076923074</v>
      </c>
      <c r="AG18" s="74">
        <f t="shared" si="18"/>
        <v>372553</v>
      </c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4">
        <f t="shared" si="18"/>
        <v>900734</v>
      </c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4">
        <f t="shared" si="18"/>
        <v>664707</v>
      </c>
      <c r="BJ18" s="74">
        <f t="shared" si="18"/>
        <v>715943</v>
      </c>
      <c r="BK18" s="74">
        <f t="shared" si="18"/>
        <v>713549</v>
      </c>
      <c r="BL18" s="74">
        <f t="shared" si="18"/>
        <v>723472</v>
      </c>
      <c r="BM18" s="74">
        <f t="shared" si="18"/>
        <v>783140</v>
      </c>
    </row>
    <row r="19" spans="2:67" ht="15.6" x14ac:dyDescent="0.3">
      <c r="B19" s="65"/>
      <c r="D19" s="19" t="s">
        <v>41</v>
      </c>
      <c r="E19" s="72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4">
        <f t="shared" ref="S19:BM19" si="19">SUM(S12:S15)</f>
        <v>306720</v>
      </c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4">
        <f t="shared" si="19"/>
        <v>432369</v>
      </c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4">
        <f t="shared" si="19"/>
        <v>1020683</v>
      </c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4">
        <f t="shared" si="19"/>
        <v>782389</v>
      </c>
      <c r="BJ19" s="74">
        <f t="shared" si="19"/>
        <v>831715</v>
      </c>
      <c r="BK19" s="74">
        <f t="shared" si="19"/>
        <v>831274</v>
      </c>
      <c r="BL19" s="74">
        <f t="shared" si="19"/>
        <v>860659</v>
      </c>
      <c r="BM19" s="74">
        <f t="shared" si="19"/>
        <v>975989</v>
      </c>
    </row>
    <row r="20" spans="2:67" outlineLevel="1" x14ac:dyDescent="0.3">
      <c r="D20" s="77" t="s">
        <v>42</v>
      </c>
      <c r="E20" s="78"/>
      <c r="F20" s="49">
        <f t="shared" ref="F20:R21" si="20">$S20*F$4/SUM($F$4:$R$4)</f>
        <v>173.83029341792226</v>
      </c>
      <c r="G20" s="49">
        <f t="shared" si="20"/>
        <v>173.83029341792226</v>
      </c>
      <c r="H20" s="49">
        <f t="shared" si="20"/>
        <v>173.83029341792226</v>
      </c>
      <c r="I20" s="49">
        <f t="shared" si="20"/>
        <v>173.83029341792226</v>
      </c>
      <c r="J20" s="49">
        <f t="shared" si="20"/>
        <v>173.83029341792226</v>
      </c>
      <c r="K20" s="49">
        <f t="shared" si="20"/>
        <v>173.83029341792226</v>
      </c>
      <c r="L20" s="49">
        <f t="shared" si="20"/>
        <v>173.83029341792226</v>
      </c>
      <c r="M20" s="49">
        <f t="shared" si="20"/>
        <v>173.83029341792226</v>
      </c>
      <c r="N20" s="49">
        <f t="shared" si="20"/>
        <v>173.83029341792226</v>
      </c>
      <c r="O20" s="49">
        <f t="shared" si="20"/>
        <v>173.83029341792226</v>
      </c>
      <c r="P20" s="49">
        <f t="shared" si="20"/>
        <v>173.83029341792226</v>
      </c>
      <c r="Q20" s="49">
        <f t="shared" si="20"/>
        <v>173.83029341792226</v>
      </c>
      <c r="R20" s="50">
        <f t="shared" si="20"/>
        <v>173.83029341792226</v>
      </c>
      <c r="S20" s="79">
        <f t="shared" ref="S20:BM20" si="21">S21/0.97</f>
        <v>2259.7938144329896</v>
      </c>
      <c r="T20" s="52">
        <f t="shared" ref="T20:AF21" si="22">$AG20*T$4/SUM($T$4:$AF$4)</f>
        <v>191.27676447264074</v>
      </c>
      <c r="U20" s="49">
        <f t="shared" si="22"/>
        <v>191.27676447264074</v>
      </c>
      <c r="V20" s="49">
        <f t="shared" si="22"/>
        <v>191.27676447264074</v>
      </c>
      <c r="W20" s="49">
        <f t="shared" si="22"/>
        <v>191.27676447264074</v>
      </c>
      <c r="X20" s="49">
        <f t="shared" si="22"/>
        <v>191.27676447264074</v>
      </c>
      <c r="Y20" s="49">
        <f t="shared" si="22"/>
        <v>191.27676447264074</v>
      </c>
      <c r="Z20" s="49">
        <f t="shared" si="22"/>
        <v>191.27676447264074</v>
      </c>
      <c r="AA20" s="49">
        <f t="shared" si="22"/>
        <v>191.27676447264074</v>
      </c>
      <c r="AB20" s="49">
        <f t="shared" si="22"/>
        <v>191.27676447264074</v>
      </c>
      <c r="AC20" s="49">
        <f t="shared" si="22"/>
        <v>191.27676447264074</v>
      </c>
      <c r="AD20" s="49">
        <f t="shared" si="22"/>
        <v>191.27676447264074</v>
      </c>
      <c r="AE20" s="49">
        <f t="shared" si="22"/>
        <v>191.27676447264074</v>
      </c>
      <c r="AF20" s="50">
        <f t="shared" si="22"/>
        <v>191.27676447264074</v>
      </c>
      <c r="AG20" s="79">
        <f t="shared" si="21"/>
        <v>2486.5979381443299</v>
      </c>
      <c r="AH20" s="52">
        <f t="shared" ref="AH20:AT21" si="23">$AU20*AH$4/SUM($AH$4:$AT$4)</f>
        <v>112.29183187946072</v>
      </c>
      <c r="AI20" s="49">
        <f t="shared" si="23"/>
        <v>112.29183187946072</v>
      </c>
      <c r="AJ20" s="49">
        <f t="shared" si="23"/>
        <v>112.29183187946072</v>
      </c>
      <c r="AK20" s="49">
        <f t="shared" si="23"/>
        <v>112.29183187946072</v>
      </c>
      <c r="AL20" s="49">
        <f t="shared" si="23"/>
        <v>112.29183187946072</v>
      </c>
      <c r="AM20" s="49">
        <f t="shared" si="23"/>
        <v>112.29183187946072</v>
      </c>
      <c r="AN20" s="49">
        <f t="shared" si="23"/>
        <v>112.29183187946072</v>
      </c>
      <c r="AO20" s="49">
        <f t="shared" si="23"/>
        <v>112.29183187946072</v>
      </c>
      <c r="AP20" s="49">
        <f t="shared" si="23"/>
        <v>112.29183187946072</v>
      </c>
      <c r="AQ20" s="49">
        <f t="shared" si="23"/>
        <v>112.29183187946072</v>
      </c>
      <c r="AR20" s="49">
        <f t="shared" si="23"/>
        <v>112.29183187946072</v>
      </c>
      <c r="AS20" s="49">
        <f t="shared" si="23"/>
        <v>112.29183187946072</v>
      </c>
      <c r="AT20" s="50">
        <f t="shared" si="23"/>
        <v>112.29183187946072</v>
      </c>
      <c r="AU20" s="79">
        <f t="shared" si="21"/>
        <v>1459.7938144329896</v>
      </c>
      <c r="AV20" s="52">
        <f t="shared" ref="AV20:BH21" si="24">$AU20*AV$4/SUM($AH$4:$AT$4)</f>
        <v>112.29183187946072</v>
      </c>
      <c r="AW20" s="49">
        <f t="shared" si="24"/>
        <v>112.29183187946072</v>
      </c>
      <c r="AX20" s="49">
        <f t="shared" si="24"/>
        <v>112.29183187946072</v>
      </c>
      <c r="AY20" s="49">
        <f t="shared" si="24"/>
        <v>112.29183187946072</v>
      </c>
      <c r="AZ20" s="49">
        <f t="shared" si="24"/>
        <v>112.29183187946072</v>
      </c>
      <c r="BA20" s="49">
        <f t="shared" si="24"/>
        <v>112.29183187946072</v>
      </c>
      <c r="BB20" s="49">
        <f t="shared" si="24"/>
        <v>112.29183187946072</v>
      </c>
      <c r="BC20" s="49">
        <f t="shared" si="24"/>
        <v>112.29183187946072</v>
      </c>
      <c r="BD20" s="49">
        <f t="shared" si="24"/>
        <v>112.29183187946072</v>
      </c>
      <c r="BE20" s="49">
        <f t="shared" si="24"/>
        <v>112.29183187946072</v>
      </c>
      <c r="BF20" s="49">
        <f t="shared" si="24"/>
        <v>112.29183187946072</v>
      </c>
      <c r="BG20" s="49">
        <f t="shared" si="24"/>
        <v>112.29183187946072</v>
      </c>
      <c r="BH20" s="50">
        <f t="shared" si="24"/>
        <v>112.29183187946072</v>
      </c>
      <c r="BI20" s="79">
        <f t="shared" si="21"/>
        <v>1837.1134020618558</v>
      </c>
      <c r="BJ20" s="79">
        <f t="shared" si="21"/>
        <v>3216.4948453608249</v>
      </c>
      <c r="BK20" s="79">
        <f t="shared" si="21"/>
        <v>3216.4948453608249</v>
      </c>
      <c r="BL20" s="79">
        <f t="shared" si="21"/>
        <v>3216.4948453608249</v>
      </c>
      <c r="BM20" s="79">
        <f t="shared" si="21"/>
        <v>3216.4948453608249</v>
      </c>
    </row>
    <row r="21" spans="2:67" outlineLevel="1" x14ac:dyDescent="0.3">
      <c r="D21" s="77" t="s">
        <v>43</v>
      </c>
      <c r="E21" s="78"/>
      <c r="F21" s="49">
        <f t="shared" si="20"/>
        <v>168.61538461538458</v>
      </c>
      <c r="G21" s="49">
        <f t="shared" si="20"/>
        <v>168.61538461538458</v>
      </c>
      <c r="H21" s="49">
        <f t="shared" si="20"/>
        <v>168.61538461538458</v>
      </c>
      <c r="I21" s="49">
        <f t="shared" si="20"/>
        <v>168.61538461538458</v>
      </c>
      <c r="J21" s="49">
        <f t="shared" si="20"/>
        <v>168.61538461538458</v>
      </c>
      <c r="K21" s="49">
        <f t="shared" si="20"/>
        <v>168.61538461538458</v>
      </c>
      <c r="L21" s="49">
        <f t="shared" si="20"/>
        <v>168.61538461538458</v>
      </c>
      <c r="M21" s="49">
        <f t="shared" si="20"/>
        <v>168.61538461538458</v>
      </c>
      <c r="N21" s="49">
        <f t="shared" si="20"/>
        <v>168.61538461538458</v>
      </c>
      <c r="O21" s="49">
        <f t="shared" si="20"/>
        <v>168.61538461538458</v>
      </c>
      <c r="P21" s="49">
        <f t="shared" si="20"/>
        <v>168.61538461538458</v>
      </c>
      <c r="Q21" s="49">
        <f t="shared" si="20"/>
        <v>168.61538461538458</v>
      </c>
      <c r="R21" s="50">
        <f t="shared" si="20"/>
        <v>168.61538461538458</v>
      </c>
      <c r="S21" s="79">
        <v>2192</v>
      </c>
      <c r="T21" s="52">
        <f t="shared" si="22"/>
        <v>185.53846153846152</v>
      </c>
      <c r="U21" s="49">
        <f t="shared" si="22"/>
        <v>185.53846153846152</v>
      </c>
      <c r="V21" s="49">
        <f t="shared" si="22"/>
        <v>185.53846153846152</v>
      </c>
      <c r="W21" s="49">
        <f t="shared" si="22"/>
        <v>185.53846153846152</v>
      </c>
      <c r="X21" s="49">
        <f t="shared" si="22"/>
        <v>185.53846153846152</v>
      </c>
      <c r="Y21" s="49">
        <f t="shared" si="22"/>
        <v>185.53846153846152</v>
      </c>
      <c r="Z21" s="49">
        <f t="shared" si="22"/>
        <v>185.53846153846152</v>
      </c>
      <c r="AA21" s="49">
        <f t="shared" si="22"/>
        <v>185.53846153846152</v>
      </c>
      <c r="AB21" s="49">
        <f t="shared" si="22"/>
        <v>185.53846153846152</v>
      </c>
      <c r="AC21" s="49">
        <f t="shared" si="22"/>
        <v>185.53846153846152</v>
      </c>
      <c r="AD21" s="49">
        <f t="shared" si="22"/>
        <v>185.53846153846152</v>
      </c>
      <c r="AE21" s="49">
        <f t="shared" si="22"/>
        <v>185.53846153846152</v>
      </c>
      <c r="AF21" s="50">
        <f t="shared" si="22"/>
        <v>185.53846153846152</v>
      </c>
      <c r="AG21" s="79">
        <v>2412</v>
      </c>
      <c r="AH21" s="52">
        <f t="shared" si="23"/>
        <v>108.92307692307689</v>
      </c>
      <c r="AI21" s="49">
        <f t="shared" si="23"/>
        <v>108.92307692307689</v>
      </c>
      <c r="AJ21" s="49">
        <f t="shared" si="23"/>
        <v>108.92307692307689</v>
      </c>
      <c r="AK21" s="49">
        <f t="shared" si="23"/>
        <v>108.92307692307689</v>
      </c>
      <c r="AL21" s="49">
        <f t="shared" si="23"/>
        <v>108.92307692307689</v>
      </c>
      <c r="AM21" s="49">
        <f t="shared" si="23"/>
        <v>108.92307692307689</v>
      </c>
      <c r="AN21" s="49">
        <f t="shared" si="23"/>
        <v>108.92307692307689</v>
      </c>
      <c r="AO21" s="49">
        <f t="shared" si="23"/>
        <v>108.92307692307689</v>
      </c>
      <c r="AP21" s="49">
        <f t="shared" si="23"/>
        <v>108.92307692307689</v>
      </c>
      <c r="AQ21" s="49">
        <f t="shared" si="23"/>
        <v>108.92307692307689</v>
      </c>
      <c r="AR21" s="49">
        <f t="shared" si="23"/>
        <v>108.92307692307689</v>
      </c>
      <c r="AS21" s="49">
        <f t="shared" si="23"/>
        <v>108.92307692307689</v>
      </c>
      <c r="AT21" s="50">
        <f t="shared" si="23"/>
        <v>108.92307692307689</v>
      </c>
      <c r="AU21" s="79">
        <v>1416</v>
      </c>
      <c r="AV21" s="52">
        <f t="shared" si="24"/>
        <v>108.92307692307689</v>
      </c>
      <c r="AW21" s="49">
        <f t="shared" si="24"/>
        <v>108.92307692307689</v>
      </c>
      <c r="AX21" s="49">
        <f t="shared" si="24"/>
        <v>108.92307692307689</v>
      </c>
      <c r="AY21" s="49">
        <f t="shared" si="24"/>
        <v>108.92307692307689</v>
      </c>
      <c r="AZ21" s="49">
        <f t="shared" si="24"/>
        <v>108.92307692307689</v>
      </c>
      <c r="BA21" s="49">
        <f t="shared" si="24"/>
        <v>108.92307692307689</v>
      </c>
      <c r="BB21" s="49">
        <f t="shared" si="24"/>
        <v>108.92307692307689</v>
      </c>
      <c r="BC21" s="49">
        <f t="shared" si="24"/>
        <v>108.92307692307689</v>
      </c>
      <c r="BD21" s="49">
        <f t="shared" si="24"/>
        <v>108.92307692307689</v>
      </c>
      <c r="BE21" s="49">
        <f t="shared" si="24"/>
        <v>108.92307692307689</v>
      </c>
      <c r="BF21" s="49">
        <f t="shared" si="24"/>
        <v>108.92307692307689</v>
      </c>
      <c r="BG21" s="49">
        <f t="shared" si="24"/>
        <v>108.92307692307689</v>
      </c>
      <c r="BH21" s="50">
        <f t="shared" si="24"/>
        <v>108.92307692307689</v>
      </c>
      <c r="BI21" s="79">
        <v>1782</v>
      </c>
      <c r="BJ21" s="79">
        <v>3120</v>
      </c>
      <c r="BK21" s="79">
        <v>3120</v>
      </c>
      <c r="BL21" s="79">
        <v>3120</v>
      </c>
      <c r="BM21" s="79">
        <v>3120</v>
      </c>
    </row>
    <row r="22" spans="2:67" ht="16.2" outlineLevel="1" thickBot="1" x14ac:dyDescent="0.35">
      <c r="B22" s="65"/>
      <c r="D22" s="19" t="s">
        <v>44</v>
      </c>
      <c r="E22" s="72"/>
      <c r="F22" s="73">
        <f t="shared" ref="F22:R22" si="25">SUM(F20:F21)</f>
        <v>342.44567803330688</v>
      </c>
      <c r="G22" s="73">
        <f t="shared" si="25"/>
        <v>342.44567803330688</v>
      </c>
      <c r="H22" s="73">
        <f t="shared" si="25"/>
        <v>342.44567803330688</v>
      </c>
      <c r="I22" s="73">
        <f t="shared" si="25"/>
        <v>342.44567803330688</v>
      </c>
      <c r="J22" s="73">
        <f t="shared" si="25"/>
        <v>342.44567803330688</v>
      </c>
      <c r="K22" s="73">
        <f t="shared" si="25"/>
        <v>342.44567803330688</v>
      </c>
      <c r="L22" s="73">
        <f t="shared" si="25"/>
        <v>342.44567803330688</v>
      </c>
      <c r="M22" s="73">
        <f t="shared" si="25"/>
        <v>342.44567803330688</v>
      </c>
      <c r="N22" s="73">
        <f t="shared" si="25"/>
        <v>342.44567803330688</v>
      </c>
      <c r="O22" s="73">
        <f t="shared" si="25"/>
        <v>342.44567803330688</v>
      </c>
      <c r="P22" s="73">
        <f t="shared" si="25"/>
        <v>342.44567803330688</v>
      </c>
      <c r="Q22" s="73">
        <f t="shared" si="25"/>
        <v>342.44567803330688</v>
      </c>
      <c r="R22" s="73">
        <f t="shared" si="25"/>
        <v>342.44567803330688</v>
      </c>
      <c r="S22" s="74">
        <f t="shared" ref="S22:BM22" si="26">SUM(S20:S21)</f>
        <v>4451.7938144329892</v>
      </c>
      <c r="T22" s="73">
        <f t="shared" si="26"/>
        <v>376.81522601110225</v>
      </c>
      <c r="U22" s="73">
        <f t="shared" si="26"/>
        <v>376.81522601110225</v>
      </c>
      <c r="V22" s="73">
        <f t="shared" si="26"/>
        <v>376.81522601110225</v>
      </c>
      <c r="W22" s="73">
        <f t="shared" si="26"/>
        <v>376.81522601110225</v>
      </c>
      <c r="X22" s="73">
        <f t="shared" si="26"/>
        <v>376.81522601110225</v>
      </c>
      <c r="Y22" s="73">
        <f t="shared" si="26"/>
        <v>376.81522601110225</v>
      </c>
      <c r="Z22" s="73">
        <f t="shared" si="26"/>
        <v>376.81522601110225</v>
      </c>
      <c r="AA22" s="73">
        <f t="shared" si="26"/>
        <v>376.81522601110225</v>
      </c>
      <c r="AB22" s="73">
        <f t="shared" si="26"/>
        <v>376.81522601110225</v>
      </c>
      <c r="AC22" s="73">
        <f t="shared" si="26"/>
        <v>376.81522601110225</v>
      </c>
      <c r="AD22" s="73">
        <f t="shared" si="26"/>
        <v>376.81522601110225</v>
      </c>
      <c r="AE22" s="73">
        <f t="shared" si="26"/>
        <v>376.81522601110225</v>
      </c>
      <c r="AF22" s="73">
        <f t="shared" si="26"/>
        <v>376.81522601110225</v>
      </c>
      <c r="AG22" s="74">
        <f t="shared" si="26"/>
        <v>4898.5979381443303</v>
      </c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4">
        <f t="shared" si="26"/>
        <v>2875.7938144329896</v>
      </c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4">
        <f t="shared" si="26"/>
        <v>3619.1134020618556</v>
      </c>
      <c r="BJ22" s="74">
        <f t="shared" si="26"/>
        <v>6336.4948453608249</v>
      </c>
      <c r="BK22" s="74">
        <f t="shared" si="26"/>
        <v>6336.4948453608249</v>
      </c>
      <c r="BL22" s="74">
        <f t="shared" si="26"/>
        <v>6336.4948453608249</v>
      </c>
      <c r="BM22" s="74">
        <f t="shared" si="26"/>
        <v>6336.4948453608249</v>
      </c>
    </row>
    <row r="23" spans="2:67" ht="15.6" x14ac:dyDescent="0.3">
      <c r="D23" s="40" t="s">
        <v>45</v>
      </c>
      <c r="E23" s="41"/>
      <c r="S23" s="42"/>
      <c r="AG23" s="42"/>
      <c r="AU23" s="42"/>
      <c r="BI23" s="42"/>
      <c r="BJ23" s="42"/>
      <c r="BK23" s="42"/>
      <c r="BL23" s="42"/>
      <c r="BM23" s="42"/>
      <c r="BO23" s="80"/>
    </row>
    <row r="24" spans="2:67" x14ac:dyDescent="0.3">
      <c r="D24" s="43" t="s">
        <v>32</v>
      </c>
      <c r="E24" s="44"/>
      <c r="F24" s="45">
        <f t="shared" ref="F24:R29" si="27">$S24*F$4/SUM($F$4:$R$4)</f>
        <v>35649.080402814783</v>
      </c>
      <c r="G24" s="45">
        <f t="shared" si="27"/>
        <v>35649.080402814783</v>
      </c>
      <c r="H24" s="45">
        <f t="shared" si="27"/>
        <v>35649.080402814783</v>
      </c>
      <c r="I24" s="45">
        <f t="shared" si="27"/>
        <v>35649.080402814783</v>
      </c>
      <c r="J24" s="45">
        <f t="shared" si="27"/>
        <v>35649.080402814783</v>
      </c>
      <c r="K24" s="45">
        <f t="shared" si="27"/>
        <v>35649.080402814783</v>
      </c>
      <c r="L24" s="45">
        <f t="shared" si="27"/>
        <v>35649.080402814783</v>
      </c>
      <c r="M24" s="45">
        <f t="shared" si="27"/>
        <v>35649.080402814783</v>
      </c>
      <c r="N24" s="45">
        <f t="shared" si="27"/>
        <v>35649.080402814783</v>
      </c>
      <c r="O24" s="45">
        <f t="shared" si="27"/>
        <v>35649.080402814783</v>
      </c>
      <c r="P24" s="45">
        <f t="shared" si="27"/>
        <v>35649.080402814783</v>
      </c>
      <c r="Q24" s="45">
        <f t="shared" si="27"/>
        <v>35649.080402814783</v>
      </c>
      <c r="R24" s="46">
        <f t="shared" si="27"/>
        <v>35649.080402814783</v>
      </c>
      <c r="S24" s="47">
        <f>SUM(S25:S29,S34:S35)</f>
        <v>463438.04523659224</v>
      </c>
      <c r="T24" s="48">
        <f t="shared" ref="T24:AF29" si="28">$AG24*T$4/SUM($T$4:$AF$4)</f>
        <v>53763.214115781127</v>
      </c>
      <c r="U24" s="45">
        <f t="shared" si="28"/>
        <v>53763.214115781127</v>
      </c>
      <c r="V24" s="45">
        <f t="shared" si="28"/>
        <v>53763.214115781127</v>
      </c>
      <c r="W24" s="45">
        <f t="shared" si="28"/>
        <v>53763.214115781127</v>
      </c>
      <c r="X24" s="45">
        <f t="shared" si="28"/>
        <v>53763.214115781127</v>
      </c>
      <c r="Y24" s="45">
        <f t="shared" si="28"/>
        <v>53763.214115781127</v>
      </c>
      <c r="Z24" s="45">
        <f t="shared" si="28"/>
        <v>53763.214115781127</v>
      </c>
      <c r="AA24" s="45">
        <f t="shared" si="28"/>
        <v>53763.214115781127</v>
      </c>
      <c r="AB24" s="45">
        <f t="shared" si="28"/>
        <v>53763.214115781127</v>
      </c>
      <c r="AC24" s="45">
        <f t="shared" si="28"/>
        <v>53763.214115781127</v>
      </c>
      <c r="AD24" s="45">
        <f t="shared" si="28"/>
        <v>53763.214115781127</v>
      </c>
      <c r="AE24" s="45">
        <f t="shared" si="28"/>
        <v>53763.214115781127</v>
      </c>
      <c r="AF24" s="46">
        <f t="shared" si="28"/>
        <v>53763.214115781127</v>
      </c>
      <c r="AG24" s="47">
        <f t="shared" ref="AG24:BM24" si="29">SUM(AG25:AG29,AG34:AG35)</f>
        <v>698921.78350515466</v>
      </c>
      <c r="AH24" s="48">
        <f t="shared" ref="AH24:AT24" si="30">$AG24*AH$4/SUM($T$4:$AF$4)</f>
        <v>53763.214115781127</v>
      </c>
      <c r="AI24" s="45">
        <f t="shared" si="30"/>
        <v>53763.214115781127</v>
      </c>
      <c r="AJ24" s="45">
        <f t="shared" si="30"/>
        <v>53763.214115781127</v>
      </c>
      <c r="AK24" s="45">
        <f t="shared" si="30"/>
        <v>53763.214115781127</v>
      </c>
      <c r="AL24" s="45">
        <f t="shared" si="30"/>
        <v>53763.214115781127</v>
      </c>
      <c r="AM24" s="45">
        <f t="shared" si="30"/>
        <v>53763.214115781127</v>
      </c>
      <c r="AN24" s="45">
        <f t="shared" si="30"/>
        <v>53763.214115781127</v>
      </c>
      <c r="AO24" s="45">
        <f t="shared" si="30"/>
        <v>53763.214115781127</v>
      </c>
      <c r="AP24" s="45">
        <f t="shared" si="30"/>
        <v>53763.214115781127</v>
      </c>
      <c r="AQ24" s="45">
        <f t="shared" si="30"/>
        <v>53763.214115781127</v>
      </c>
      <c r="AR24" s="45">
        <f t="shared" si="30"/>
        <v>53763.214115781127</v>
      </c>
      <c r="AS24" s="45">
        <f t="shared" si="30"/>
        <v>53763.214115781127</v>
      </c>
      <c r="AT24" s="46">
        <f t="shared" si="30"/>
        <v>53763.214115781127</v>
      </c>
      <c r="AU24" s="47">
        <f t="shared" si="29"/>
        <v>710103.73210526386</v>
      </c>
      <c r="AV24" s="48">
        <f t="shared" ref="AV24:BH24" si="31">$AG24*AV$4/SUM($T$4:$AF$4)</f>
        <v>53763.214115781127</v>
      </c>
      <c r="AW24" s="45">
        <f t="shared" si="31"/>
        <v>53763.214115781127</v>
      </c>
      <c r="AX24" s="45">
        <f t="shared" si="31"/>
        <v>53763.214115781127</v>
      </c>
      <c r="AY24" s="45">
        <f t="shared" si="31"/>
        <v>53763.214115781127</v>
      </c>
      <c r="AZ24" s="45">
        <f t="shared" si="31"/>
        <v>53763.214115781127</v>
      </c>
      <c r="BA24" s="45">
        <f t="shared" si="31"/>
        <v>53763.214115781127</v>
      </c>
      <c r="BB24" s="45">
        <f t="shared" si="31"/>
        <v>53763.214115781127</v>
      </c>
      <c r="BC24" s="45">
        <f t="shared" si="31"/>
        <v>53763.214115781127</v>
      </c>
      <c r="BD24" s="45">
        <f t="shared" si="31"/>
        <v>53763.214115781127</v>
      </c>
      <c r="BE24" s="45">
        <f t="shared" si="31"/>
        <v>53763.214115781127</v>
      </c>
      <c r="BF24" s="45">
        <f t="shared" si="31"/>
        <v>53763.214115781127</v>
      </c>
      <c r="BG24" s="45">
        <f t="shared" si="31"/>
        <v>53763.214115781127</v>
      </c>
      <c r="BH24" s="46">
        <f t="shared" si="31"/>
        <v>53763.214115781127</v>
      </c>
      <c r="BI24" s="47">
        <f t="shared" si="29"/>
        <v>820495.3148507874</v>
      </c>
      <c r="BJ24" s="47">
        <f>SUM(BJ25:BJ29,BJ34:BJ35)</f>
        <v>823212.6962940864</v>
      </c>
      <c r="BK24" s="47">
        <f t="shared" si="29"/>
        <v>823212.6962940864</v>
      </c>
      <c r="BL24" s="47">
        <f t="shared" si="29"/>
        <v>823212.6962940864</v>
      </c>
      <c r="BM24" s="47">
        <f t="shared" si="29"/>
        <v>823212.6962940864</v>
      </c>
      <c r="BO24" s="81" t="str">
        <f>'[64]Capacity target details'!L24</f>
        <v>Sim 343K (New mix)</v>
      </c>
    </row>
    <row r="25" spans="2:67" x14ac:dyDescent="0.3">
      <c r="D25" s="1" t="s">
        <v>33</v>
      </c>
      <c r="F25" s="49">
        <f t="shared" si="27"/>
        <v>12623.865494012251</v>
      </c>
      <c r="G25" s="49">
        <f t="shared" si="27"/>
        <v>12623.865494012251</v>
      </c>
      <c r="H25" s="49">
        <f t="shared" si="27"/>
        <v>12623.865494012251</v>
      </c>
      <c r="I25" s="49">
        <f t="shared" si="27"/>
        <v>12623.865494012251</v>
      </c>
      <c r="J25" s="49">
        <f t="shared" si="27"/>
        <v>12623.865494012251</v>
      </c>
      <c r="K25" s="49">
        <f t="shared" si="27"/>
        <v>12623.865494012251</v>
      </c>
      <c r="L25" s="49">
        <f t="shared" si="27"/>
        <v>12623.865494012251</v>
      </c>
      <c r="M25" s="49">
        <f t="shared" si="27"/>
        <v>12623.865494012251</v>
      </c>
      <c r="N25" s="49">
        <f t="shared" si="27"/>
        <v>12623.865494012251</v>
      </c>
      <c r="O25" s="49">
        <f t="shared" si="27"/>
        <v>12623.865494012251</v>
      </c>
      <c r="P25" s="49">
        <f t="shared" si="27"/>
        <v>12623.865494012251</v>
      </c>
      <c r="Q25" s="49">
        <f t="shared" si="27"/>
        <v>12623.865494012251</v>
      </c>
      <c r="R25" s="50">
        <f t="shared" si="27"/>
        <v>12623.865494012251</v>
      </c>
      <c r="S25" s="82">
        <v>164110.25142215929</v>
      </c>
      <c r="T25" s="52">
        <f t="shared" si="28"/>
        <v>20608.168120539249</v>
      </c>
      <c r="U25" s="49">
        <f t="shared" si="28"/>
        <v>20608.168120539249</v>
      </c>
      <c r="V25" s="49">
        <f t="shared" si="28"/>
        <v>20608.168120539249</v>
      </c>
      <c r="W25" s="49">
        <f t="shared" si="28"/>
        <v>20608.168120539249</v>
      </c>
      <c r="X25" s="49">
        <f t="shared" si="28"/>
        <v>20608.168120539249</v>
      </c>
      <c r="Y25" s="49">
        <f t="shared" si="28"/>
        <v>20608.168120539249</v>
      </c>
      <c r="Z25" s="49">
        <f t="shared" si="28"/>
        <v>20608.168120539249</v>
      </c>
      <c r="AA25" s="49">
        <f t="shared" si="28"/>
        <v>20608.168120539249</v>
      </c>
      <c r="AB25" s="49">
        <f t="shared" si="28"/>
        <v>20608.168120539249</v>
      </c>
      <c r="AC25" s="49">
        <f t="shared" si="28"/>
        <v>20608.168120539249</v>
      </c>
      <c r="AD25" s="49">
        <f t="shared" si="28"/>
        <v>20608.168120539249</v>
      </c>
      <c r="AE25" s="49">
        <f t="shared" si="28"/>
        <v>20608.168120539249</v>
      </c>
      <c r="AF25" s="50">
        <f t="shared" si="28"/>
        <v>20608.168120539249</v>
      </c>
      <c r="AG25" s="83">
        <f>AG27/0.97</f>
        <v>267906.18556701031</v>
      </c>
      <c r="AH25" s="52">
        <f t="shared" ref="AH25:AT29" si="32">$AU25*AH$4/SUM($AH$4:$AT$4)</f>
        <v>21139.121925882639</v>
      </c>
      <c r="AI25" s="49">
        <f t="shared" si="32"/>
        <v>21139.121925882639</v>
      </c>
      <c r="AJ25" s="49">
        <f t="shared" si="32"/>
        <v>21139.121925882639</v>
      </c>
      <c r="AK25" s="49">
        <f t="shared" si="32"/>
        <v>21139.121925882639</v>
      </c>
      <c r="AL25" s="49">
        <f t="shared" si="32"/>
        <v>21139.121925882639</v>
      </c>
      <c r="AM25" s="49">
        <f t="shared" si="32"/>
        <v>21139.121925882639</v>
      </c>
      <c r="AN25" s="49">
        <f t="shared" si="32"/>
        <v>21139.121925882639</v>
      </c>
      <c r="AO25" s="49">
        <f t="shared" si="32"/>
        <v>21139.121925882639</v>
      </c>
      <c r="AP25" s="49">
        <f t="shared" si="32"/>
        <v>21139.121925882639</v>
      </c>
      <c r="AQ25" s="49">
        <f t="shared" si="32"/>
        <v>21139.121925882639</v>
      </c>
      <c r="AR25" s="49">
        <f t="shared" si="32"/>
        <v>21139.121925882639</v>
      </c>
      <c r="AS25" s="49">
        <f t="shared" si="32"/>
        <v>21139.121925882639</v>
      </c>
      <c r="AT25" s="50">
        <f t="shared" si="32"/>
        <v>21139.121925882639</v>
      </c>
      <c r="AU25" s="84">
        <v>274808.58503647434</v>
      </c>
      <c r="AV25" s="52">
        <f t="shared" ref="AV25:BH29" si="33">$AU25*AV$4/SUM($AH$4:$AT$4)</f>
        <v>21139.121925882639</v>
      </c>
      <c r="AW25" s="49">
        <f t="shared" si="33"/>
        <v>21139.121925882639</v>
      </c>
      <c r="AX25" s="49">
        <f t="shared" si="33"/>
        <v>21139.121925882639</v>
      </c>
      <c r="AY25" s="49">
        <f t="shared" si="33"/>
        <v>21139.121925882639</v>
      </c>
      <c r="AZ25" s="49">
        <f t="shared" si="33"/>
        <v>21139.121925882639</v>
      </c>
      <c r="BA25" s="49">
        <f t="shared" si="33"/>
        <v>21139.121925882639</v>
      </c>
      <c r="BB25" s="49">
        <f t="shared" si="33"/>
        <v>21139.121925882639</v>
      </c>
      <c r="BC25" s="49">
        <f t="shared" si="33"/>
        <v>21139.121925882639</v>
      </c>
      <c r="BD25" s="49">
        <f t="shared" si="33"/>
        <v>21139.121925882639</v>
      </c>
      <c r="BE25" s="49">
        <f t="shared" si="33"/>
        <v>21139.121925882639</v>
      </c>
      <c r="BF25" s="49">
        <f t="shared" si="33"/>
        <v>21139.121925882639</v>
      </c>
      <c r="BG25" s="49">
        <f t="shared" si="33"/>
        <v>21139.121925882639</v>
      </c>
      <c r="BH25" s="50">
        <f t="shared" si="33"/>
        <v>21139.121925882639</v>
      </c>
      <c r="BI25" s="84">
        <f>'[64]Capacity target details'!J25</f>
        <v>274808.58503647434</v>
      </c>
      <c r="BJ25" s="84">
        <f>BI25</f>
        <v>274808.58503647434</v>
      </c>
      <c r="BK25" s="84">
        <f>BJ25</f>
        <v>274808.58503647434</v>
      </c>
      <c r="BL25" s="84">
        <f>BK25</f>
        <v>274808.58503647434</v>
      </c>
      <c r="BM25" s="84">
        <f>BL25</f>
        <v>274808.58503647434</v>
      </c>
      <c r="BO25" s="85">
        <f>'[64]Capacity target details'!L25</f>
        <v>355112.37113402062</v>
      </c>
    </row>
    <row r="26" spans="2:67" x14ac:dyDescent="0.3">
      <c r="D26" s="54" t="s">
        <v>34</v>
      </c>
      <c r="E26" s="55"/>
      <c r="F26" s="49">
        <f t="shared" si="27"/>
        <v>4520.8461538461534</v>
      </c>
      <c r="G26" s="49">
        <f t="shared" si="27"/>
        <v>4520.8461538461534</v>
      </c>
      <c r="H26" s="49">
        <f t="shared" si="27"/>
        <v>4520.8461538461534</v>
      </c>
      <c r="I26" s="49">
        <f t="shared" si="27"/>
        <v>4520.8461538461534</v>
      </c>
      <c r="J26" s="49">
        <f t="shared" si="27"/>
        <v>4520.8461538461534</v>
      </c>
      <c r="K26" s="49">
        <f t="shared" si="27"/>
        <v>4520.8461538461534</v>
      </c>
      <c r="L26" s="49">
        <f t="shared" si="27"/>
        <v>4520.8461538461534</v>
      </c>
      <c r="M26" s="49">
        <f t="shared" si="27"/>
        <v>4520.8461538461534</v>
      </c>
      <c r="N26" s="49">
        <f t="shared" si="27"/>
        <v>4520.8461538461534</v>
      </c>
      <c r="O26" s="49">
        <f t="shared" si="27"/>
        <v>4520.8461538461534</v>
      </c>
      <c r="P26" s="49">
        <f t="shared" si="27"/>
        <v>4520.8461538461534</v>
      </c>
      <c r="Q26" s="49">
        <f t="shared" si="27"/>
        <v>4520.8461538461534</v>
      </c>
      <c r="R26" s="50">
        <f t="shared" si="27"/>
        <v>4520.8461538461534</v>
      </c>
      <c r="S26" s="56">
        <f>S12</f>
        <v>58771</v>
      </c>
      <c r="T26" s="52">
        <f t="shared" si="28"/>
        <v>5608.3076923076915</v>
      </c>
      <c r="U26" s="49">
        <f t="shared" si="28"/>
        <v>5608.3076923076915</v>
      </c>
      <c r="V26" s="49">
        <f t="shared" si="28"/>
        <v>5608.3076923076915</v>
      </c>
      <c r="W26" s="49">
        <f t="shared" si="28"/>
        <v>5608.3076923076915</v>
      </c>
      <c r="X26" s="49">
        <f t="shared" si="28"/>
        <v>5608.3076923076915</v>
      </c>
      <c r="Y26" s="49">
        <f t="shared" si="28"/>
        <v>5608.3076923076915</v>
      </c>
      <c r="Z26" s="49">
        <f t="shared" si="28"/>
        <v>5608.3076923076915</v>
      </c>
      <c r="AA26" s="49">
        <f t="shared" si="28"/>
        <v>5608.3076923076915</v>
      </c>
      <c r="AB26" s="49">
        <f t="shared" si="28"/>
        <v>5608.3076923076915</v>
      </c>
      <c r="AC26" s="49">
        <f t="shared" si="28"/>
        <v>5608.3076923076915</v>
      </c>
      <c r="AD26" s="49">
        <f t="shared" si="28"/>
        <v>5608.3076923076915</v>
      </c>
      <c r="AE26" s="49">
        <f t="shared" si="28"/>
        <v>5608.3076923076915</v>
      </c>
      <c r="AF26" s="50">
        <f t="shared" si="28"/>
        <v>5608.3076923076915</v>
      </c>
      <c r="AG26" s="86">
        <v>72908</v>
      </c>
      <c r="AH26" s="52">
        <f t="shared" si="32"/>
        <v>5880.6965154581112</v>
      </c>
      <c r="AI26" s="49">
        <f t="shared" si="32"/>
        <v>5880.6965154581112</v>
      </c>
      <c r="AJ26" s="49">
        <f t="shared" si="32"/>
        <v>5880.6965154581112</v>
      </c>
      <c r="AK26" s="49">
        <f t="shared" si="32"/>
        <v>5880.6965154581112</v>
      </c>
      <c r="AL26" s="49">
        <f t="shared" si="32"/>
        <v>5880.6965154581112</v>
      </c>
      <c r="AM26" s="49">
        <f t="shared" si="32"/>
        <v>5880.6965154581112</v>
      </c>
      <c r="AN26" s="49">
        <f t="shared" si="32"/>
        <v>5880.6965154581112</v>
      </c>
      <c r="AO26" s="49">
        <f t="shared" si="32"/>
        <v>5880.6965154581112</v>
      </c>
      <c r="AP26" s="49">
        <f t="shared" si="32"/>
        <v>5880.6965154581112</v>
      </c>
      <c r="AQ26" s="49">
        <f t="shared" si="32"/>
        <v>5880.6965154581112</v>
      </c>
      <c r="AR26" s="49">
        <f t="shared" si="32"/>
        <v>5880.6965154581112</v>
      </c>
      <c r="AS26" s="49">
        <f t="shared" si="32"/>
        <v>5880.6965154581112</v>
      </c>
      <c r="AT26" s="50">
        <f t="shared" si="32"/>
        <v>5880.6965154581112</v>
      </c>
      <c r="AU26" s="87">
        <v>76449.054700955458</v>
      </c>
      <c r="AV26" s="52">
        <f t="shared" si="33"/>
        <v>5880.6965154581112</v>
      </c>
      <c r="AW26" s="49">
        <f t="shared" si="33"/>
        <v>5880.6965154581112</v>
      </c>
      <c r="AX26" s="49">
        <f t="shared" si="33"/>
        <v>5880.6965154581112</v>
      </c>
      <c r="AY26" s="49">
        <f t="shared" si="33"/>
        <v>5880.6965154581112</v>
      </c>
      <c r="AZ26" s="49">
        <f t="shared" si="33"/>
        <v>5880.6965154581112</v>
      </c>
      <c r="BA26" s="49">
        <f t="shared" si="33"/>
        <v>5880.6965154581112</v>
      </c>
      <c r="BB26" s="49">
        <f t="shared" si="33"/>
        <v>5880.6965154581112</v>
      </c>
      <c r="BC26" s="49">
        <f t="shared" si="33"/>
        <v>5880.6965154581112</v>
      </c>
      <c r="BD26" s="49">
        <f t="shared" si="33"/>
        <v>5880.6965154581112</v>
      </c>
      <c r="BE26" s="49">
        <f t="shared" si="33"/>
        <v>5880.6965154581112</v>
      </c>
      <c r="BF26" s="49">
        <f t="shared" si="33"/>
        <v>5880.6965154581112</v>
      </c>
      <c r="BG26" s="49">
        <f t="shared" si="33"/>
        <v>5880.6965154581112</v>
      </c>
      <c r="BH26" s="50">
        <f t="shared" si="33"/>
        <v>5880.6965154581112</v>
      </c>
      <c r="BI26" s="87">
        <f>'[64]Capacity target details'!J26</f>
        <v>76449.054700955458</v>
      </c>
      <c r="BJ26" s="87">
        <f t="shared" ref="BJ26:BM29" si="34">BI26</f>
        <v>76449.054700955458</v>
      </c>
      <c r="BK26" s="87">
        <f t="shared" si="34"/>
        <v>76449.054700955458</v>
      </c>
      <c r="BL26" s="87">
        <f t="shared" si="34"/>
        <v>76449.054700955458</v>
      </c>
      <c r="BM26" s="87">
        <f t="shared" si="34"/>
        <v>76449.054700955458</v>
      </c>
      <c r="BO26" s="88">
        <f>'[64]Capacity target details'!L26</f>
        <v>88889</v>
      </c>
    </row>
    <row r="27" spans="2:67" x14ac:dyDescent="0.3">
      <c r="D27" s="54" t="s">
        <v>35</v>
      </c>
      <c r="E27" s="55"/>
      <c r="F27" s="49">
        <f t="shared" si="27"/>
        <v>12243.999999999998</v>
      </c>
      <c r="G27" s="49">
        <f t="shared" si="27"/>
        <v>12243.999999999998</v>
      </c>
      <c r="H27" s="49">
        <f t="shared" si="27"/>
        <v>12243.999999999998</v>
      </c>
      <c r="I27" s="49">
        <f t="shared" si="27"/>
        <v>12243.999999999998</v>
      </c>
      <c r="J27" s="49">
        <f t="shared" si="27"/>
        <v>12243.999999999998</v>
      </c>
      <c r="K27" s="49">
        <f t="shared" si="27"/>
        <v>12243.999999999998</v>
      </c>
      <c r="L27" s="49">
        <f t="shared" si="27"/>
        <v>12243.999999999998</v>
      </c>
      <c r="M27" s="49">
        <f t="shared" si="27"/>
        <v>12243.999999999998</v>
      </c>
      <c r="N27" s="49">
        <f t="shared" si="27"/>
        <v>12243.999999999998</v>
      </c>
      <c r="O27" s="49">
        <f t="shared" si="27"/>
        <v>12243.999999999998</v>
      </c>
      <c r="P27" s="49">
        <f t="shared" si="27"/>
        <v>12243.999999999998</v>
      </c>
      <c r="Q27" s="49">
        <f t="shared" si="27"/>
        <v>12243.999999999998</v>
      </c>
      <c r="R27" s="50">
        <f t="shared" si="27"/>
        <v>12243.999999999998</v>
      </c>
      <c r="S27" s="56">
        <v>159172</v>
      </c>
      <c r="T27" s="52">
        <f t="shared" si="28"/>
        <v>19989.923076923074</v>
      </c>
      <c r="U27" s="49">
        <f t="shared" si="28"/>
        <v>19989.923076923074</v>
      </c>
      <c r="V27" s="49">
        <f t="shared" si="28"/>
        <v>19989.923076923074</v>
      </c>
      <c r="W27" s="49">
        <f t="shared" si="28"/>
        <v>19989.923076923074</v>
      </c>
      <c r="X27" s="49">
        <f t="shared" si="28"/>
        <v>19989.923076923074</v>
      </c>
      <c r="Y27" s="49">
        <f t="shared" si="28"/>
        <v>19989.923076923074</v>
      </c>
      <c r="Z27" s="49">
        <f t="shared" si="28"/>
        <v>19989.923076923074</v>
      </c>
      <c r="AA27" s="49">
        <f t="shared" si="28"/>
        <v>19989.923076923074</v>
      </c>
      <c r="AB27" s="49">
        <f t="shared" si="28"/>
        <v>19989.923076923074</v>
      </c>
      <c r="AC27" s="49">
        <f t="shared" si="28"/>
        <v>19989.923076923074</v>
      </c>
      <c r="AD27" s="49">
        <f t="shared" si="28"/>
        <v>19989.923076923074</v>
      </c>
      <c r="AE27" s="49">
        <f t="shared" si="28"/>
        <v>19989.923076923074</v>
      </c>
      <c r="AF27" s="50">
        <f t="shared" si="28"/>
        <v>19989.923076923074</v>
      </c>
      <c r="AG27" s="86">
        <v>259869</v>
      </c>
      <c r="AH27" s="52">
        <f t="shared" si="32"/>
        <v>20504.94826810616</v>
      </c>
      <c r="AI27" s="49">
        <f t="shared" si="32"/>
        <v>20504.94826810616</v>
      </c>
      <c r="AJ27" s="49">
        <f t="shared" si="32"/>
        <v>20504.94826810616</v>
      </c>
      <c r="AK27" s="49">
        <f t="shared" si="32"/>
        <v>20504.94826810616</v>
      </c>
      <c r="AL27" s="49">
        <f t="shared" si="32"/>
        <v>20504.94826810616</v>
      </c>
      <c r="AM27" s="49">
        <f t="shared" si="32"/>
        <v>20504.94826810616</v>
      </c>
      <c r="AN27" s="49">
        <f t="shared" si="32"/>
        <v>20504.94826810616</v>
      </c>
      <c r="AO27" s="49">
        <f t="shared" si="32"/>
        <v>20504.94826810616</v>
      </c>
      <c r="AP27" s="49">
        <f t="shared" si="32"/>
        <v>20504.94826810616</v>
      </c>
      <c r="AQ27" s="49">
        <f t="shared" si="32"/>
        <v>20504.94826810616</v>
      </c>
      <c r="AR27" s="49">
        <f t="shared" si="32"/>
        <v>20504.94826810616</v>
      </c>
      <c r="AS27" s="49">
        <f t="shared" si="32"/>
        <v>20504.94826810616</v>
      </c>
      <c r="AT27" s="50">
        <f t="shared" si="32"/>
        <v>20504.94826810616</v>
      </c>
      <c r="AU27" s="87">
        <v>266564.32748538011</v>
      </c>
      <c r="AV27" s="52">
        <f t="shared" si="33"/>
        <v>20504.94826810616</v>
      </c>
      <c r="AW27" s="49">
        <f t="shared" si="33"/>
        <v>20504.94826810616</v>
      </c>
      <c r="AX27" s="49">
        <f t="shared" si="33"/>
        <v>20504.94826810616</v>
      </c>
      <c r="AY27" s="49">
        <f t="shared" si="33"/>
        <v>20504.94826810616</v>
      </c>
      <c r="AZ27" s="49">
        <f t="shared" si="33"/>
        <v>20504.94826810616</v>
      </c>
      <c r="BA27" s="49">
        <f t="shared" si="33"/>
        <v>20504.94826810616</v>
      </c>
      <c r="BB27" s="49">
        <f t="shared" si="33"/>
        <v>20504.94826810616</v>
      </c>
      <c r="BC27" s="49">
        <f t="shared" si="33"/>
        <v>20504.94826810616</v>
      </c>
      <c r="BD27" s="49">
        <f t="shared" si="33"/>
        <v>20504.94826810616</v>
      </c>
      <c r="BE27" s="49">
        <f t="shared" si="33"/>
        <v>20504.94826810616</v>
      </c>
      <c r="BF27" s="49">
        <f t="shared" si="33"/>
        <v>20504.94826810616</v>
      </c>
      <c r="BG27" s="49">
        <f t="shared" si="33"/>
        <v>20504.94826810616</v>
      </c>
      <c r="BH27" s="50">
        <f t="shared" si="33"/>
        <v>20504.94826810616</v>
      </c>
      <c r="BI27" s="87">
        <f>'[64]Capacity target details'!J27</f>
        <v>266564.32748538011</v>
      </c>
      <c r="BJ27" s="87">
        <f t="shared" si="34"/>
        <v>266564.32748538011</v>
      </c>
      <c r="BK27" s="87">
        <f t="shared" si="34"/>
        <v>266564.32748538011</v>
      </c>
      <c r="BL27" s="87">
        <f t="shared" si="34"/>
        <v>266564.32748538011</v>
      </c>
      <c r="BM27" s="87">
        <f t="shared" si="34"/>
        <v>266564.32748538011</v>
      </c>
      <c r="BO27" s="88">
        <f>'[64]Capacity target details'!L27</f>
        <v>344459</v>
      </c>
    </row>
    <row r="28" spans="2:67" x14ac:dyDescent="0.3">
      <c r="D28" s="57" t="s">
        <v>36</v>
      </c>
      <c r="E28" s="58"/>
      <c r="F28" s="49">
        <f t="shared" si="27"/>
        <v>4861.9230769230762</v>
      </c>
      <c r="G28" s="49">
        <f t="shared" si="27"/>
        <v>4861.9230769230762</v>
      </c>
      <c r="H28" s="49">
        <f t="shared" si="27"/>
        <v>4861.9230769230762</v>
      </c>
      <c r="I28" s="49">
        <f t="shared" si="27"/>
        <v>4861.9230769230762</v>
      </c>
      <c r="J28" s="49">
        <f t="shared" si="27"/>
        <v>4861.9230769230762</v>
      </c>
      <c r="K28" s="49">
        <f t="shared" si="27"/>
        <v>4861.9230769230762</v>
      </c>
      <c r="L28" s="49">
        <f t="shared" si="27"/>
        <v>4861.9230769230762</v>
      </c>
      <c r="M28" s="49">
        <f t="shared" si="27"/>
        <v>4861.9230769230762</v>
      </c>
      <c r="N28" s="49">
        <f t="shared" si="27"/>
        <v>4861.9230769230762</v>
      </c>
      <c r="O28" s="49">
        <f t="shared" si="27"/>
        <v>4861.9230769230762</v>
      </c>
      <c r="P28" s="49">
        <f t="shared" si="27"/>
        <v>4861.9230769230762</v>
      </c>
      <c r="Q28" s="49">
        <f t="shared" si="27"/>
        <v>4861.9230769230762</v>
      </c>
      <c r="R28" s="50">
        <f t="shared" si="27"/>
        <v>4861.9230769230762</v>
      </c>
      <c r="S28" s="56">
        <f>S14</f>
        <v>63205</v>
      </c>
      <c r="T28" s="52">
        <f t="shared" si="28"/>
        <v>4987.0769230769229</v>
      </c>
      <c r="U28" s="49">
        <f t="shared" si="28"/>
        <v>4987.0769230769229</v>
      </c>
      <c r="V28" s="49">
        <f t="shared" si="28"/>
        <v>4987.0769230769229</v>
      </c>
      <c r="W28" s="49">
        <f t="shared" si="28"/>
        <v>4987.0769230769229</v>
      </c>
      <c r="X28" s="49">
        <f t="shared" si="28"/>
        <v>4987.0769230769229</v>
      </c>
      <c r="Y28" s="49">
        <f t="shared" si="28"/>
        <v>4987.0769230769229</v>
      </c>
      <c r="Z28" s="49">
        <f t="shared" si="28"/>
        <v>4987.0769230769229</v>
      </c>
      <c r="AA28" s="49">
        <f t="shared" si="28"/>
        <v>4987.0769230769229</v>
      </c>
      <c r="AB28" s="49">
        <f t="shared" si="28"/>
        <v>4987.0769230769229</v>
      </c>
      <c r="AC28" s="49">
        <f t="shared" si="28"/>
        <v>4987.0769230769229</v>
      </c>
      <c r="AD28" s="49">
        <f t="shared" si="28"/>
        <v>4987.0769230769229</v>
      </c>
      <c r="AE28" s="49">
        <f t="shared" si="28"/>
        <v>4987.0769230769229</v>
      </c>
      <c r="AF28" s="50">
        <f t="shared" si="28"/>
        <v>4987.0769230769229</v>
      </c>
      <c r="AG28" s="86">
        <v>64832</v>
      </c>
      <c r="AH28" s="52">
        <f t="shared" si="32"/>
        <v>5527.8547245306245</v>
      </c>
      <c r="AI28" s="49">
        <f t="shared" si="32"/>
        <v>5527.8547245306245</v>
      </c>
      <c r="AJ28" s="49">
        <f t="shared" si="32"/>
        <v>5527.8547245306245</v>
      </c>
      <c r="AK28" s="49">
        <f t="shared" si="32"/>
        <v>5527.8547245306245</v>
      </c>
      <c r="AL28" s="49">
        <f t="shared" si="32"/>
        <v>5527.8547245306245</v>
      </c>
      <c r="AM28" s="49">
        <f t="shared" si="32"/>
        <v>5527.8547245306245</v>
      </c>
      <c r="AN28" s="49">
        <f t="shared" si="32"/>
        <v>5527.8547245306245</v>
      </c>
      <c r="AO28" s="49">
        <f t="shared" si="32"/>
        <v>5527.8547245306245</v>
      </c>
      <c r="AP28" s="49">
        <f t="shared" si="32"/>
        <v>5527.8547245306245</v>
      </c>
      <c r="AQ28" s="49">
        <f t="shared" si="32"/>
        <v>5527.8547245306245</v>
      </c>
      <c r="AR28" s="49">
        <f t="shared" si="32"/>
        <v>5527.8547245306245</v>
      </c>
      <c r="AS28" s="49">
        <f t="shared" si="32"/>
        <v>5527.8547245306245</v>
      </c>
      <c r="AT28" s="50">
        <f t="shared" si="32"/>
        <v>5527.8547245306245</v>
      </c>
      <c r="AU28" s="87">
        <v>71862.11141889813</v>
      </c>
      <c r="AV28" s="52">
        <f t="shared" si="33"/>
        <v>5527.8547245306245</v>
      </c>
      <c r="AW28" s="49">
        <f t="shared" si="33"/>
        <v>5527.8547245306245</v>
      </c>
      <c r="AX28" s="49">
        <f t="shared" si="33"/>
        <v>5527.8547245306245</v>
      </c>
      <c r="AY28" s="49">
        <f t="shared" si="33"/>
        <v>5527.8547245306245</v>
      </c>
      <c r="AZ28" s="49">
        <f t="shared" si="33"/>
        <v>5527.8547245306245</v>
      </c>
      <c r="BA28" s="49">
        <f t="shared" si="33"/>
        <v>5527.8547245306245</v>
      </c>
      <c r="BB28" s="49">
        <f t="shared" si="33"/>
        <v>5527.8547245306245</v>
      </c>
      <c r="BC28" s="49">
        <f t="shared" si="33"/>
        <v>5527.8547245306245</v>
      </c>
      <c r="BD28" s="49">
        <f t="shared" si="33"/>
        <v>5527.8547245306245</v>
      </c>
      <c r="BE28" s="49">
        <f t="shared" si="33"/>
        <v>5527.8547245306245</v>
      </c>
      <c r="BF28" s="49">
        <f t="shared" si="33"/>
        <v>5527.8547245306245</v>
      </c>
      <c r="BG28" s="49">
        <f t="shared" si="33"/>
        <v>5527.8547245306245</v>
      </c>
      <c r="BH28" s="50">
        <f t="shared" si="33"/>
        <v>5527.8547245306245</v>
      </c>
      <c r="BI28" s="87">
        <f>'[64]Capacity target details'!J28</f>
        <v>71862.11141889813</v>
      </c>
      <c r="BJ28" s="87">
        <f t="shared" si="34"/>
        <v>71862.11141889813</v>
      </c>
      <c r="BK28" s="87">
        <f t="shared" si="34"/>
        <v>71862.11141889813</v>
      </c>
      <c r="BL28" s="87">
        <f t="shared" si="34"/>
        <v>71862.11141889813</v>
      </c>
      <c r="BM28" s="87">
        <f t="shared" si="34"/>
        <v>71862.11141889813</v>
      </c>
      <c r="BO28" s="88">
        <f>'[64]Capacity target details'!L28</f>
        <v>91534</v>
      </c>
    </row>
    <row r="29" spans="2:67" x14ac:dyDescent="0.3">
      <c r="D29" s="54" t="s">
        <v>37</v>
      </c>
      <c r="E29" s="55"/>
      <c r="F29" s="49">
        <f t="shared" si="27"/>
        <v>1055.9999999999998</v>
      </c>
      <c r="G29" s="49">
        <f t="shared" si="27"/>
        <v>1055.9999999999998</v>
      </c>
      <c r="H29" s="49">
        <f t="shared" si="27"/>
        <v>1055.9999999999998</v>
      </c>
      <c r="I29" s="49">
        <f t="shared" si="27"/>
        <v>1055.9999999999998</v>
      </c>
      <c r="J29" s="49">
        <f t="shared" si="27"/>
        <v>1055.9999999999998</v>
      </c>
      <c r="K29" s="49">
        <f t="shared" si="27"/>
        <v>1055.9999999999998</v>
      </c>
      <c r="L29" s="49">
        <f t="shared" si="27"/>
        <v>1055.9999999999998</v>
      </c>
      <c r="M29" s="49">
        <f t="shared" si="27"/>
        <v>1055.9999999999998</v>
      </c>
      <c r="N29" s="49">
        <f t="shared" si="27"/>
        <v>1055.9999999999998</v>
      </c>
      <c r="O29" s="49">
        <f t="shared" si="27"/>
        <v>1055.9999999999998</v>
      </c>
      <c r="P29" s="49">
        <f t="shared" si="27"/>
        <v>1055.9999999999998</v>
      </c>
      <c r="Q29" s="49">
        <f t="shared" si="27"/>
        <v>1055.9999999999998</v>
      </c>
      <c r="R29" s="50">
        <f t="shared" si="27"/>
        <v>1055.9999999999998</v>
      </c>
      <c r="S29" s="56">
        <v>13728</v>
      </c>
      <c r="T29" s="52">
        <f t="shared" si="28"/>
        <v>2192.9230769230767</v>
      </c>
      <c r="U29" s="49">
        <f t="shared" si="28"/>
        <v>2192.9230769230767</v>
      </c>
      <c r="V29" s="49">
        <f t="shared" si="28"/>
        <v>2192.9230769230767</v>
      </c>
      <c r="W29" s="49">
        <f t="shared" si="28"/>
        <v>2192.9230769230767</v>
      </c>
      <c r="X29" s="49">
        <f t="shared" si="28"/>
        <v>2192.9230769230767</v>
      </c>
      <c r="Y29" s="49">
        <f t="shared" si="28"/>
        <v>2192.9230769230767</v>
      </c>
      <c r="Z29" s="49">
        <f t="shared" si="28"/>
        <v>2192.9230769230767</v>
      </c>
      <c r="AA29" s="49">
        <f t="shared" si="28"/>
        <v>2192.9230769230767</v>
      </c>
      <c r="AB29" s="49">
        <f t="shared" si="28"/>
        <v>2192.9230769230767</v>
      </c>
      <c r="AC29" s="49">
        <f t="shared" si="28"/>
        <v>2192.9230769230767</v>
      </c>
      <c r="AD29" s="49">
        <f t="shared" si="28"/>
        <v>2192.9230769230767</v>
      </c>
      <c r="AE29" s="49">
        <f t="shared" si="28"/>
        <v>2192.9230769230767</v>
      </c>
      <c r="AF29" s="50">
        <f t="shared" si="28"/>
        <v>2192.9230769230767</v>
      </c>
      <c r="AG29" s="86">
        <v>28508</v>
      </c>
      <c r="AH29" s="52">
        <f t="shared" si="32"/>
        <v>1349.5276653171388</v>
      </c>
      <c r="AI29" s="49">
        <f t="shared" si="32"/>
        <v>1349.5276653171388</v>
      </c>
      <c r="AJ29" s="49">
        <f t="shared" si="32"/>
        <v>1349.5276653171388</v>
      </c>
      <c r="AK29" s="49">
        <f t="shared" si="32"/>
        <v>1349.5276653171388</v>
      </c>
      <c r="AL29" s="49">
        <f t="shared" si="32"/>
        <v>1349.5276653171388</v>
      </c>
      <c r="AM29" s="49">
        <f t="shared" si="32"/>
        <v>1349.5276653171388</v>
      </c>
      <c r="AN29" s="49">
        <f t="shared" si="32"/>
        <v>1349.5276653171388</v>
      </c>
      <c r="AO29" s="49">
        <f t="shared" si="32"/>
        <v>1349.5276653171388</v>
      </c>
      <c r="AP29" s="49">
        <f t="shared" si="32"/>
        <v>1349.5276653171388</v>
      </c>
      <c r="AQ29" s="49">
        <f t="shared" si="32"/>
        <v>1349.5276653171388</v>
      </c>
      <c r="AR29" s="49">
        <f t="shared" si="32"/>
        <v>1349.5276653171388</v>
      </c>
      <c r="AS29" s="49">
        <f t="shared" si="32"/>
        <v>1349.5276653171388</v>
      </c>
      <c r="AT29" s="50">
        <f t="shared" si="32"/>
        <v>1349.5276653171388</v>
      </c>
      <c r="AU29" s="87">
        <v>17543.859649122809</v>
      </c>
      <c r="AV29" s="52">
        <f t="shared" si="33"/>
        <v>1349.5276653171388</v>
      </c>
      <c r="AW29" s="49">
        <f t="shared" si="33"/>
        <v>1349.5276653171388</v>
      </c>
      <c r="AX29" s="49">
        <f t="shared" si="33"/>
        <v>1349.5276653171388</v>
      </c>
      <c r="AY29" s="49">
        <f t="shared" si="33"/>
        <v>1349.5276653171388</v>
      </c>
      <c r="AZ29" s="49">
        <f t="shared" si="33"/>
        <v>1349.5276653171388</v>
      </c>
      <c r="BA29" s="49">
        <f t="shared" si="33"/>
        <v>1349.5276653171388</v>
      </c>
      <c r="BB29" s="49">
        <f t="shared" si="33"/>
        <v>1349.5276653171388</v>
      </c>
      <c r="BC29" s="49">
        <f t="shared" si="33"/>
        <v>1349.5276653171388</v>
      </c>
      <c r="BD29" s="49">
        <f t="shared" si="33"/>
        <v>1349.5276653171388</v>
      </c>
      <c r="BE29" s="49">
        <f t="shared" si="33"/>
        <v>1349.5276653171388</v>
      </c>
      <c r="BF29" s="49">
        <f t="shared" si="33"/>
        <v>1349.5276653171388</v>
      </c>
      <c r="BG29" s="49">
        <f t="shared" si="33"/>
        <v>1349.5276653171388</v>
      </c>
      <c r="BH29" s="50">
        <f t="shared" si="33"/>
        <v>1349.5276653171388</v>
      </c>
      <c r="BI29" s="89">
        <f>'[64]Capacity target details'!J29</f>
        <v>127192.12280701754</v>
      </c>
      <c r="BJ29" s="87">
        <f t="shared" si="34"/>
        <v>127192.12280701754</v>
      </c>
      <c r="BK29" s="87">
        <f t="shared" si="34"/>
        <v>127192.12280701754</v>
      </c>
      <c r="BL29" s="87">
        <f t="shared" si="34"/>
        <v>127192.12280701754</v>
      </c>
      <c r="BM29" s="87">
        <f t="shared" si="34"/>
        <v>127192.12280701754</v>
      </c>
      <c r="BO29" s="90">
        <f>'[64]Capacity target details'!L29</f>
        <v>25707</v>
      </c>
    </row>
    <row r="30" spans="2:67" x14ac:dyDescent="0.3">
      <c r="D30" s="59" t="s">
        <v>38</v>
      </c>
      <c r="E30" s="60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2"/>
      <c r="S30" s="63"/>
      <c r="T30" s="64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2"/>
      <c r="AG30" s="91"/>
      <c r="AH30" s="64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92"/>
      <c r="BL30" s="92"/>
      <c r="BM30" s="92"/>
      <c r="BO30" s="93"/>
    </row>
    <row r="31" spans="2:67" ht="15.6" x14ac:dyDescent="0.3">
      <c r="B31" s="65"/>
      <c r="D31" s="66" t="s">
        <v>39</v>
      </c>
      <c r="E31" s="67"/>
      <c r="F31" s="68">
        <f t="shared" ref="F31:R31" si="35">SUM(F25:F26)</f>
        <v>17144.711647858403</v>
      </c>
      <c r="G31" s="68">
        <f t="shared" si="35"/>
        <v>17144.711647858403</v>
      </c>
      <c r="H31" s="68">
        <f t="shared" si="35"/>
        <v>17144.711647858403</v>
      </c>
      <c r="I31" s="68">
        <f t="shared" si="35"/>
        <v>17144.711647858403</v>
      </c>
      <c r="J31" s="68">
        <f t="shared" si="35"/>
        <v>17144.711647858403</v>
      </c>
      <c r="K31" s="68">
        <f t="shared" si="35"/>
        <v>17144.711647858403</v>
      </c>
      <c r="L31" s="68">
        <f t="shared" si="35"/>
        <v>17144.711647858403</v>
      </c>
      <c r="M31" s="68">
        <f t="shared" si="35"/>
        <v>17144.711647858403</v>
      </c>
      <c r="N31" s="68">
        <f t="shared" si="35"/>
        <v>17144.711647858403</v>
      </c>
      <c r="O31" s="68">
        <f t="shared" si="35"/>
        <v>17144.711647858403</v>
      </c>
      <c r="P31" s="68">
        <f t="shared" si="35"/>
        <v>17144.711647858403</v>
      </c>
      <c r="Q31" s="68">
        <f t="shared" si="35"/>
        <v>17144.711647858403</v>
      </c>
      <c r="R31" s="69">
        <f t="shared" si="35"/>
        <v>17144.711647858403</v>
      </c>
      <c r="S31" s="70">
        <f t="shared" ref="S31:BM31" si="36">SUM(S25:S26)</f>
        <v>222881.25142215929</v>
      </c>
      <c r="T31" s="71">
        <f t="shared" si="36"/>
        <v>26216.47581284694</v>
      </c>
      <c r="U31" s="68">
        <f t="shared" si="36"/>
        <v>26216.47581284694</v>
      </c>
      <c r="V31" s="68">
        <f t="shared" si="36"/>
        <v>26216.47581284694</v>
      </c>
      <c r="W31" s="68">
        <f t="shared" si="36"/>
        <v>26216.47581284694</v>
      </c>
      <c r="X31" s="68">
        <f t="shared" si="36"/>
        <v>26216.47581284694</v>
      </c>
      <c r="Y31" s="68">
        <f t="shared" si="36"/>
        <v>26216.47581284694</v>
      </c>
      <c r="Z31" s="68">
        <f t="shared" si="36"/>
        <v>26216.47581284694</v>
      </c>
      <c r="AA31" s="68">
        <f t="shared" si="36"/>
        <v>26216.47581284694</v>
      </c>
      <c r="AB31" s="68">
        <f t="shared" si="36"/>
        <v>26216.47581284694</v>
      </c>
      <c r="AC31" s="68">
        <f t="shared" si="36"/>
        <v>26216.47581284694</v>
      </c>
      <c r="AD31" s="68">
        <f t="shared" si="36"/>
        <v>26216.47581284694</v>
      </c>
      <c r="AE31" s="68">
        <f t="shared" si="36"/>
        <v>26216.47581284694</v>
      </c>
      <c r="AF31" s="69">
        <f t="shared" si="36"/>
        <v>26216.47581284694</v>
      </c>
      <c r="AG31" s="70">
        <f t="shared" si="36"/>
        <v>340814.18556701031</v>
      </c>
      <c r="AH31" s="71">
        <f t="shared" si="36"/>
        <v>27019.818441340751</v>
      </c>
      <c r="AI31" s="68">
        <f t="shared" si="36"/>
        <v>27019.818441340751</v>
      </c>
      <c r="AJ31" s="68">
        <f t="shared" si="36"/>
        <v>27019.818441340751</v>
      </c>
      <c r="AK31" s="68">
        <f t="shared" si="36"/>
        <v>27019.818441340751</v>
      </c>
      <c r="AL31" s="68">
        <f t="shared" si="36"/>
        <v>27019.818441340751</v>
      </c>
      <c r="AM31" s="68">
        <f t="shared" si="36"/>
        <v>27019.818441340751</v>
      </c>
      <c r="AN31" s="68">
        <f t="shared" si="36"/>
        <v>27019.818441340751</v>
      </c>
      <c r="AO31" s="68">
        <f t="shared" si="36"/>
        <v>27019.818441340751</v>
      </c>
      <c r="AP31" s="68">
        <f t="shared" si="36"/>
        <v>27019.818441340751</v>
      </c>
      <c r="AQ31" s="68">
        <f t="shared" si="36"/>
        <v>27019.818441340751</v>
      </c>
      <c r="AR31" s="68">
        <f t="shared" si="36"/>
        <v>27019.818441340751</v>
      </c>
      <c r="AS31" s="68">
        <f t="shared" si="36"/>
        <v>27019.818441340751</v>
      </c>
      <c r="AT31" s="69">
        <f t="shared" si="36"/>
        <v>27019.818441340751</v>
      </c>
      <c r="AU31" s="70">
        <f t="shared" si="36"/>
        <v>351257.6397374298</v>
      </c>
      <c r="AV31" s="71">
        <f t="shared" si="36"/>
        <v>27019.818441340751</v>
      </c>
      <c r="AW31" s="68">
        <f t="shared" si="36"/>
        <v>27019.818441340751</v>
      </c>
      <c r="AX31" s="68">
        <f t="shared" si="36"/>
        <v>27019.818441340751</v>
      </c>
      <c r="AY31" s="68">
        <f t="shared" si="36"/>
        <v>27019.818441340751</v>
      </c>
      <c r="AZ31" s="68">
        <f t="shared" si="36"/>
        <v>27019.818441340751</v>
      </c>
      <c r="BA31" s="68">
        <f t="shared" si="36"/>
        <v>27019.818441340751</v>
      </c>
      <c r="BB31" s="68">
        <f t="shared" si="36"/>
        <v>27019.818441340751</v>
      </c>
      <c r="BC31" s="68">
        <f t="shared" si="36"/>
        <v>27019.818441340751</v>
      </c>
      <c r="BD31" s="68">
        <f t="shared" si="36"/>
        <v>27019.818441340751</v>
      </c>
      <c r="BE31" s="68">
        <f t="shared" si="36"/>
        <v>27019.818441340751</v>
      </c>
      <c r="BF31" s="68">
        <f t="shared" si="36"/>
        <v>27019.818441340751</v>
      </c>
      <c r="BG31" s="68">
        <f t="shared" si="36"/>
        <v>27019.818441340751</v>
      </c>
      <c r="BH31" s="69">
        <f t="shared" si="36"/>
        <v>27019.818441340751</v>
      </c>
      <c r="BI31" s="70">
        <f t="shared" si="36"/>
        <v>351257.6397374298</v>
      </c>
      <c r="BJ31" s="70">
        <f t="shared" si="36"/>
        <v>351257.6397374298</v>
      </c>
      <c r="BK31" s="70">
        <f t="shared" si="36"/>
        <v>351257.6397374298</v>
      </c>
      <c r="BL31" s="70">
        <f t="shared" si="36"/>
        <v>351257.6397374298</v>
      </c>
      <c r="BM31" s="70">
        <f t="shared" si="36"/>
        <v>351257.6397374298</v>
      </c>
      <c r="BO31" s="94">
        <f>SUM(BO25:BO26)</f>
        <v>444001.37113402062</v>
      </c>
    </row>
    <row r="32" spans="2:67" ht="15.6" x14ac:dyDescent="0.3">
      <c r="B32" s="65"/>
      <c r="D32" s="19" t="s">
        <v>40</v>
      </c>
      <c r="E32" s="72"/>
      <c r="F32" s="73">
        <f t="shared" ref="F32:BM32" si="37">SUM(F27:F29)</f>
        <v>18161.923076923074</v>
      </c>
      <c r="G32" s="73">
        <f t="shared" si="37"/>
        <v>18161.923076923074</v>
      </c>
      <c r="H32" s="73">
        <f t="shared" si="37"/>
        <v>18161.923076923074</v>
      </c>
      <c r="I32" s="73">
        <f t="shared" si="37"/>
        <v>18161.923076923074</v>
      </c>
      <c r="J32" s="73">
        <f t="shared" si="37"/>
        <v>18161.923076923074</v>
      </c>
      <c r="K32" s="73">
        <f t="shared" si="37"/>
        <v>18161.923076923074</v>
      </c>
      <c r="L32" s="73">
        <f t="shared" si="37"/>
        <v>18161.923076923074</v>
      </c>
      <c r="M32" s="73">
        <f t="shared" si="37"/>
        <v>18161.923076923074</v>
      </c>
      <c r="N32" s="73">
        <f t="shared" si="37"/>
        <v>18161.923076923074</v>
      </c>
      <c r="O32" s="73">
        <f t="shared" si="37"/>
        <v>18161.923076923074</v>
      </c>
      <c r="P32" s="73">
        <f t="shared" si="37"/>
        <v>18161.923076923074</v>
      </c>
      <c r="Q32" s="73">
        <f t="shared" si="37"/>
        <v>18161.923076923074</v>
      </c>
      <c r="R32" s="73">
        <f t="shared" si="37"/>
        <v>18161.923076923074</v>
      </c>
      <c r="S32" s="74">
        <f t="shared" si="37"/>
        <v>236105</v>
      </c>
      <c r="T32" s="73">
        <f t="shared" si="37"/>
        <v>27169.923076923074</v>
      </c>
      <c r="U32" s="73">
        <f t="shared" si="37"/>
        <v>27169.923076923074</v>
      </c>
      <c r="V32" s="73">
        <f t="shared" si="37"/>
        <v>27169.923076923074</v>
      </c>
      <c r="W32" s="73">
        <f t="shared" si="37"/>
        <v>27169.923076923074</v>
      </c>
      <c r="X32" s="73">
        <f t="shared" si="37"/>
        <v>27169.923076923074</v>
      </c>
      <c r="Y32" s="73">
        <f t="shared" si="37"/>
        <v>27169.923076923074</v>
      </c>
      <c r="Z32" s="73">
        <f t="shared" si="37"/>
        <v>27169.923076923074</v>
      </c>
      <c r="AA32" s="73">
        <f t="shared" si="37"/>
        <v>27169.923076923074</v>
      </c>
      <c r="AB32" s="73">
        <f t="shared" si="37"/>
        <v>27169.923076923074</v>
      </c>
      <c r="AC32" s="73">
        <f t="shared" si="37"/>
        <v>27169.923076923074</v>
      </c>
      <c r="AD32" s="73">
        <f t="shared" si="37"/>
        <v>27169.923076923074</v>
      </c>
      <c r="AE32" s="73">
        <f t="shared" si="37"/>
        <v>27169.923076923074</v>
      </c>
      <c r="AF32" s="73">
        <f t="shared" si="37"/>
        <v>27169.923076923074</v>
      </c>
      <c r="AG32" s="74">
        <f t="shared" si="37"/>
        <v>353209</v>
      </c>
      <c r="AH32" s="73">
        <f t="shared" si="37"/>
        <v>27382.330657953924</v>
      </c>
      <c r="AI32" s="73">
        <f t="shared" si="37"/>
        <v>27382.330657953924</v>
      </c>
      <c r="AJ32" s="73">
        <f t="shared" si="37"/>
        <v>27382.330657953924</v>
      </c>
      <c r="AK32" s="73">
        <f t="shared" si="37"/>
        <v>27382.330657953924</v>
      </c>
      <c r="AL32" s="73">
        <f t="shared" si="37"/>
        <v>27382.330657953924</v>
      </c>
      <c r="AM32" s="73">
        <f t="shared" si="37"/>
        <v>27382.330657953924</v>
      </c>
      <c r="AN32" s="73">
        <f t="shared" si="37"/>
        <v>27382.330657953924</v>
      </c>
      <c r="AO32" s="73">
        <f t="shared" si="37"/>
        <v>27382.330657953924</v>
      </c>
      <c r="AP32" s="73">
        <f t="shared" si="37"/>
        <v>27382.330657953924</v>
      </c>
      <c r="AQ32" s="73">
        <f t="shared" si="37"/>
        <v>27382.330657953924</v>
      </c>
      <c r="AR32" s="73">
        <f t="shared" si="37"/>
        <v>27382.330657953924</v>
      </c>
      <c r="AS32" s="73">
        <f t="shared" si="37"/>
        <v>27382.330657953924</v>
      </c>
      <c r="AT32" s="73">
        <f t="shared" si="37"/>
        <v>27382.330657953924</v>
      </c>
      <c r="AU32" s="74">
        <f t="shared" si="37"/>
        <v>355970.29855340102</v>
      </c>
      <c r="AV32" s="73">
        <f t="shared" si="37"/>
        <v>27382.330657953924</v>
      </c>
      <c r="AW32" s="73">
        <f t="shared" si="37"/>
        <v>27382.330657953924</v>
      </c>
      <c r="AX32" s="73">
        <f t="shared" si="37"/>
        <v>27382.330657953924</v>
      </c>
      <c r="AY32" s="73">
        <f t="shared" si="37"/>
        <v>27382.330657953924</v>
      </c>
      <c r="AZ32" s="73">
        <f t="shared" si="37"/>
        <v>27382.330657953924</v>
      </c>
      <c r="BA32" s="73">
        <f t="shared" si="37"/>
        <v>27382.330657953924</v>
      </c>
      <c r="BB32" s="73">
        <f t="shared" si="37"/>
        <v>27382.330657953924</v>
      </c>
      <c r="BC32" s="73">
        <f t="shared" si="37"/>
        <v>27382.330657953924</v>
      </c>
      <c r="BD32" s="73">
        <f t="shared" si="37"/>
        <v>27382.330657953924</v>
      </c>
      <c r="BE32" s="73">
        <f t="shared" si="37"/>
        <v>27382.330657953924</v>
      </c>
      <c r="BF32" s="73">
        <f t="shared" si="37"/>
        <v>27382.330657953924</v>
      </c>
      <c r="BG32" s="73">
        <f t="shared" si="37"/>
        <v>27382.330657953924</v>
      </c>
      <c r="BH32" s="73">
        <f t="shared" si="37"/>
        <v>27382.330657953924</v>
      </c>
      <c r="BI32" s="74">
        <f t="shared" si="37"/>
        <v>465618.56171129574</v>
      </c>
      <c r="BJ32" s="74">
        <f t="shared" si="37"/>
        <v>465618.56171129574</v>
      </c>
      <c r="BK32" s="74">
        <f t="shared" si="37"/>
        <v>465618.56171129574</v>
      </c>
      <c r="BL32" s="74">
        <f t="shared" si="37"/>
        <v>465618.56171129574</v>
      </c>
      <c r="BM32" s="74">
        <f t="shared" si="37"/>
        <v>465618.56171129574</v>
      </c>
      <c r="BO32" s="95">
        <f>SUM(BO27:BO29)</f>
        <v>461700</v>
      </c>
    </row>
    <row r="33" spans="2:77" ht="15.6" x14ac:dyDescent="0.3">
      <c r="B33" s="65"/>
      <c r="D33" s="19" t="s">
        <v>41</v>
      </c>
      <c r="E33" s="72"/>
      <c r="F33" s="73">
        <f t="shared" ref="F33:R33" si="38">SUM(F28:F31)</f>
        <v>23062.634724781477</v>
      </c>
      <c r="G33" s="73">
        <f t="shared" si="38"/>
        <v>23062.634724781477</v>
      </c>
      <c r="H33" s="73">
        <f t="shared" si="38"/>
        <v>23062.634724781477</v>
      </c>
      <c r="I33" s="73">
        <f t="shared" si="38"/>
        <v>23062.634724781477</v>
      </c>
      <c r="J33" s="73">
        <f t="shared" si="38"/>
        <v>23062.634724781477</v>
      </c>
      <c r="K33" s="73">
        <f t="shared" si="38"/>
        <v>23062.634724781477</v>
      </c>
      <c r="L33" s="73">
        <f t="shared" si="38"/>
        <v>23062.634724781477</v>
      </c>
      <c r="M33" s="73">
        <f t="shared" si="38"/>
        <v>23062.634724781477</v>
      </c>
      <c r="N33" s="73">
        <f t="shared" si="38"/>
        <v>23062.634724781477</v>
      </c>
      <c r="O33" s="73">
        <f t="shared" si="38"/>
        <v>23062.634724781477</v>
      </c>
      <c r="P33" s="73">
        <f t="shared" si="38"/>
        <v>23062.634724781477</v>
      </c>
      <c r="Q33" s="73">
        <f t="shared" si="38"/>
        <v>23062.634724781477</v>
      </c>
      <c r="R33" s="73">
        <f t="shared" si="38"/>
        <v>23062.634724781477</v>
      </c>
      <c r="S33" s="74">
        <f>SUM(S26:S29)</f>
        <v>294876</v>
      </c>
      <c r="T33" s="73">
        <f t="shared" ref="T33:AF33" si="39">SUM(T28:T31)</f>
        <v>33396.47581284694</v>
      </c>
      <c r="U33" s="73">
        <f t="shared" si="39"/>
        <v>33396.47581284694</v>
      </c>
      <c r="V33" s="73">
        <f t="shared" si="39"/>
        <v>33396.47581284694</v>
      </c>
      <c r="W33" s="73">
        <f t="shared" si="39"/>
        <v>33396.47581284694</v>
      </c>
      <c r="X33" s="73">
        <f t="shared" si="39"/>
        <v>33396.47581284694</v>
      </c>
      <c r="Y33" s="73">
        <f t="shared" si="39"/>
        <v>33396.47581284694</v>
      </c>
      <c r="Z33" s="73">
        <f t="shared" si="39"/>
        <v>33396.47581284694</v>
      </c>
      <c r="AA33" s="73">
        <f t="shared" si="39"/>
        <v>33396.47581284694</v>
      </c>
      <c r="AB33" s="73">
        <f t="shared" si="39"/>
        <v>33396.47581284694</v>
      </c>
      <c r="AC33" s="73">
        <f t="shared" si="39"/>
        <v>33396.47581284694</v>
      </c>
      <c r="AD33" s="73">
        <f t="shared" si="39"/>
        <v>33396.47581284694</v>
      </c>
      <c r="AE33" s="73">
        <f t="shared" si="39"/>
        <v>33396.47581284694</v>
      </c>
      <c r="AF33" s="73">
        <f t="shared" si="39"/>
        <v>33396.47581284694</v>
      </c>
      <c r="AG33" s="74">
        <f t="shared" ref="AG33:BM33" si="40">SUM(AG26:AG29)</f>
        <v>426117</v>
      </c>
      <c r="AH33" s="73">
        <f t="shared" ref="AH33:AT33" si="41">SUM(AH28:AH31)</f>
        <v>33897.200831188515</v>
      </c>
      <c r="AI33" s="73">
        <f t="shared" si="41"/>
        <v>33897.200831188515</v>
      </c>
      <c r="AJ33" s="73">
        <f t="shared" si="41"/>
        <v>33897.200831188515</v>
      </c>
      <c r="AK33" s="73">
        <f t="shared" si="41"/>
        <v>33897.200831188515</v>
      </c>
      <c r="AL33" s="73">
        <f t="shared" si="41"/>
        <v>33897.200831188515</v>
      </c>
      <c r="AM33" s="73">
        <f t="shared" si="41"/>
        <v>33897.200831188515</v>
      </c>
      <c r="AN33" s="73">
        <f t="shared" si="41"/>
        <v>33897.200831188515</v>
      </c>
      <c r="AO33" s="73">
        <f t="shared" si="41"/>
        <v>33897.200831188515</v>
      </c>
      <c r="AP33" s="73">
        <f t="shared" si="41"/>
        <v>33897.200831188515</v>
      </c>
      <c r="AQ33" s="73">
        <f t="shared" si="41"/>
        <v>33897.200831188515</v>
      </c>
      <c r="AR33" s="73">
        <f t="shared" si="41"/>
        <v>33897.200831188515</v>
      </c>
      <c r="AS33" s="73">
        <f t="shared" si="41"/>
        <v>33897.200831188515</v>
      </c>
      <c r="AT33" s="73">
        <f t="shared" si="41"/>
        <v>33897.200831188515</v>
      </c>
      <c r="AU33" s="74">
        <f t="shared" si="40"/>
        <v>432419.35325435654</v>
      </c>
      <c r="AV33" s="73">
        <f t="shared" ref="AV33:BH33" si="42">SUM(AV28:AV31)</f>
        <v>33897.200831188515</v>
      </c>
      <c r="AW33" s="73">
        <f t="shared" si="42"/>
        <v>33897.200831188515</v>
      </c>
      <c r="AX33" s="73">
        <f t="shared" si="42"/>
        <v>33897.200831188515</v>
      </c>
      <c r="AY33" s="73">
        <f t="shared" si="42"/>
        <v>33897.200831188515</v>
      </c>
      <c r="AZ33" s="73">
        <f t="shared" si="42"/>
        <v>33897.200831188515</v>
      </c>
      <c r="BA33" s="73">
        <f t="shared" si="42"/>
        <v>33897.200831188515</v>
      </c>
      <c r="BB33" s="73">
        <f t="shared" si="42"/>
        <v>33897.200831188515</v>
      </c>
      <c r="BC33" s="73">
        <f t="shared" si="42"/>
        <v>33897.200831188515</v>
      </c>
      <c r="BD33" s="73">
        <f t="shared" si="42"/>
        <v>33897.200831188515</v>
      </c>
      <c r="BE33" s="73">
        <f t="shared" si="42"/>
        <v>33897.200831188515</v>
      </c>
      <c r="BF33" s="73">
        <f t="shared" si="42"/>
        <v>33897.200831188515</v>
      </c>
      <c r="BG33" s="73">
        <f t="shared" si="42"/>
        <v>33897.200831188515</v>
      </c>
      <c r="BH33" s="73">
        <f t="shared" si="42"/>
        <v>33897.200831188515</v>
      </c>
      <c r="BI33" s="74">
        <f t="shared" si="40"/>
        <v>542067.61641225126</v>
      </c>
      <c r="BJ33" s="74">
        <f t="shared" si="40"/>
        <v>542067.61641225126</v>
      </c>
      <c r="BK33" s="74">
        <f t="shared" si="40"/>
        <v>542067.61641225126</v>
      </c>
      <c r="BL33" s="74">
        <f t="shared" si="40"/>
        <v>542067.61641225126</v>
      </c>
      <c r="BM33" s="74">
        <f t="shared" si="40"/>
        <v>542067.61641225126</v>
      </c>
      <c r="BO33" s="96">
        <f>'[64]Capacity target details'!L31</f>
        <v>550589</v>
      </c>
    </row>
    <row r="34" spans="2:77" outlineLevel="1" x14ac:dyDescent="0.3">
      <c r="D34" s="77" t="s">
        <v>42</v>
      </c>
      <c r="E34" s="78"/>
      <c r="F34" s="49">
        <f t="shared" ref="F34:R35" si="43">$S34*F$4/SUM($F$4:$R$4)</f>
        <v>173.83029341792226</v>
      </c>
      <c r="G34" s="49">
        <f t="shared" si="43"/>
        <v>173.83029341792226</v>
      </c>
      <c r="H34" s="49">
        <f t="shared" si="43"/>
        <v>173.83029341792226</v>
      </c>
      <c r="I34" s="49">
        <f t="shared" si="43"/>
        <v>173.83029341792226</v>
      </c>
      <c r="J34" s="49">
        <f t="shared" si="43"/>
        <v>173.83029341792226</v>
      </c>
      <c r="K34" s="49">
        <f t="shared" si="43"/>
        <v>173.83029341792226</v>
      </c>
      <c r="L34" s="49">
        <f t="shared" si="43"/>
        <v>173.83029341792226</v>
      </c>
      <c r="M34" s="49">
        <f t="shared" si="43"/>
        <v>173.83029341792226</v>
      </c>
      <c r="N34" s="49">
        <f t="shared" si="43"/>
        <v>173.83029341792226</v>
      </c>
      <c r="O34" s="49">
        <f t="shared" si="43"/>
        <v>173.83029341792226</v>
      </c>
      <c r="P34" s="49">
        <f t="shared" si="43"/>
        <v>173.83029341792226</v>
      </c>
      <c r="Q34" s="49">
        <f t="shared" si="43"/>
        <v>173.83029341792226</v>
      </c>
      <c r="R34" s="50">
        <f t="shared" si="43"/>
        <v>173.83029341792226</v>
      </c>
      <c r="S34" s="79">
        <f t="shared" ref="S34:BM35" si="44">S20</f>
        <v>2259.7938144329896</v>
      </c>
      <c r="T34" s="52">
        <f t="shared" ref="T34:AF35" si="45">$AG34*T$4/SUM($T$4:$AF$4)</f>
        <v>191.27676447264074</v>
      </c>
      <c r="U34" s="49">
        <f t="shared" si="45"/>
        <v>191.27676447264074</v>
      </c>
      <c r="V34" s="49">
        <f t="shared" si="45"/>
        <v>191.27676447264074</v>
      </c>
      <c r="W34" s="49">
        <f t="shared" si="45"/>
        <v>191.27676447264074</v>
      </c>
      <c r="X34" s="49">
        <f t="shared" si="45"/>
        <v>191.27676447264074</v>
      </c>
      <c r="Y34" s="49">
        <f t="shared" si="45"/>
        <v>191.27676447264074</v>
      </c>
      <c r="Z34" s="49">
        <f t="shared" si="45"/>
        <v>191.27676447264074</v>
      </c>
      <c r="AA34" s="49">
        <f t="shared" si="45"/>
        <v>191.27676447264074</v>
      </c>
      <c r="AB34" s="49">
        <f t="shared" si="45"/>
        <v>191.27676447264074</v>
      </c>
      <c r="AC34" s="49">
        <f t="shared" si="45"/>
        <v>191.27676447264074</v>
      </c>
      <c r="AD34" s="49">
        <f t="shared" si="45"/>
        <v>191.27676447264074</v>
      </c>
      <c r="AE34" s="49">
        <f t="shared" si="45"/>
        <v>191.27676447264074</v>
      </c>
      <c r="AF34" s="50">
        <f t="shared" si="45"/>
        <v>191.27676447264074</v>
      </c>
      <c r="AG34" s="79">
        <f t="shared" si="44"/>
        <v>2486.5979381443299</v>
      </c>
      <c r="AH34" s="52">
        <f t="shared" ref="AH34:AT35" si="46">$AU34*AH$4/SUM($AH$4:$AT$4)</f>
        <v>112.29183187946072</v>
      </c>
      <c r="AI34" s="49">
        <f t="shared" si="46"/>
        <v>112.29183187946072</v>
      </c>
      <c r="AJ34" s="49">
        <f t="shared" si="46"/>
        <v>112.29183187946072</v>
      </c>
      <c r="AK34" s="49">
        <f t="shared" si="46"/>
        <v>112.29183187946072</v>
      </c>
      <c r="AL34" s="49">
        <f t="shared" si="46"/>
        <v>112.29183187946072</v>
      </c>
      <c r="AM34" s="49">
        <f t="shared" si="46"/>
        <v>112.29183187946072</v>
      </c>
      <c r="AN34" s="49">
        <f t="shared" si="46"/>
        <v>112.29183187946072</v>
      </c>
      <c r="AO34" s="49">
        <f t="shared" si="46"/>
        <v>112.29183187946072</v>
      </c>
      <c r="AP34" s="49">
        <f t="shared" si="46"/>
        <v>112.29183187946072</v>
      </c>
      <c r="AQ34" s="49">
        <f t="shared" si="46"/>
        <v>112.29183187946072</v>
      </c>
      <c r="AR34" s="49">
        <f t="shared" si="46"/>
        <v>112.29183187946072</v>
      </c>
      <c r="AS34" s="49">
        <f t="shared" si="46"/>
        <v>112.29183187946072</v>
      </c>
      <c r="AT34" s="50">
        <f t="shared" si="46"/>
        <v>112.29183187946072</v>
      </c>
      <c r="AU34" s="79">
        <f t="shared" si="44"/>
        <v>1459.7938144329896</v>
      </c>
      <c r="AV34" s="52">
        <f t="shared" ref="AV34:BH35" si="47">$AU34*AV$4/SUM($AH$4:$AT$4)</f>
        <v>112.29183187946072</v>
      </c>
      <c r="AW34" s="49">
        <f t="shared" si="47"/>
        <v>112.29183187946072</v>
      </c>
      <c r="AX34" s="49">
        <f t="shared" si="47"/>
        <v>112.29183187946072</v>
      </c>
      <c r="AY34" s="49">
        <f t="shared" si="47"/>
        <v>112.29183187946072</v>
      </c>
      <c r="AZ34" s="49">
        <f t="shared" si="47"/>
        <v>112.29183187946072</v>
      </c>
      <c r="BA34" s="49">
        <f t="shared" si="47"/>
        <v>112.29183187946072</v>
      </c>
      <c r="BB34" s="49">
        <f t="shared" si="47"/>
        <v>112.29183187946072</v>
      </c>
      <c r="BC34" s="49">
        <f t="shared" si="47"/>
        <v>112.29183187946072</v>
      </c>
      <c r="BD34" s="49">
        <f t="shared" si="47"/>
        <v>112.29183187946072</v>
      </c>
      <c r="BE34" s="49">
        <f t="shared" si="47"/>
        <v>112.29183187946072</v>
      </c>
      <c r="BF34" s="49">
        <f t="shared" si="47"/>
        <v>112.29183187946072</v>
      </c>
      <c r="BG34" s="49">
        <f t="shared" si="47"/>
        <v>112.29183187946072</v>
      </c>
      <c r="BH34" s="50">
        <f t="shared" si="47"/>
        <v>112.29183187946072</v>
      </c>
      <c r="BI34" s="79">
        <f t="shared" si="44"/>
        <v>1837.1134020618558</v>
      </c>
      <c r="BJ34" s="79">
        <f t="shared" si="44"/>
        <v>3216.4948453608249</v>
      </c>
      <c r="BK34" s="79">
        <f t="shared" si="44"/>
        <v>3216.4948453608249</v>
      </c>
      <c r="BL34" s="79">
        <f t="shared" si="44"/>
        <v>3216.4948453608249</v>
      </c>
      <c r="BM34" s="79">
        <f t="shared" si="44"/>
        <v>3216.4948453608249</v>
      </c>
    </row>
    <row r="35" spans="2:77" outlineLevel="1" x14ac:dyDescent="0.3">
      <c r="D35" s="77" t="s">
        <v>43</v>
      </c>
      <c r="E35" s="78"/>
      <c r="F35" s="49">
        <f t="shared" si="43"/>
        <v>168.61538461538458</v>
      </c>
      <c r="G35" s="49">
        <f t="shared" si="43"/>
        <v>168.61538461538458</v>
      </c>
      <c r="H35" s="49">
        <f t="shared" si="43"/>
        <v>168.61538461538458</v>
      </c>
      <c r="I35" s="49">
        <f t="shared" si="43"/>
        <v>168.61538461538458</v>
      </c>
      <c r="J35" s="49">
        <f t="shared" si="43"/>
        <v>168.61538461538458</v>
      </c>
      <c r="K35" s="49">
        <f t="shared" si="43"/>
        <v>168.61538461538458</v>
      </c>
      <c r="L35" s="49">
        <f t="shared" si="43"/>
        <v>168.61538461538458</v>
      </c>
      <c r="M35" s="49">
        <f t="shared" si="43"/>
        <v>168.61538461538458</v>
      </c>
      <c r="N35" s="49">
        <f t="shared" si="43"/>
        <v>168.61538461538458</v>
      </c>
      <c r="O35" s="49">
        <f t="shared" si="43"/>
        <v>168.61538461538458</v>
      </c>
      <c r="P35" s="49">
        <f t="shared" si="43"/>
        <v>168.61538461538458</v>
      </c>
      <c r="Q35" s="49">
        <f t="shared" si="43"/>
        <v>168.61538461538458</v>
      </c>
      <c r="R35" s="50">
        <f t="shared" si="43"/>
        <v>168.61538461538458</v>
      </c>
      <c r="S35" s="79">
        <f t="shared" si="44"/>
        <v>2192</v>
      </c>
      <c r="T35" s="52">
        <f t="shared" si="45"/>
        <v>185.53846153846152</v>
      </c>
      <c r="U35" s="49">
        <f t="shared" si="45"/>
        <v>185.53846153846152</v>
      </c>
      <c r="V35" s="49">
        <f t="shared" si="45"/>
        <v>185.53846153846152</v>
      </c>
      <c r="W35" s="49">
        <f t="shared" si="45"/>
        <v>185.53846153846152</v>
      </c>
      <c r="X35" s="49">
        <f t="shared" si="45"/>
        <v>185.53846153846152</v>
      </c>
      <c r="Y35" s="49">
        <f t="shared" si="45"/>
        <v>185.53846153846152</v>
      </c>
      <c r="Z35" s="49">
        <f t="shared" si="45"/>
        <v>185.53846153846152</v>
      </c>
      <c r="AA35" s="49">
        <f t="shared" si="45"/>
        <v>185.53846153846152</v>
      </c>
      <c r="AB35" s="49">
        <f t="shared" si="45"/>
        <v>185.53846153846152</v>
      </c>
      <c r="AC35" s="49">
        <f t="shared" si="45"/>
        <v>185.53846153846152</v>
      </c>
      <c r="AD35" s="49">
        <f t="shared" si="45"/>
        <v>185.53846153846152</v>
      </c>
      <c r="AE35" s="49">
        <f t="shared" si="45"/>
        <v>185.53846153846152</v>
      </c>
      <c r="AF35" s="50">
        <f t="shared" si="45"/>
        <v>185.53846153846152</v>
      </c>
      <c r="AG35" s="79">
        <f t="shared" si="44"/>
        <v>2412</v>
      </c>
      <c r="AH35" s="52">
        <f t="shared" si="46"/>
        <v>108.92307692307689</v>
      </c>
      <c r="AI35" s="49">
        <f t="shared" si="46"/>
        <v>108.92307692307689</v>
      </c>
      <c r="AJ35" s="49">
        <f t="shared" si="46"/>
        <v>108.92307692307689</v>
      </c>
      <c r="AK35" s="49">
        <f t="shared" si="46"/>
        <v>108.92307692307689</v>
      </c>
      <c r="AL35" s="49">
        <f t="shared" si="46"/>
        <v>108.92307692307689</v>
      </c>
      <c r="AM35" s="49">
        <f t="shared" si="46"/>
        <v>108.92307692307689</v>
      </c>
      <c r="AN35" s="49">
        <f t="shared" si="46"/>
        <v>108.92307692307689</v>
      </c>
      <c r="AO35" s="49">
        <f t="shared" si="46"/>
        <v>108.92307692307689</v>
      </c>
      <c r="AP35" s="49">
        <f t="shared" si="46"/>
        <v>108.92307692307689</v>
      </c>
      <c r="AQ35" s="49">
        <f t="shared" si="46"/>
        <v>108.92307692307689</v>
      </c>
      <c r="AR35" s="49">
        <f t="shared" si="46"/>
        <v>108.92307692307689</v>
      </c>
      <c r="AS35" s="49">
        <f t="shared" si="46"/>
        <v>108.92307692307689</v>
      </c>
      <c r="AT35" s="50">
        <f t="shared" si="46"/>
        <v>108.92307692307689</v>
      </c>
      <c r="AU35" s="79">
        <f t="shared" si="44"/>
        <v>1416</v>
      </c>
      <c r="AV35" s="52">
        <f t="shared" si="47"/>
        <v>108.92307692307689</v>
      </c>
      <c r="AW35" s="49">
        <f t="shared" si="47"/>
        <v>108.92307692307689</v>
      </c>
      <c r="AX35" s="49">
        <f t="shared" si="47"/>
        <v>108.92307692307689</v>
      </c>
      <c r="AY35" s="49">
        <f t="shared" si="47"/>
        <v>108.92307692307689</v>
      </c>
      <c r="AZ35" s="49">
        <f t="shared" si="47"/>
        <v>108.92307692307689</v>
      </c>
      <c r="BA35" s="49">
        <f t="shared" si="47"/>
        <v>108.92307692307689</v>
      </c>
      <c r="BB35" s="49">
        <f t="shared" si="47"/>
        <v>108.92307692307689</v>
      </c>
      <c r="BC35" s="49">
        <f t="shared" si="47"/>
        <v>108.92307692307689</v>
      </c>
      <c r="BD35" s="49">
        <f t="shared" si="47"/>
        <v>108.92307692307689</v>
      </c>
      <c r="BE35" s="49">
        <f t="shared" si="47"/>
        <v>108.92307692307689</v>
      </c>
      <c r="BF35" s="49">
        <f t="shared" si="47"/>
        <v>108.92307692307689</v>
      </c>
      <c r="BG35" s="49">
        <f t="shared" si="47"/>
        <v>108.92307692307689</v>
      </c>
      <c r="BH35" s="50">
        <f t="shared" si="47"/>
        <v>108.92307692307689</v>
      </c>
      <c r="BI35" s="79">
        <f t="shared" si="44"/>
        <v>1782</v>
      </c>
      <c r="BJ35" s="79">
        <f t="shared" si="44"/>
        <v>3120</v>
      </c>
      <c r="BK35" s="79">
        <f t="shared" si="44"/>
        <v>3120</v>
      </c>
      <c r="BL35" s="79">
        <f t="shared" si="44"/>
        <v>3120</v>
      </c>
      <c r="BM35" s="79">
        <f t="shared" si="44"/>
        <v>3120</v>
      </c>
    </row>
    <row r="36" spans="2:77" ht="15.6" outlineLevel="1" x14ac:dyDescent="0.3">
      <c r="B36" s="65"/>
      <c r="D36" s="19" t="s">
        <v>44</v>
      </c>
      <c r="E36" s="72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4">
        <f t="shared" ref="S36:BL36" si="48">SUM(S34:S35)</f>
        <v>4451.7938144329892</v>
      </c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4">
        <f t="shared" si="48"/>
        <v>4898.5979381443303</v>
      </c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4">
        <f t="shared" si="48"/>
        <v>2875.7938144329896</v>
      </c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4">
        <f t="shared" si="48"/>
        <v>3619.1134020618556</v>
      </c>
      <c r="BJ36" s="74">
        <f t="shared" si="48"/>
        <v>6336.4948453608249</v>
      </c>
      <c r="BK36" s="74">
        <f t="shared" si="48"/>
        <v>6336.4948453608249</v>
      </c>
      <c r="BL36" s="74">
        <f t="shared" si="48"/>
        <v>6336.4948453608249</v>
      </c>
      <c r="BM36" s="74">
        <f t="shared" ref="BM36" si="49">SUM(BM34:BM35)</f>
        <v>6336.4948453608249</v>
      </c>
      <c r="BN36" s="73">
        <f t="shared" ref="BN36" si="50">MIN(BN34:BN35)</f>
        <v>0</v>
      </c>
    </row>
    <row r="37" spans="2:77" ht="15.6" x14ac:dyDescent="0.3">
      <c r="B37" s="65"/>
      <c r="D37" s="19"/>
      <c r="E37" s="72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4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4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4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4"/>
      <c r="BJ37" s="74"/>
      <c r="BK37" s="74"/>
      <c r="BL37" s="74"/>
      <c r="BM37" s="74"/>
    </row>
    <row r="38" spans="2:77" ht="15.6" x14ac:dyDescent="0.3">
      <c r="B38"/>
      <c r="D38" s="97" t="s">
        <v>46</v>
      </c>
      <c r="E38" s="98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100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100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100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100"/>
      <c r="BJ38" s="100"/>
      <c r="BK38" s="100"/>
      <c r="BL38" s="100"/>
      <c r="BM38" s="100"/>
    </row>
    <row r="39" spans="2:77" s="101" customFormat="1" ht="15.6" x14ac:dyDescent="0.3">
      <c r="C39" s="102"/>
      <c r="D39" s="103" t="s">
        <v>47</v>
      </c>
      <c r="E39" s="104"/>
      <c r="F39" s="105">
        <f t="shared" ref="F39:BM39" si="51">SUM(F40:F44,F49:F50)</f>
        <v>30645.931107613716</v>
      </c>
      <c r="G39" s="105">
        <f t="shared" si="51"/>
        <v>31498.985222071824</v>
      </c>
      <c r="H39" s="105">
        <f t="shared" si="51"/>
        <v>33028.259315691859</v>
      </c>
      <c r="I39" s="105">
        <f t="shared" si="51"/>
        <v>34557.533409311895</v>
      </c>
      <c r="J39" s="105">
        <f t="shared" si="51"/>
        <v>35056.270950132544</v>
      </c>
      <c r="K39" s="105">
        <f t="shared" si="51"/>
        <v>35056.270950132544</v>
      </c>
      <c r="L39" s="105">
        <f t="shared" si="51"/>
        <v>35056.270950132544</v>
      </c>
      <c r="M39" s="105">
        <f t="shared" si="51"/>
        <v>35056.270950132544</v>
      </c>
      <c r="N39" s="105">
        <f t="shared" si="51"/>
        <v>35056.270950132544</v>
      </c>
      <c r="O39" s="105">
        <f t="shared" si="51"/>
        <v>41837.498153347209</v>
      </c>
      <c r="P39" s="105">
        <f t="shared" si="51"/>
        <v>42757.907106928855</v>
      </c>
      <c r="Q39" s="105">
        <f t="shared" si="51"/>
        <v>43273.720478970601</v>
      </c>
      <c r="R39" s="106">
        <f t="shared" si="51"/>
        <v>43273.720478970601</v>
      </c>
      <c r="S39" s="47">
        <f t="shared" si="51"/>
        <v>480133.88758302305</v>
      </c>
      <c r="T39" s="107">
        <f t="shared" si="51"/>
        <v>42682.498698243755</v>
      </c>
      <c r="U39" s="105">
        <f t="shared" si="51"/>
        <v>42682.498698243755</v>
      </c>
      <c r="V39" s="105">
        <f t="shared" si="51"/>
        <v>42682.498698243755</v>
      </c>
      <c r="W39" s="105">
        <f t="shared" si="51"/>
        <v>42682.498698243755</v>
      </c>
      <c r="X39" s="105">
        <f t="shared" si="51"/>
        <v>42682.498698243755</v>
      </c>
      <c r="Y39" s="105">
        <f t="shared" si="51"/>
        <v>42682.498698243755</v>
      </c>
      <c r="Z39" s="105">
        <f t="shared" si="51"/>
        <v>42682.498698243755</v>
      </c>
      <c r="AA39" s="105">
        <f t="shared" si="51"/>
        <v>45384.413844271403</v>
      </c>
      <c r="AB39" s="105">
        <f t="shared" si="51"/>
        <v>48086.328990299044</v>
      </c>
      <c r="AC39" s="105">
        <f t="shared" si="51"/>
        <v>50788.244136326684</v>
      </c>
      <c r="AD39" s="105">
        <f t="shared" si="51"/>
        <v>52532.734415477098</v>
      </c>
      <c r="AE39" s="105">
        <f t="shared" si="51"/>
        <v>53653.415549950536</v>
      </c>
      <c r="AF39" s="106">
        <f t="shared" si="51"/>
        <v>53653.415549950536</v>
      </c>
      <c r="AG39" s="47">
        <f t="shared" si="51"/>
        <v>602191.70850829803</v>
      </c>
      <c r="AH39" s="107">
        <f t="shared" si="51"/>
        <v>55548.217922829601</v>
      </c>
      <c r="AI39" s="105">
        <f t="shared" si="51"/>
        <v>55548.217922829601</v>
      </c>
      <c r="AJ39" s="105">
        <f t="shared" si="51"/>
        <v>55548.217922829601</v>
      </c>
      <c r="AK39" s="105">
        <f t="shared" si="51"/>
        <v>55548.217922829601</v>
      </c>
      <c r="AL39" s="105">
        <f t="shared" si="51"/>
        <v>55548.217922829601</v>
      </c>
      <c r="AM39" s="105">
        <f t="shared" si="51"/>
        <v>55548.217922829601</v>
      </c>
      <c r="AN39" s="105">
        <f t="shared" si="51"/>
        <v>55548.217922829601</v>
      </c>
      <c r="AO39" s="105">
        <f t="shared" si="51"/>
        <v>55548.217922829601</v>
      </c>
      <c r="AP39" s="105">
        <f t="shared" si="51"/>
        <v>55548.217922829601</v>
      </c>
      <c r="AQ39" s="105">
        <f t="shared" si="51"/>
        <v>55548.217922829601</v>
      </c>
      <c r="AR39" s="105">
        <f t="shared" si="51"/>
        <v>55548.217922829601</v>
      </c>
      <c r="AS39" s="105">
        <f t="shared" si="51"/>
        <v>55548.217922829601</v>
      </c>
      <c r="AT39" s="106">
        <f t="shared" si="51"/>
        <v>55548.217922829601</v>
      </c>
      <c r="AU39" s="47">
        <f t="shared" si="51"/>
        <v>726196.53852119891</v>
      </c>
      <c r="AV39" s="107">
        <f t="shared" si="51"/>
        <v>55958.542221898053</v>
      </c>
      <c r="AW39" s="105">
        <f t="shared" si="51"/>
        <v>55958.542221898053</v>
      </c>
      <c r="AX39" s="105">
        <f t="shared" si="51"/>
        <v>55958.542221898053</v>
      </c>
      <c r="AY39" s="105">
        <f t="shared" si="51"/>
        <v>55958.542221898053</v>
      </c>
      <c r="AZ39" s="105">
        <f t="shared" si="51"/>
        <v>55958.542221898053</v>
      </c>
      <c r="BA39" s="105">
        <f t="shared" si="51"/>
        <v>55958.542221898053</v>
      </c>
      <c r="BB39" s="105">
        <f t="shared" si="51"/>
        <v>55958.542221898053</v>
      </c>
      <c r="BC39" s="105">
        <f t="shared" si="51"/>
        <v>55958.542221898053</v>
      </c>
      <c r="BD39" s="105">
        <f t="shared" si="51"/>
        <v>55958.542221898053</v>
      </c>
      <c r="BE39" s="105">
        <f t="shared" si="51"/>
        <v>55958.542221898053</v>
      </c>
      <c r="BF39" s="105">
        <f t="shared" si="51"/>
        <v>55958.542221898053</v>
      </c>
      <c r="BG39" s="105">
        <f t="shared" si="51"/>
        <v>55958.542221898053</v>
      </c>
      <c r="BH39" s="106">
        <f t="shared" si="51"/>
        <v>55958.542221898053</v>
      </c>
      <c r="BI39" s="47">
        <f t="shared" si="51"/>
        <v>829851.99387955165</v>
      </c>
      <c r="BJ39" s="47">
        <f t="shared" si="51"/>
        <v>829851.99387955165</v>
      </c>
      <c r="BK39" s="47">
        <f t="shared" si="51"/>
        <v>829851.99387955165</v>
      </c>
      <c r="BL39" s="47">
        <f t="shared" si="51"/>
        <v>829851.99387955165</v>
      </c>
      <c r="BM39" s="47">
        <f t="shared" si="51"/>
        <v>829851.99387955165</v>
      </c>
      <c r="BQ39"/>
      <c r="BR39"/>
    </row>
    <row r="40" spans="2:77" s="101" customFormat="1" ht="15.6" x14ac:dyDescent="0.3">
      <c r="B40" s="108"/>
      <c r="C40" s="102"/>
      <c r="D40" s="109" t="s">
        <v>33</v>
      </c>
      <c r="E40" s="110"/>
      <c r="F40" s="111">
        <f>_xlfn.MINIFS(F$54:F$73,$D$54:$D$73,$D40)</f>
        <v>13680.372505198317</v>
      </c>
      <c r="G40" s="111">
        <f t="shared" ref="F40:R44" si="52">_xlfn.MINIFS(G$54:G$73,$D$54:$D$73,$D40)</f>
        <v>13720.636044180172</v>
      </c>
      <c r="H40" s="111">
        <f t="shared" si="52"/>
        <v>13720.636044180172</v>
      </c>
      <c r="I40" s="111">
        <f t="shared" si="52"/>
        <v>13720.636044180172</v>
      </c>
      <c r="J40" s="111">
        <f t="shared" si="52"/>
        <v>13720.636044180172</v>
      </c>
      <c r="K40" s="111">
        <f t="shared" si="52"/>
        <v>13720.636044180172</v>
      </c>
      <c r="L40" s="111">
        <f t="shared" si="52"/>
        <v>13720.636044180172</v>
      </c>
      <c r="M40" s="111">
        <f t="shared" si="52"/>
        <v>13720.636044180172</v>
      </c>
      <c r="N40" s="111">
        <f t="shared" si="52"/>
        <v>13720.636044180172</v>
      </c>
      <c r="O40" s="111">
        <f t="shared" si="52"/>
        <v>19431.183332887216</v>
      </c>
      <c r="P40" s="111">
        <f t="shared" si="52"/>
        <v>19431.183332887216</v>
      </c>
      <c r="Q40" s="111">
        <f t="shared" si="52"/>
        <v>19431.183332887216</v>
      </c>
      <c r="R40" s="112">
        <f t="shared" si="52"/>
        <v>19431.183332887216</v>
      </c>
      <c r="S40" s="113">
        <f>MIN(_xlfn.MINIFS(S$59:S$73,$D$59:$D$73,$D40),(S$53*S25/SUM(S$25:S$29)))</f>
        <v>203488.50953488529</v>
      </c>
      <c r="T40" s="114">
        <f t="shared" ref="T40:BM40" si="53">MIN(_xlfn.MINIFS(T$59:T$73,$D$59:$D$73,$D40),(T$53*T25/SUM(T$25:T$29)))</f>
        <v>21260.908703099423</v>
      </c>
      <c r="U40" s="111">
        <f t="shared" si="53"/>
        <v>21260.908703099423</v>
      </c>
      <c r="V40" s="111">
        <f t="shared" si="53"/>
        <v>21260.908703099423</v>
      </c>
      <c r="W40" s="111">
        <f t="shared" si="53"/>
        <v>21260.908703099423</v>
      </c>
      <c r="X40" s="111">
        <f t="shared" si="53"/>
        <v>21260.908703099423</v>
      </c>
      <c r="Y40" s="111">
        <f t="shared" si="53"/>
        <v>21260.908703099423</v>
      </c>
      <c r="Z40" s="111">
        <f t="shared" si="53"/>
        <v>21260.908703099423</v>
      </c>
      <c r="AA40" s="111">
        <f t="shared" si="53"/>
        <v>21260.908703099423</v>
      </c>
      <c r="AB40" s="111">
        <f t="shared" si="53"/>
        <v>21260.908703099423</v>
      </c>
      <c r="AC40" s="111">
        <f t="shared" si="53"/>
        <v>21260.908703099423</v>
      </c>
      <c r="AD40" s="111">
        <f t="shared" si="53"/>
        <v>21260.908703099423</v>
      </c>
      <c r="AE40" s="111">
        <f t="shared" si="53"/>
        <v>21260.908703099423</v>
      </c>
      <c r="AF40" s="112">
        <f t="shared" si="53"/>
        <v>21260.908703099423</v>
      </c>
      <c r="AG40" s="113">
        <f t="shared" si="53"/>
        <v>274454.64020059834</v>
      </c>
      <c r="AH40" s="114">
        <f t="shared" si="53"/>
        <v>21210.950209181236</v>
      </c>
      <c r="AI40" s="111">
        <f t="shared" si="53"/>
        <v>21210.950209181236</v>
      </c>
      <c r="AJ40" s="111">
        <f t="shared" si="53"/>
        <v>21210.950209181236</v>
      </c>
      <c r="AK40" s="111">
        <f t="shared" si="53"/>
        <v>21210.950209181236</v>
      </c>
      <c r="AL40" s="111">
        <f t="shared" si="53"/>
        <v>21210.950209181236</v>
      </c>
      <c r="AM40" s="111">
        <f t="shared" si="53"/>
        <v>21210.950209181236</v>
      </c>
      <c r="AN40" s="111">
        <f t="shared" si="53"/>
        <v>21210.950209181236</v>
      </c>
      <c r="AO40" s="111">
        <f t="shared" si="53"/>
        <v>21210.950209181236</v>
      </c>
      <c r="AP40" s="111">
        <f t="shared" si="53"/>
        <v>21210.950209181236</v>
      </c>
      <c r="AQ40" s="111">
        <f t="shared" si="53"/>
        <v>21210.950209181236</v>
      </c>
      <c r="AR40" s="111">
        <f t="shared" si="53"/>
        <v>21210.950209181236</v>
      </c>
      <c r="AS40" s="111">
        <f t="shared" si="53"/>
        <v>21210.950209181236</v>
      </c>
      <c r="AT40" s="112">
        <f t="shared" si="53"/>
        <v>21210.950209181236</v>
      </c>
      <c r="AU40" s="113">
        <f t="shared" si="53"/>
        <v>276916.77844791563</v>
      </c>
      <c r="AV40" s="114">
        <f t="shared" si="53"/>
        <v>21301.290649839659</v>
      </c>
      <c r="AW40" s="111">
        <f t="shared" si="53"/>
        <v>21301.290649839659</v>
      </c>
      <c r="AX40" s="111">
        <f t="shared" si="53"/>
        <v>21301.290649839659</v>
      </c>
      <c r="AY40" s="111">
        <f t="shared" si="53"/>
        <v>21301.290649839659</v>
      </c>
      <c r="AZ40" s="111">
        <f t="shared" si="53"/>
        <v>21301.290649839659</v>
      </c>
      <c r="BA40" s="111">
        <f t="shared" si="53"/>
        <v>21301.290649839659</v>
      </c>
      <c r="BB40" s="111">
        <f t="shared" si="53"/>
        <v>21301.290649839659</v>
      </c>
      <c r="BC40" s="111">
        <f t="shared" si="53"/>
        <v>21301.290649839659</v>
      </c>
      <c r="BD40" s="111">
        <f t="shared" si="53"/>
        <v>21301.290649839659</v>
      </c>
      <c r="BE40" s="111">
        <f t="shared" si="53"/>
        <v>21301.290649839659</v>
      </c>
      <c r="BF40" s="111">
        <f t="shared" si="53"/>
        <v>21301.290649839659</v>
      </c>
      <c r="BG40" s="111">
        <f t="shared" si="53"/>
        <v>21301.290649839659</v>
      </c>
      <c r="BH40" s="112">
        <f t="shared" si="53"/>
        <v>21301.290649839659</v>
      </c>
      <c r="BI40" s="113">
        <f t="shared" si="53"/>
        <v>274970.05574386532</v>
      </c>
      <c r="BJ40" s="113">
        <f t="shared" si="53"/>
        <v>274970.05574386532</v>
      </c>
      <c r="BK40" s="113">
        <f t="shared" si="53"/>
        <v>274970.05574386532</v>
      </c>
      <c r="BL40" s="113">
        <f t="shared" si="53"/>
        <v>274970.05574386532</v>
      </c>
      <c r="BM40" s="113">
        <f t="shared" si="53"/>
        <v>274970.05574386532</v>
      </c>
      <c r="BQ40"/>
      <c r="BR40"/>
    </row>
    <row r="41" spans="2:77" s="101" customFormat="1" ht="15.6" x14ac:dyDescent="0.3">
      <c r="B41" s="108"/>
      <c r="C41" s="102"/>
      <c r="D41" s="115" t="s">
        <v>34</v>
      </c>
      <c r="E41" s="116"/>
      <c r="F41" s="117">
        <f>_xlfn.MINIFS(F$54:F$73,$D$54:$D$73,$D41)</f>
        <v>4551.7800917996328</v>
      </c>
      <c r="G41" s="117">
        <f t="shared" si="52"/>
        <v>4602.0447679082217</v>
      </c>
      <c r="H41" s="117">
        <f t="shared" si="52"/>
        <v>4602.0447679082217</v>
      </c>
      <c r="I41" s="117">
        <f t="shared" si="52"/>
        <v>4602.0447679082217</v>
      </c>
      <c r="J41" s="117">
        <f t="shared" si="52"/>
        <v>4602.0447679082217</v>
      </c>
      <c r="K41" s="117">
        <f t="shared" si="52"/>
        <v>4602.0447679082217</v>
      </c>
      <c r="L41" s="117">
        <f t="shared" si="52"/>
        <v>4602.0447679082217</v>
      </c>
      <c r="M41" s="117">
        <f t="shared" si="52"/>
        <v>4602.0447679082217</v>
      </c>
      <c r="N41" s="117">
        <f t="shared" si="52"/>
        <v>4602.0447679082217</v>
      </c>
      <c r="O41" s="117">
        <f t="shared" si="52"/>
        <v>5522.4537214898664</v>
      </c>
      <c r="P41" s="117">
        <f t="shared" si="52"/>
        <v>6442.8626750715102</v>
      </c>
      <c r="Q41" s="117">
        <f t="shared" si="52"/>
        <v>6958.6760471132602</v>
      </c>
      <c r="R41" s="118">
        <f t="shared" si="52"/>
        <v>6958.6760471132602</v>
      </c>
      <c r="S41" s="119">
        <f t="shared" ref="S41:BM45" si="54">MIN(_xlfn.MINIFS(S$59:S$73,$D$59:$D$73,$D41),(S$53*S26/SUM(S$25:S$29)))</f>
        <v>68110.262565041689</v>
      </c>
      <c r="T41" s="120">
        <f t="shared" si="54"/>
        <v>5785.944540417694</v>
      </c>
      <c r="U41" s="121">
        <f t="shared" si="54"/>
        <v>5785.944540417694</v>
      </c>
      <c r="V41" s="121">
        <f t="shared" si="54"/>
        <v>5785.944540417694</v>
      </c>
      <c r="W41" s="121">
        <f t="shared" si="54"/>
        <v>5785.944540417694</v>
      </c>
      <c r="X41" s="121">
        <f t="shared" si="54"/>
        <v>5785.944540417694</v>
      </c>
      <c r="Y41" s="121">
        <f t="shared" si="54"/>
        <v>5785.944540417694</v>
      </c>
      <c r="Z41" s="121">
        <f t="shared" si="54"/>
        <v>5785.944540417694</v>
      </c>
      <c r="AA41" s="121">
        <f t="shared" si="54"/>
        <v>5785.944540417694</v>
      </c>
      <c r="AB41" s="121">
        <f t="shared" si="54"/>
        <v>5785.944540417694</v>
      </c>
      <c r="AC41" s="121">
        <f t="shared" si="54"/>
        <v>5785.944540417694</v>
      </c>
      <c r="AD41" s="121">
        <f t="shared" si="54"/>
        <v>5785.944540417694</v>
      </c>
      <c r="AE41" s="121">
        <f t="shared" si="54"/>
        <v>5785.944540417694</v>
      </c>
      <c r="AF41" s="122">
        <f t="shared" si="54"/>
        <v>5785.944540417694</v>
      </c>
      <c r="AG41" s="119">
        <f t="shared" si="54"/>
        <v>74690.096704542928</v>
      </c>
      <c r="AH41" s="120">
        <f t="shared" si="54"/>
        <v>5900.6784398155378</v>
      </c>
      <c r="AI41" s="121">
        <f t="shared" si="54"/>
        <v>5900.6784398155378</v>
      </c>
      <c r="AJ41" s="121">
        <f t="shared" si="54"/>
        <v>5900.6784398155378</v>
      </c>
      <c r="AK41" s="121">
        <f t="shared" si="54"/>
        <v>5900.6784398155378</v>
      </c>
      <c r="AL41" s="121">
        <f t="shared" si="54"/>
        <v>5900.6784398155378</v>
      </c>
      <c r="AM41" s="121">
        <f t="shared" si="54"/>
        <v>5900.6784398155378</v>
      </c>
      <c r="AN41" s="121">
        <f t="shared" si="54"/>
        <v>5900.6784398155378</v>
      </c>
      <c r="AO41" s="121">
        <f t="shared" si="54"/>
        <v>5900.6784398155378</v>
      </c>
      <c r="AP41" s="121">
        <f t="shared" si="54"/>
        <v>5900.6784398155378</v>
      </c>
      <c r="AQ41" s="121">
        <f t="shared" si="54"/>
        <v>5900.6784398155378</v>
      </c>
      <c r="AR41" s="121">
        <f t="shared" si="54"/>
        <v>5900.6784398155378</v>
      </c>
      <c r="AS41" s="121">
        <f t="shared" si="54"/>
        <v>5900.6784398155378</v>
      </c>
      <c r="AT41" s="122">
        <f t="shared" si="54"/>
        <v>5900.6784398155378</v>
      </c>
      <c r="AU41" s="119">
        <f t="shared" si="54"/>
        <v>77620.445803722178</v>
      </c>
      <c r="AV41" s="120">
        <f t="shared" si="54"/>
        <v>6015.6390757004519</v>
      </c>
      <c r="AW41" s="121">
        <f t="shared" si="54"/>
        <v>6015.6390757004519</v>
      </c>
      <c r="AX41" s="121">
        <f t="shared" si="54"/>
        <v>6015.6390757004519</v>
      </c>
      <c r="AY41" s="121">
        <f t="shared" si="54"/>
        <v>6015.6390757004519</v>
      </c>
      <c r="AZ41" s="121">
        <f t="shared" si="54"/>
        <v>6015.6390757004519</v>
      </c>
      <c r="BA41" s="121">
        <f t="shared" si="54"/>
        <v>6015.6390757004519</v>
      </c>
      <c r="BB41" s="121">
        <f t="shared" si="54"/>
        <v>6015.6390757004519</v>
      </c>
      <c r="BC41" s="121">
        <f t="shared" si="54"/>
        <v>6015.6390757004519</v>
      </c>
      <c r="BD41" s="121">
        <f t="shared" si="54"/>
        <v>6015.6390757004519</v>
      </c>
      <c r="BE41" s="121">
        <f t="shared" si="54"/>
        <v>6015.6390757004519</v>
      </c>
      <c r="BF41" s="121">
        <f t="shared" si="54"/>
        <v>6015.6390757004519</v>
      </c>
      <c r="BG41" s="121">
        <f t="shared" si="54"/>
        <v>6015.6390757004519</v>
      </c>
      <c r="BH41" s="122">
        <f t="shared" si="54"/>
        <v>6015.6390757004519</v>
      </c>
      <c r="BI41" s="119">
        <f t="shared" si="54"/>
        <v>76493.974269026075</v>
      </c>
      <c r="BJ41" s="119">
        <f t="shared" si="54"/>
        <v>76493.974269026075</v>
      </c>
      <c r="BK41" s="119">
        <f t="shared" si="54"/>
        <v>76493.974269026075</v>
      </c>
      <c r="BL41" s="119">
        <f t="shared" si="54"/>
        <v>76493.974269026075</v>
      </c>
      <c r="BM41" s="119">
        <f t="shared" si="54"/>
        <v>76493.974269026075</v>
      </c>
      <c r="BP41"/>
      <c r="BQ41"/>
      <c r="BR41"/>
      <c r="BS41"/>
      <c r="BT41"/>
      <c r="BU41"/>
      <c r="BV41"/>
      <c r="BW41"/>
      <c r="BX41"/>
      <c r="BY41"/>
    </row>
    <row r="42" spans="2:77" s="126" customFormat="1" ht="15.6" x14ac:dyDescent="0.3">
      <c r="B42" s="123"/>
      <c r="C42" s="102"/>
      <c r="D42" s="124" t="s">
        <v>35</v>
      </c>
      <c r="E42" s="125"/>
      <c r="F42" s="121">
        <f>_xlfn.MINIFS(F$54:F$73,$D$54:$D$73,$D42)</f>
        <v>7646.3704681001691</v>
      </c>
      <c r="G42" s="121">
        <f t="shared" si="52"/>
        <v>7646.3704681001709</v>
      </c>
      <c r="H42" s="121">
        <f t="shared" si="52"/>
        <v>9175.6445617202044</v>
      </c>
      <c r="I42" s="121">
        <f t="shared" si="52"/>
        <v>10704.918655340238</v>
      </c>
      <c r="J42" s="121">
        <f t="shared" si="52"/>
        <v>10704.918655340238</v>
      </c>
      <c r="K42" s="121">
        <f t="shared" si="52"/>
        <v>10704.918655340238</v>
      </c>
      <c r="L42" s="121">
        <f t="shared" si="52"/>
        <v>10704.918655340238</v>
      </c>
      <c r="M42" s="121">
        <f t="shared" si="52"/>
        <v>10704.918655340238</v>
      </c>
      <c r="N42" s="121">
        <f t="shared" si="52"/>
        <v>10704.918655340238</v>
      </c>
      <c r="O42" s="121">
        <f t="shared" si="52"/>
        <v>10704.918655340238</v>
      </c>
      <c r="P42" s="121">
        <f t="shared" si="52"/>
        <v>10704.918655340238</v>
      </c>
      <c r="Q42" s="121">
        <f t="shared" si="52"/>
        <v>10704.918655340238</v>
      </c>
      <c r="R42" s="122">
        <f t="shared" si="52"/>
        <v>10704.918655340238</v>
      </c>
      <c r="S42" s="119">
        <f t="shared" si="54"/>
        <v>131517.57205132299</v>
      </c>
      <c r="T42" s="120">
        <f t="shared" si="54"/>
        <v>9456.7030110967517</v>
      </c>
      <c r="U42" s="121">
        <f t="shared" si="54"/>
        <v>9456.7030110967517</v>
      </c>
      <c r="V42" s="121">
        <f t="shared" si="54"/>
        <v>9456.7030110967517</v>
      </c>
      <c r="W42" s="121">
        <f t="shared" si="54"/>
        <v>9456.7030110967517</v>
      </c>
      <c r="X42" s="121">
        <f t="shared" si="54"/>
        <v>9456.7030110967517</v>
      </c>
      <c r="Y42" s="121">
        <f t="shared" si="54"/>
        <v>9456.7030110967517</v>
      </c>
      <c r="Z42" s="121">
        <f t="shared" si="54"/>
        <v>9456.7030110967517</v>
      </c>
      <c r="AA42" s="121">
        <f t="shared" si="54"/>
        <v>12158.618157124396</v>
      </c>
      <c r="AB42" s="121">
        <f t="shared" si="54"/>
        <v>14860.533303152039</v>
      </c>
      <c r="AC42" s="121">
        <f t="shared" si="54"/>
        <v>17562.448449179683</v>
      </c>
      <c r="AD42" s="121">
        <f t="shared" si="54"/>
        <v>18237.927235686595</v>
      </c>
      <c r="AE42" s="121">
        <f t="shared" si="54"/>
        <v>18237.927235686595</v>
      </c>
      <c r="AF42" s="122">
        <f t="shared" si="54"/>
        <v>18237.927235686595</v>
      </c>
      <c r="AG42" s="119">
        <f>MIN(_xlfn.MINIFS(AG$59:AG$73,$D$59:$D$73,$D42),(AG$53*AG27/SUM(AG$25:AG$29)))</f>
        <v>165492.3026941932</v>
      </c>
      <c r="AH42" s="120">
        <f t="shared" si="54"/>
        <v>20574.621702905799</v>
      </c>
      <c r="AI42" s="121">
        <f t="shared" si="54"/>
        <v>20574.621702905799</v>
      </c>
      <c r="AJ42" s="121">
        <f t="shared" si="54"/>
        <v>20574.621702905799</v>
      </c>
      <c r="AK42" s="121">
        <f t="shared" si="54"/>
        <v>20574.621702905799</v>
      </c>
      <c r="AL42" s="121">
        <f t="shared" si="54"/>
        <v>20574.621702905799</v>
      </c>
      <c r="AM42" s="121">
        <f t="shared" si="54"/>
        <v>20574.621702905799</v>
      </c>
      <c r="AN42" s="121">
        <f t="shared" si="54"/>
        <v>20574.621702905799</v>
      </c>
      <c r="AO42" s="121">
        <f t="shared" si="54"/>
        <v>20574.621702905799</v>
      </c>
      <c r="AP42" s="121">
        <f t="shared" si="54"/>
        <v>20574.621702905799</v>
      </c>
      <c r="AQ42" s="121">
        <f t="shared" si="54"/>
        <v>20574.621702905799</v>
      </c>
      <c r="AR42" s="121">
        <f t="shared" si="54"/>
        <v>20574.621702905799</v>
      </c>
      <c r="AS42" s="121">
        <f t="shared" si="54"/>
        <v>20574.621702905799</v>
      </c>
      <c r="AT42" s="122">
        <f t="shared" si="54"/>
        <v>20574.621702905799</v>
      </c>
      <c r="AU42" s="119">
        <f t="shared" si="54"/>
        <v>268387.60343031608</v>
      </c>
      <c r="AV42" s="120">
        <f t="shared" si="54"/>
        <v>20645.200263870454</v>
      </c>
      <c r="AW42" s="121">
        <f t="shared" si="54"/>
        <v>20645.200263870454</v>
      </c>
      <c r="AX42" s="121">
        <f t="shared" si="54"/>
        <v>20645.200263870454</v>
      </c>
      <c r="AY42" s="121">
        <f t="shared" si="54"/>
        <v>20645.200263870454</v>
      </c>
      <c r="AZ42" s="121">
        <f t="shared" si="54"/>
        <v>20645.200263870454</v>
      </c>
      <c r="BA42" s="121">
        <f t="shared" si="54"/>
        <v>20645.200263870454</v>
      </c>
      <c r="BB42" s="121">
        <f t="shared" si="54"/>
        <v>20645.200263870454</v>
      </c>
      <c r="BC42" s="121">
        <f t="shared" si="54"/>
        <v>20645.200263870454</v>
      </c>
      <c r="BD42" s="121">
        <f t="shared" si="54"/>
        <v>20645.200263870454</v>
      </c>
      <c r="BE42" s="121">
        <f t="shared" si="54"/>
        <v>20645.200263870454</v>
      </c>
      <c r="BF42" s="121">
        <f t="shared" si="54"/>
        <v>20645.200263870454</v>
      </c>
      <c r="BG42" s="121">
        <f t="shared" si="54"/>
        <v>20645.200263870454</v>
      </c>
      <c r="BH42" s="122">
        <f t="shared" si="54"/>
        <v>20645.200263870454</v>
      </c>
      <c r="BI42" s="119">
        <f t="shared" si="54"/>
        <v>266720.95407154935</v>
      </c>
      <c r="BJ42" s="119">
        <f t="shared" si="54"/>
        <v>266720.95407154935</v>
      </c>
      <c r="BK42" s="119">
        <f t="shared" si="54"/>
        <v>266720.95407154935</v>
      </c>
      <c r="BL42" s="119">
        <f t="shared" si="54"/>
        <v>266720.95407154935</v>
      </c>
      <c r="BM42" s="119">
        <f t="shared" si="54"/>
        <v>266720.95407154935</v>
      </c>
      <c r="BO42" s="101"/>
      <c r="BP42"/>
      <c r="BQ42"/>
      <c r="BR42"/>
      <c r="BS42"/>
      <c r="BT42"/>
      <c r="BU42"/>
      <c r="BV42"/>
      <c r="BW42"/>
      <c r="BX42"/>
      <c r="BY42"/>
    </row>
    <row r="43" spans="2:77" s="101" customFormat="1" ht="15.6" x14ac:dyDescent="0.3">
      <c r="B43" s="108"/>
      <c r="C43" s="102"/>
      <c r="D43" s="115" t="s">
        <v>36</v>
      </c>
      <c r="E43" s="116"/>
      <c r="F43" s="121">
        <f t="shared" si="52"/>
        <v>3157.1829069918526</v>
      </c>
      <c r="G43" s="121">
        <f t="shared" si="52"/>
        <v>3919.7088063595138</v>
      </c>
      <c r="H43" s="121">
        <f t="shared" si="52"/>
        <v>3919.7088063595138</v>
      </c>
      <c r="I43" s="121">
        <f t="shared" si="52"/>
        <v>3919.7088063595138</v>
      </c>
      <c r="J43" s="121">
        <f t="shared" si="52"/>
        <v>3919.7088063595138</v>
      </c>
      <c r="K43" s="121">
        <f t="shared" si="52"/>
        <v>3919.7088063595138</v>
      </c>
      <c r="L43" s="121">
        <f t="shared" si="52"/>
        <v>3919.7088063595138</v>
      </c>
      <c r="M43" s="121">
        <f t="shared" si="52"/>
        <v>3919.7088063595138</v>
      </c>
      <c r="N43" s="121">
        <f t="shared" si="52"/>
        <v>3919.7088063595138</v>
      </c>
      <c r="O43" s="121">
        <f t="shared" si="52"/>
        <v>3919.7088063595138</v>
      </c>
      <c r="P43" s="121">
        <f t="shared" si="52"/>
        <v>3919.7088063595138</v>
      </c>
      <c r="Q43" s="121">
        <f t="shared" si="52"/>
        <v>3919.7088063595138</v>
      </c>
      <c r="R43" s="122">
        <f t="shared" si="52"/>
        <v>3919.7088063595138</v>
      </c>
      <c r="S43" s="119">
        <f t="shared" si="54"/>
        <v>50243.540154244671</v>
      </c>
      <c r="T43" s="120">
        <f t="shared" si="54"/>
        <v>3919.7088063595133</v>
      </c>
      <c r="U43" s="121">
        <f t="shared" si="54"/>
        <v>3919.7088063595133</v>
      </c>
      <c r="V43" s="121">
        <f t="shared" si="54"/>
        <v>3919.7088063595133</v>
      </c>
      <c r="W43" s="121">
        <f t="shared" si="54"/>
        <v>3919.7088063595133</v>
      </c>
      <c r="X43" s="121">
        <f t="shared" si="54"/>
        <v>3919.7088063595133</v>
      </c>
      <c r="Y43" s="121">
        <f t="shared" si="54"/>
        <v>3919.7088063595133</v>
      </c>
      <c r="Z43" s="121">
        <f t="shared" si="54"/>
        <v>3919.7088063595133</v>
      </c>
      <c r="AA43" s="121">
        <f t="shared" si="54"/>
        <v>3919.7088063595133</v>
      </c>
      <c r="AB43" s="121">
        <f t="shared" si="54"/>
        <v>3919.7088063595133</v>
      </c>
      <c r="AC43" s="121">
        <f t="shared" si="54"/>
        <v>3919.7088063595133</v>
      </c>
      <c r="AD43" s="121">
        <f t="shared" si="54"/>
        <v>4988.7202990030164</v>
      </c>
      <c r="AE43" s="121">
        <f t="shared" si="54"/>
        <v>5145.0369842042028</v>
      </c>
      <c r="AF43" s="122">
        <f t="shared" si="54"/>
        <v>5145.0369842042028</v>
      </c>
      <c r="AG43" s="119">
        <f t="shared" si="54"/>
        <v>55588.59761746219</v>
      </c>
      <c r="AH43" s="120">
        <f t="shared" si="54"/>
        <v>5546.6377334266062</v>
      </c>
      <c r="AI43" s="121">
        <f t="shared" si="54"/>
        <v>5546.6377334266062</v>
      </c>
      <c r="AJ43" s="121">
        <f t="shared" si="54"/>
        <v>5546.6377334266062</v>
      </c>
      <c r="AK43" s="121">
        <f t="shared" si="54"/>
        <v>5546.6377334266062</v>
      </c>
      <c r="AL43" s="121">
        <f t="shared" si="54"/>
        <v>5546.6377334266062</v>
      </c>
      <c r="AM43" s="121">
        <f t="shared" si="54"/>
        <v>5546.6377334266062</v>
      </c>
      <c r="AN43" s="121">
        <f t="shared" si="54"/>
        <v>5546.6377334266062</v>
      </c>
      <c r="AO43" s="121">
        <f t="shared" si="54"/>
        <v>5546.6377334266062</v>
      </c>
      <c r="AP43" s="121">
        <f t="shared" si="54"/>
        <v>5546.6377334266062</v>
      </c>
      <c r="AQ43" s="121">
        <f t="shared" si="54"/>
        <v>5546.6377334266062</v>
      </c>
      <c r="AR43" s="121">
        <f t="shared" si="54"/>
        <v>5546.6377334266062</v>
      </c>
      <c r="AS43" s="121">
        <f t="shared" si="54"/>
        <v>5546.6377334266062</v>
      </c>
      <c r="AT43" s="122">
        <f t="shared" si="54"/>
        <v>5546.6377334266062</v>
      </c>
      <c r="AU43" s="119">
        <f t="shared" si="54"/>
        <v>72963.219055498848</v>
      </c>
      <c r="AV43" s="120">
        <f t="shared" si="54"/>
        <v>5654.7007311584248</v>
      </c>
      <c r="AW43" s="121">
        <f t="shared" si="54"/>
        <v>5654.7007311584248</v>
      </c>
      <c r="AX43" s="121">
        <f t="shared" si="54"/>
        <v>5654.7007311584248</v>
      </c>
      <c r="AY43" s="121">
        <f t="shared" si="54"/>
        <v>5654.7007311584248</v>
      </c>
      <c r="AZ43" s="121">
        <f t="shared" si="54"/>
        <v>5654.7007311584248</v>
      </c>
      <c r="BA43" s="121">
        <f t="shared" si="54"/>
        <v>5654.7007311584248</v>
      </c>
      <c r="BB43" s="121">
        <f t="shared" si="54"/>
        <v>5654.7007311584248</v>
      </c>
      <c r="BC43" s="121">
        <f t="shared" si="54"/>
        <v>5654.7007311584248</v>
      </c>
      <c r="BD43" s="121">
        <f t="shared" si="54"/>
        <v>5654.7007311584248</v>
      </c>
      <c r="BE43" s="121">
        <f t="shared" si="54"/>
        <v>5654.7007311584248</v>
      </c>
      <c r="BF43" s="121">
        <f t="shared" si="54"/>
        <v>5654.7007311584248</v>
      </c>
      <c r="BG43" s="121">
        <f t="shared" si="54"/>
        <v>5654.7007311584248</v>
      </c>
      <c r="BH43" s="122">
        <f t="shared" si="54"/>
        <v>5654.7007311584248</v>
      </c>
      <c r="BI43" s="119">
        <f t="shared" si="54"/>
        <v>71904.335812884514</v>
      </c>
      <c r="BJ43" s="119">
        <f t="shared" si="54"/>
        <v>71904.335812884514</v>
      </c>
      <c r="BK43" s="119">
        <f t="shared" si="54"/>
        <v>71904.335812884514</v>
      </c>
      <c r="BL43" s="119">
        <f t="shared" si="54"/>
        <v>71904.335812884514</v>
      </c>
      <c r="BM43" s="119">
        <f t="shared" si="54"/>
        <v>71904.335812884514</v>
      </c>
      <c r="BP43"/>
      <c r="BQ43"/>
      <c r="BR43"/>
      <c r="BS43"/>
      <c r="BT43"/>
      <c r="BU43"/>
      <c r="BV43"/>
      <c r="BW43"/>
      <c r="BX43"/>
      <c r="BY43"/>
    </row>
    <row r="44" spans="2:77" s="101" customFormat="1" ht="15.6" x14ac:dyDescent="0.3">
      <c r="B44" s="108"/>
      <c r="C44" s="102"/>
      <c r="D44" s="115" t="s">
        <v>37</v>
      </c>
      <c r="E44" s="116"/>
      <c r="F44" s="121">
        <f t="shared" si="52"/>
        <v>649.0085017466314</v>
      </c>
      <c r="G44" s="121">
        <f t="shared" si="52"/>
        <v>649.0085017466314</v>
      </c>
      <c r="H44" s="121">
        <f t="shared" si="52"/>
        <v>649.0085017466314</v>
      </c>
      <c r="I44" s="121">
        <f t="shared" si="52"/>
        <v>649.0085017466314</v>
      </c>
      <c r="J44" s="121">
        <f t="shared" si="52"/>
        <v>1147.7460425672843</v>
      </c>
      <c r="K44" s="121">
        <f t="shared" si="52"/>
        <v>1147.7460425672843</v>
      </c>
      <c r="L44" s="121">
        <f t="shared" si="52"/>
        <v>1147.7460425672843</v>
      </c>
      <c r="M44" s="121">
        <f t="shared" si="52"/>
        <v>1147.7460425672843</v>
      </c>
      <c r="N44" s="121">
        <f t="shared" si="52"/>
        <v>1147.7460425672843</v>
      </c>
      <c r="O44" s="121">
        <f t="shared" si="52"/>
        <v>1298.0170034932628</v>
      </c>
      <c r="P44" s="121">
        <f t="shared" si="52"/>
        <v>1298.0170034932628</v>
      </c>
      <c r="Q44" s="121">
        <f t="shared" si="52"/>
        <v>1298.0170034932628</v>
      </c>
      <c r="R44" s="122">
        <f t="shared" si="52"/>
        <v>1298.0170034932628</v>
      </c>
      <c r="S44" s="119">
        <f t="shared" si="54"/>
        <v>14278.187038425898</v>
      </c>
      <c r="T44" s="120">
        <f t="shared" si="54"/>
        <v>1298.0170034932628</v>
      </c>
      <c r="U44" s="121">
        <f t="shared" si="54"/>
        <v>1298.0170034932628</v>
      </c>
      <c r="V44" s="121">
        <f t="shared" si="54"/>
        <v>1298.0170034932628</v>
      </c>
      <c r="W44" s="121">
        <f t="shared" si="54"/>
        <v>1298.0170034932628</v>
      </c>
      <c r="X44" s="121">
        <f t="shared" si="54"/>
        <v>1298.0170034932628</v>
      </c>
      <c r="Y44" s="121">
        <f t="shared" si="54"/>
        <v>1298.0170034932628</v>
      </c>
      <c r="Z44" s="121">
        <f t="shared" si="54"/>
        <v>1298.0170034932628</v>
      </c>
      <c r="AA44" s="121">
        <f t="shared" si="54"/>
        <v>1298.0170034932628</v>
      </c>
      <c r="AB44" s="121">
        <f t="shared" si="54"/>
        <v>1298.0170034932628</v>
      </c>
      <c r="AC44" s="121">
        <f t="shared" si="54"/>
        <v>1298.0170034932628</v>
      </c>
      <c r="AD44" s="121">
        <f t="shared" si="54"/>
        <v>1298.0170034932628</v>
      </c>
      <c r="AE44" s="121">
        <f t="shared" si="54"/>
        <v>2262.3814527655077</v>
      </c>
      <c r="AF44" s="122">
        <f t="shared" si="54"/>
        <v>2262.3814527655077</v>
      </c>
      <c r="AG44" s="119">
        <f t="shared" si="54"/>
        <v>19470.255052398952</v>
      </c>
      <c r="AH44" s="120">
        <f t="shared" si="54"/>
        <v>1354.1132037233017</v>
      </c>
      <c r="AI44" s="121">
        <f t="shared" si="54"/>
        <v>1354.1132037233017</v>
      </c>
      <c r="AJ44" s="121">
        <f t="shared" si="54"/>
        <v>1354.1132037233017</v>
      </c>
      <c r="AK44" s="121">
        <f t="shared" si="54"/>
        <v>1354.1132037233017</v>
      </c>
      <c r="AL44" s="121">
        <f t="shared" si="54"/>
        <v>1354.1132037233017</v>
      </c>
      <c r="AM44" s="121">
        <f t="shared" si="54"/>
        <v>1354.1132037233017</v>
      </c>
      <c r="AN44" s="121">
        <f t="shared" si="54"/>
        <v>1354.1132037233017</v>
      </c>
      <c r="AO44" s="121">
        <f t="shared" si="54"/>
        <v>1354.1132037233017</v>
      </c>
      <c r="AP44" s="121">
        <f t="shared" si="54"/>
        <v>1354.1132037233017</v>
      </c>
      <c r="AQ44" s="121">
        <f t="shared" si="54"/>
        <v>1354.1132037233017</v>
      </c>
      <c r="AR44" s="121">
        <f t="shared" si="54"/>
        <v>1354.1132037233017</v>
      </c>
      <c r="AS44" s="121">
        <f t="shared" si="54"/>
        <v>1354.1132037233017</v>
      </c>
      <c r="AT44" s="122">
        <f t="shared" si="54"/>
        <v>1354.1132037233017</v>
      </c>
      <c r="AU44" s="119">
        <f t="shared" si="54"/>
        <v>17812.6755446438</v>
      </c>
      <c r="AV44" s="120">
        <f t="shared" si="54"/>
        <v>1380.4948675519538</v>
      </c>
      <c r="AW44" s="121">
        <f t="shared" si="54"/>
        <v>1380.4948675519538</v>
      </c>
      <c r="AX44" s="121">
        <f t="shared" si="54"/>
        <v>1380.4948675519538</v>
      </c>
      <c r="AY44" s="121">
        <f t="shared" si="54"/>
        <v>1380.4948675519538</v>
      </c>
      <c r="AZ44" s="121">
        <f t="shared" si="54"/>
        <v>1380.4948675519538</v>
      </c>
      <c r="BA44" s="121">
        <f t="shared" si="54"/>
        <v>1380.4948675519538</v>
      </c>
      <c r="BB44" s="121">
        <f t="shared" si="54"/>
        <v>1380.4948675519538</v>
      </c>
      <c r="BC44" s="121">
        <f t="shared" si="54"/>
        <v>1380.4948675519538</v>
      </c>
      <c r="BD44" s="121">
        <f t="shared" si="54"/>
        <v>1380.4948675519538</v>
      </c>
      <c r="BE44" s="121">
        <f t="shared" si="54"/>
        <v>1380.4948675519538</v>
      </c>
      <c r="BF44" s="121">
        <f t="shared" si="54"/>
        <v>1380.4948675519538</v>
      </c>
      <c r="BG44" s="121">
        <f t="shared" si="54"/>
        <v>1380.4948675519538</v>
      </c>
      <c r="BH44" s="122">
        <f t="shared" si="54"/>
        <v>1380.4948675519538</v>
      </c>
      <c r="BI44" s="119">
        <f t="shared" si="54"/>
        <v>127266.85774312401</v>
      </c>
      <c r="BJ44" s="119">
        <f t="shared" si="54"/>
        <v>127266.85774312401</v>
      </c>
      <c r="BK44" s="119">
        <f t="shared" si="54"/>
        <v>127266.85774312401</v>
      </c>
      <c r="BL44" s="119">
        <f t="shared" si="54"/>
        <v>127266.85774312401</v>
      </c>
      <c r="BM44" s="119">
        <f t="shared" si="54"/>
        <v>127266.85774312401</v>
      </c>
      <c r="BP44"/>
      <c r="BQ44"/>
      <c r="BR44"/>
      <c r="BS44"/>
      <c r="BT44"/>
      <c r="BU44"/>
      <c r="BV44"/>
      <c r="BW44"/>
      <c r="BX44"/>
      <c r="BY44"/>
    </row>
    <row r="45" spans="2:77" s="101" customFormat="1" ht="15.6" x14ac:dyDescent="0.3">
      <c r="B45" s="108"/>
      <c r="C45" s="102"/>
      <c r="D45" s="59" t="s">
        <v>38</v>
      </c>
      <c r="E45" s="127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9"/>
      <c r="S45" s="130">
        <f>MIN(_xlfn.MINIFS(S$59:S$73,$D$59:$D$73,$D45),(S$53*S30/SUM(S$25:S$29)))</f>
        <v>0</v>
      </c>
      <c r="T45" s="131">
        <f t="shared" si="54"/>
        <v>0</v>
      </c>
      <c r="U45" s="128">
        <f t="shared" si="54"/>
        <v>0</v>
      </c>
      <c r="V45" s="128">
        <f t="shared" si="54"/>
        <v>0</v>
      </c>
      <c r="W45" s="128">
        <f t="shared" si="54"/>
        <v>0</v>
      </c>
      <c r="X45" s="128">
        <f t="shared" si="54"/>
        <v>0</v>
      </c>
      <c r="Y45" s="128">
        <f t="shared" si="54"/>
        <v>0</v>
      </c>
      <c r="Z45" s="128">
        <f t="shared" si="54"/>
        <v>0</v>
      </c>
      <c r="AA45" s="128">
        <f t="shared" si="54"/>
        <v>0</v>
      </c>
      <c r="AB45" s="128">
        <f t="shared" si="54"/>
        <v>0</v>
      </c>
      <c r="AC45" s="128">
        <f t="shared" si="54"/>
        <v>0</v>
      </c>
      <c r="AD45" s="128">
        <f t="shared" si="54"/>
        <v>0</v>
      </c>
      <c r="AE45" s="128">
        <f t="shared" si="54"/>
        <v>0</v>
      </c>
      <c r="AF45" s="129">
        <f t="shared" si="54"/>
        <v>0</v>
      </c>
      <c r="AG45" s="130">
        <f t="shared" si="54"/>
        <v>0</v>
      </c>
      <c r="AH45" s="131">
        <f t="shared" si="54"/>
        <v>0</v>
      </c>
      <c r="AI45" s="128">
        <f t="shared" si="54"/>
        <v>0</v>
      </c>
      <c r="AJ45" s="128">
        <f t="shared" si="54"/>
        <v>0</v>
      </c>
      <c r="AK45" s="128">
        <f t="shared" si="54"/>
        <v>0</v>
      </c>
      <c r="AL45" s="128">
        <f t="shared" si="54"/>
        <v>0</v>
      </c>
      <c r="AM45" s="128">
        <f t="shared" si="54"/>
        <v>0</v>
      </c>
      <c r="AN45" s="128">
        <f t="shared" si="54"/>
        <v>0</v>
      </c>
      <c r="AO45" s="128">
        <f t="shared" si="54"/>
        <v>0</v>
      </c>
      <c r="AP45" s="128">
        <f t="shared" si="54"/>
        <v>0</v>
      </c>
      <c r="AQ45" s="128">
        <f t="shared" si="54"/>
        <v>0</v>
      </c>
      <c r="AR45" s="128">
        <f t="shared" si="54"/>
        <v>0</v>
      </c>
      <c r="AS45" s="128">
        <f t="shared" si="54"/>
        <v>0</v>
      </c>
      <c r="AT45" s="129">
        <f t="shared" si="54"/>
        <v>0</v>
      </c>
      <c r="AU45" s="130">
        <f t="shared" si="54"/>
        <v>0</v>
      </c>
      <c r="AV45" s="131">
        <f t="shared" si="54"/>
        <v>0</v>
      </c>
      <c r="AW45" s="128">
        <f t="shared" si="54"/>
        <v>0</v>
      </c>
      <c r="AX45" s="128">
        <f t="shared" si="54"/>
        <v>0</v>
      </c>
      <c r="AY45" s="128">
        <f t="shared" si="54"/>
        <v>0</v>
      </c>
      <c r="AZ45" s="128">
        <f t="shared" si="54"/>
        <v>0</v>
      </c>
      <c r="BA45" s="128">
        <f t="shared" si="54"/>
        <v>0</v>
      </c>
      <c r="BB45" s="128">
        <f t="shared" si="54"/>
        <v>0</v>
      </c>
      <c r="BC45" s="128">
        <f t="shared" si="54"/>
        <v>0</v>
      </c>
      <c r="BD45" s="128">
        <f t="shared" si="54"/>
        <v>0</v>
      </c>
      <c r="BE45" s="128">
        <f t="shared" si="54"/>
        <v>0</v>
      </c>
      <c r="BF45" s="128">
        <f t="shared" si="54"/>
        <v>0</v>
      </c>
      <c r="BG45" s="128">
        <f t="shared" si="54"/>
        <v>0</v>
      </c>
      <c r="BH45" s="129">
        <f t="shared" si="54"/>
        <v>0</v>
      </c>
      <c r="BI45" s="130">
        <f t="shared" si="54"/>
        <v>0</v>
      </c>
      <c r="BJ45" s="130">
        <f t="shared" si="54"/>
        <v>0</v>
      </c>
      <c r="BK45" s="130">
        <f t="shared" si="54"/>
        <v>0</v>
      </c>
      <c r="BL45" s="130">
        <f t="shared" si="54"/>
        <v>0</v>
      </c>
      <c r="BM45" s="130">
        <f t="shared" si="54"/>
        <v>0</v>
      </c>
      <c r="BP45"/>
      <c r="BQ45"/>
      <c r="BR45"/>
      <c r="BS45"/>
      <c r="BT45"/>
      <c r="BU45"/>
      <c r="BV45"/>
      <c r="BW45"/>
      <c r="BX45"/>
      <c r="BY45"/>
    </row>
    <row r="46" spans="2:77" s="101" customFormat="1" ht="15.6" x14ac:dyDescent="0.3">
      <c r="B46" s="108"/>
      <c r="C46" s="73">
        <f>300/0.95/0.095</f>
        <v>3324.0997229916898</v>
      </c>
      <c r="D46" s="132" t="s">
        <v>39</v>
      </c>
      <c r="E46" s="133"/>
      <c r="F46" s="68">
        <f t="shared" ref="F46:R46" si="55">SUM(F40:F41)</f>
        <v>18232.152596997948</v>
      </c>
      <c r="G46" s="68">
        <f t="shared" si="55"/>
        <v>18322.680812088394</v>
      </c>
      <c r="H46" s="68">
        <f t="shared" si="55"/>
        <v>18322.680812088394</v>
      </c>
      <c r="I46" s="68">
        <f t="shared" si="55"/>
        <v>18322.680812088394</v>
      </c>
      <c r="J46" s="68">
        <f t="shared" si="55"/>
        <v>18322.680812088394</v>
      </c>
      <c r="K46" s="68">
        <f t="shared" si="55"/>
        <v>18322.680812088394</v>
      </c>
      <c r="L46" s="68">
        <f t="shared" si="55"/>
        <v>18322.680812088394</v>
      </c>
      <c r="M46" s="68">
        <f t="shared" si="55"/>
        <v>18322.680812088394</v>
      </c>
      <c r="N46" s="68">
        <f t="shared" si="55"/>
        <v>18322.680812088394</v>
      </c>
      <c r="O46" s="68">
        <f t="shared" si="55"/>
        <v>24953.637054377083</v>
      </c>
      <c r="P46" s="68">
        <f t="shared" si="55"/>
        <v>25874.046007958728</v>
      </c>
      <c r="Q46" s="68">
        <f t="shared" si="55"/>
        <v>26389.859380000475</v>
      </c>
      <c r="R46" s="69">
        <f t="shared" si="55"/>
        <v>26389.859380000475</v>
      </c>
      <c r="S46" s="70">
        <f t="shared" ref="S46:BM46" si="56">SUM(S40:S41)</f>
        <v>271598.77209992695</v>
      </c>
      <c r="T46" s="71">
        <f t="shared" si="56"/>
        <v>27046.853243517118</v>
      </c>
      <c r="U46" s="68">
        <f t="shared" si="56"/>
        <v>27046.853243517118</v>
      </c>
      <c r="V46" s="68">
        <f t="shared" si="56"/>
        <v>27046.853243517118</v>
      </c>
      <c r="W46" s="68">
        <f t="shared" si="56"/>
        <v>27046.853243517118</v>
      </c>
      <c r="X46" s="68">
        <f t="shared" si="56"/>
        <v>27046.853243517118</v>
      </c>
      <c r="Y46" s="68">
        <f t="shared" si="56"/>
        <v>27046.853243517118</v>
      </c>
      <c r="Z46" s="68">
        <f t="shared" si="56"/>
        <v>27046.853243517118</v>
      </c>
      <c r="AA46" s="68">
        <f t="shared" si="56"/>
        <v>27046.853243517118</v>
      </c>
      <c r="AB46" s="68">
        <f t="shared" si="56"/>
        <v>27046.853243517118</v>
      </c>
      <c r="AC46" s="68">
        <f t="shared" si="56"/>
        <v>27046.853243517118</v>
      </c>
      <c r="AD46" s="68">
        <f t="shared" si="56"/>
        <v>27046.853243517118</v>
      </c>
      <c r="AE46" s="68">
        <f t="shared" si="56"/>
        <v>27046.853243517118</v>
      </c>
      <c r="AF46" s="69">
        <f t="shared" si="56"/>
        <v>27046.853243517118</v>
      </c>
      <c r="AG46" s="70">
        <f t="shared" si="56"/>
        <v>349144.73690514127</v>
      </c>
      <c r="AH46" s="71">
        <f t="shared" si="56"/>
        <v>27111.628648996775</v>
      </c>
      <c r="AI46" s="68">
        <f t="shared" si="56"/>
        <v>27111.628648996775</v>
      </c>
      <c r="AJ46" s="68">
        <f t="shared" si="56"/>
        <v>27111.628648996775</v>
      </c>
      <c r="AK46" s="68">
        <f t="shared" si="56"/>
        <v>27111.628648996775</v>
      </c>
      <c r="AL46" s="68">
        <f t="shared" si="56"/>
        <v>27111.628648996775</v>
      </c>
      <c r="AM46" s="68">
        <f t="shared" si="56"/>
        <v>27111.628648996775</v>
      </c>
      <c r="AN46" s="68">
        <f t="shared" si="56"/>
        <v>27111.628648996775</v>
      </c>
      <c r="AO46" s="68">
        <f t="shared" si="56"/>
        <v>27111.628648996775</v>
      </c>
      <c r="AP46" s="68">
        <f t="shared" si="56"/>
        <v>27111.628648996775</v>
      </c>
      <c r="AQ46" s="68">
        <f t="shared" si="56"/>
        <v>27111.628648996775</v>
      </c>
      <c r="AR46" s="68">
        <f t="shared" si="56"/>
        <v>27111.628648996775</v>
      </c>
      <c r="AS46" s="68">
        <f t="shared" si="56"/>
        <v>27111.628648996775</v>
      </c>
      <c r="AT46" s="69">
        <f t="shared" si="56"/>
        <v>27111.628648996775</v>
      </c>
      <c r="AU46" s="70">
        <f t="shared" si="56"/>
        <v>354537.22425163782</v>
      </c>
      <c r="AV46" s="71">
        <f t="shared" si="56"/>
        <v>27316.929725540111</v>
      </c>
      <c r="AW46" s="68">
        <f t="shared" si="56"/>
        <v>27316.929725540111</v>
      </c>
      <c r="AX46" s="68">
        <f t="shared" si="56"/>
        <v>27316.929725540111</v>
      </c>
      <c r="AY46" s="68">
        <f t="shared" si="56"/>
        <v>27316.929725540111</v>
      </c>
      <c r="AZ46" s="68">
        <f t="shared" si="56"/>
        <v>27316.929725540111</v>
      </c>
      <c r="BA46" s="68">
        <f t="shared" si="56"/>
        <v>27316.929725540111</v>
      </c>
      <c r="BB46" s="68">
        <f t="shared" si="56"/>
        <v>27316.929725540111</v>
      </c>
      <c r="BC46" s="68">
        <f t="shared" si="56"/>
        <v>27316.929725540111</v>
      </c>
      <c r="BD46" s="68">
        <f t="shared" si="56"/>
        <v>27316.929725540111</v>
      </c>
      <c r="BE46" s="68">
        <f t="shared" si="56"/>
        <v>27316.929725540111</v>
      </c>
      <c r="BF46" s="68">
        <f t="shared" si="56"/>
        <v>27316.929725540111</v>
      </c>
      <c r="BG46" s="68">
        <f t="shared" si="56"/>
        <v>27316.929725540111</v>
      </c>
      <c r="BH46" s="69">
        <f t="shared" si="56"/>
        <v>27316.929725540111</v>
      </c>
      <c r="BI46" s="70">
        <f t="shared" si="56"/>
        <v>351464.0300128914</v>
      </c>
      <c r="BJ46" s="70">
        <f t="shared" si="56"/>
        <v>351464.0300128914</v>
      </c>
      <c r="BK46" s="70">
        <f t="shared" si="56"/>
        <v>351464.0300128914</v>
      </c>
      <c r="BL46" s="70">
        <f t="shared" si="56"/>
        <v>351464.0300128914</v>
      </c>
      <c r="BM46" s="70">
        <f t="shared" si="56"/>
        <v>351464.0300128914</v>
      </c>
      <c r="BP46"/>
      <c r="BQ46"/>
      <c r="BR46"/>
      <c r="BS46"/>
      <c r="BT46"/>
      <c r="BU46"/>
      <c r="BV46"/>
      <c r="BW46"/>
      <c r="BX46"/>
      <c r="BY46"/>
    </row>
    <row r="47" spans="2:77" s="101" customFormat="1" ht="15.6" x14ac:dyDescent="0.3">
      <c r="B47" s="108"/>
      <c r="C47" s="102"/>
      <c r="D47" s="134" t="s">
        <v>40</v>
      </c>
      <c r="E47" s="135"/>
      <c r="F47" s="73">
        <f t="shared" ref="F47:BM47" si="57">SUM(F42:F44)</f>
        <v>11452.561876838654</v>
      </c>
      <c r="G47" s="73">
        <f t="shared" si="57"/>
        <v>12215.087776206316</v>
      </c>
      <c r="H47" s="73">
        <f t="shared" si="57"/>
        <v>13744.361869826351</v>
      </c>
      <c r="I47" s="73">
        <f t="shared" si="57"/>
        <v>15273.635963446382</v>
      </c>
      <c r="J47" s="73">
        <f t="shared" si="57"/>
        <v>15772.373504267034</v>
      </c>
      <c r="K47" s="73">
        <f t="shared" si="57"/>
        <v>15772.373504267034</v>
      </c>
      <c r="L47" s="73">
        <f t="shared" si="57"/>
        <v>15772.373504267034</v>
      </c>
      <c r="M47" s="73">
        <f t="shared" si="57"/>
        <v>15772.373504267034</v>
      </c>
      <c r="N47" s="73">
        <f t="shared" si="57"/>
        <v>15772.373504267034</v>
      </c>
      <c r="O47" s="73">
        <f t="shared" si="57"/>
        <v>15922.644465193014</v>
      </c>
      <c r="P47" s="73">
        <f t="shared" si="57"/>
        <v>15922.644465193014</v>
      </c>
      <c r="Q47" s="73">
        <f t="shared" si="57"/>
        <v>15922.644465193014</v>
      </c>
      <c r="R47" s="73">
        <f t="shared" si="57"/>
        <v>15922.644465193014</v>
      </c>
      <c r="S47" s="74">
        <f t="shared" si="57"/>
        <v>196039.29924399356</v>
      </c>
      <c r="T47" s="73">
        <f t="shared" si="57"/>
        <v>14674.428820949528</v>
      </c>
      <c r="U47" s="73">
        <f t="shared" si="57"/>
        <v>14674.428820949528</v>
      </c>
      <c r="V47" s="73">
        <f t="shared" si="57"/>
        <v>14674.428820949528</v>
      </c>
      <c r="W47" s="73">
        <f t="shared" si="57"/>
        <v>14674.428820949528</v>
      </c>
      <c r="X47" s="73">
        <f t="shared" si="57"/>
        <v>14674.428820949528</v>
      </c>
      <c r="Y47" s="73">
        <f t="shared" si="57"/>
        <v>14674.428820949528</v>
      </c>
      <c r="Z47" s="73">
        <f t="shared" si="57"/>
        <v>14674.428820949528</v>
      </c>
      <c r="AA47" s="73">
        <f t="shared" si="57"/>
        <v>17376.343966977172</v>
      </c>
      <c r="AB47" s="73">
        <f t="shared" si="57"/>
        <v>20078.259113004817</v>
      </c>
      <c r="AC47" s="73">
        <f t="shared" si="57"/>
        <v>22780.174259032461</v>
      </c>
      <c r="AD47" s="73">
        <f t="shared" si="57"/>
        <v>24524.664538182875</v>
      </c>
      <c r="AE47" s="73">
        <f t="shared" si="57"/>
        <v>25645.345672656305</v>
      </c>
      <c r="AF47" s="73">
        <f t="shared" si="57"/>
        <v>25645.345672656305</v>
      </c>
      <c r="AG47" s="74">
        <f t="shared" si="57"/>
        <v>240551.15536405434</v>
      </c>
      <c r="AH47" s="73">
        <f t="shared" si="57"/>
        <v>27475.372640055706</v>
      </c>
      <c r="AI47" s="73">
        <f t="shared" si="57"/>
        <v>27475.372640055706</v>
      </c>
      <c r="AJ47" s="73">
        <f t="shared" si="57"/>
        <v>27475.372640055706</v>
      </c>
      <c r="AK47" s="73">
        <f t="shared" si="57"/>
        <v>27475.372640055706</v>
      </c>
      <c r="AL47" s="73">
        <f t="shared" si="57"/>
        <v>27475.372640055706</v>
      </c>
      <c r="AM47" s="73">
        <f t="shared" si="57"/>
        <v>27475.372640055706</v>
      </c>
      <c r="AN47" s="73">
        <f t="shared" si="57"/>
        <v>27475.372640055706</v>
      </c>
      <c r="AO47" s="73">
        <f t="shared" si="57"/>
        <v>27475.372640055706</v>
      </c>
      <c r="AP47" s="73">
        <f t="shared" si="57"/>
        <v>27475.372640055706</v>
      </c>
      <c r="AQ47" s="73">
        <f t="shared" si="57"/>
        <v>27475.372640055706</v>
      </c>
      <c r="AR47" s="73">
        <f t="shared" si="57"/>
        <v>27475.372640055706</v>
      </c>
      <c r="AS47" s="73">
        <f t="shared" si="57"/>
        <v>27475.372640055706</v>
      </c>
      <c r="AT47" s="73">
        <f t="shared" si="57"/>
        <v>27475.372640055706</v>
      </c>
      <c r="AU47" s="74">
        <f t="shared" si="57"/>
        <v>359163.49803045869</v>
      </c>
      <c r="AV47" s="73">
        <f t="shared" si="57"/>
        <v>27680.395862580834</v>
      </c>
      <c r="AW47" s="73">
        <f t="shared" si="57"/>
        <v>27680.395862580834</v>
      </c>
      <c r="AX47" s="73">
        <f t="shared" si="57"/>
        <v>27680.395862580834</v>
      </c>
      <c r="AY47" s="73">
        <f t="shared" si="57"/>
        <v>27680.395862580834</v>
      </c>
      <c r="AZ47" s="73">
        <f t="shared" si="57"/>
        <v>27680.395862580834</v>
      </c>
      <c r="BA47" s="73">
        <f t="shared" si="57"/>
        <v>27680.395862580834</v>
      </c>
      <c r="BB47" s="73">
        <f t="shared" si="57"/>
        <v>27680.395862580834</v>
      </c>
      <c r="BC47" s="73">
        <f t="shared" si="57"/>
        <v>27680.395862580834</v>
      </c>
      <c r="BD47" s="73">
        <f t="shared" si="57"/>
        <v>27680.395862580834</v>
      </c>
      <c r="BE47" s="73">
        <f t="shared" si="57"/>
        <v>27680.395862580834</v>
      </c>
      <c r="BF47" s="73">
        <f t="shared" si="57"/>
        <v>27680.395862580834</v>
      </c>
      <c r="BG47" s="73">
        <f t="shared" si="57"/>
        <v>27680.395862580834</v>
      </c>
      <c r="BH47" s="73">
        <f t="shared" si="57"/>
        <v>27680.395862580834</v>
      </c>
      <c r="BI47" s="74">
        <f t="shared" si="57"/>
        <v>465892.14762755786</v>
      </c>
      <c r="BJ47" s="74">
        <f t="shared" si="57"/>
        <v>465892.14762755786</v>
      </c>
      <c r="BK47" s="74">
        <f t="shared" si="57"/>
        <v>465892.14762755786</v>
      </c>
      <c r="BL47" s="74">
        <f t="shared" si="57"/>
        <v>465892.14762755786</v>
      </c>
      <c r="BM47" s="74">
        <f t="shared" si="57"/>
        <v>465892.14762755786</v>
      </c>
      <c r="BQ47"/>
      <c r="BR47"/>
    </row>
    <row r="48" spans="2:77" s="101" customFormat="1" ht="15.6" x14ac:dyDescent="0.3">
      <c r="B48" s="108"/>
      <c r="C48" s="102"/>
      <c r="D48" s="136" t="s">
        <v>41</v>
      </c>
      <c r="E48" s="137"/>
      <c r="F48" s="138">
        <f t="shared" ref="F48:BM48" si="58">SUM(F41:F44)</f>
        <v>16004.341968638286</v>
      </c>
      <c r="G48" s="138">
        <f t="shared" si="58"/>
        <v>16817.132544114538</v>
      </c>
      <c r="H48" s="138">
        <f t="shared" si="58"/>
        <v>18346.40663773457</v>
      </c>
      <c r="I48" s="138">
        <f t="shared" si="58"/>
        <v>19875.680731354605</v>
      </c>
      <c r="J48" s="138">
        <f t="shared" si="58"/>
        <v>20374.418272175259</v>
      </c>
      <c r="K48" s="138">
        <f t="shared" si="58"/>
        <v>20374.418272175259</v>
      </c>
      <c r="L48" s="138">
        <f t="shared" si="58"/>
        <v>20374.418272175259</v>
      </c>
      <c r="M48" s="138">
        <f t="shared" si="58"/>
        <v>20374.418272175259</v>
      </c>
      <c r="N48" s="138">
        <f t="shared" si="58"/>
        <v>20374.418272175259</v>
      </c>
      <c r="O48" s="138">
        <f t="shared" si="58"/>
        <v>21445.098186682881</v>
      </c>
      <c r="P48" s="138">
        <f t="shared" si="58"/>
        <v>22365.507140264526</v>
      </c>
      <c r="Q48" s="138">
        <f t="shared" si="58"/>
        <v>22881.320512306276</v>
      </c>
      <c r="R48" s="138">
        <f t="shared" si="58"/>
        <v>22881.320512306276</v>
      </c>
      <c r="S48" s="139">
        <f t="shared" si="58"/>
        <v>264149.56180903525</v>
      </c>
      <c r="T48" s="138">
        <f t="shared" si="58"/>
        <v>20460.373361367223</v>
      </c>
      <c r="U48" s="138">
        <f t="shared" si="58"/>
        <v>20460.373361367223</v>
      </c>
      <c r="V48" s="138">
        <f t="shared" si="58"/>
        <v>20460.373361367223</v>
      </c>
      <c r="W48" s="138">
        <f t="shared" si="58"/>
        <v>20460.373361367223</v>
      </c>
      <c r="X48" s="138">
        <f t="shared" si="58"/>
        <v>20460.373361367223</v>
      </c>
      <c r="Y48" s="138">
        <f t="shared" si="58"/>
        <v>20460.373361367223</v>
      </c>
      <c r="Z48" s="138">
        <f t="shared" si="58"/>
        <v>20460.373361367223</v>
      </c>
      <c r="AA48" s="138">
        <f t="shared" si="58"/>
        <v>23162.288507394867</v>
      </c>
      <c r="AB48" s="138">
        <f t="shared" si="58"/>
        <v>25864.203653422512</v>
      </c>
      <c r="AC48" s="138">
        <f t="shared" si="58"/>
        <v>28566.118799450156</v>
      </c>
      <c r="AD48" s="138">
        <f t="shared" si="58"/>
        <v>30310.60907860057</v>
      </c>
      <c r="AE48" s="138">
        <f t="shared" si="58"/>
        <v>31431.290213074</v>
      </c>
      <c r="AF48" s="138">
        <f t="shared" si="58"/>
        <v>31431.290213074</v>
      </c>
      <c r="AG48" s="139">
        <f t="shared" si="58"/>
        <v>315241.2520685973</v>
      </c>
      <c r="AH48" s="138">
        <f t="shared" si="58"/>
        <v>33376.051079871249</v>
      </c>
      <c r="AI48" s="138">
        <f t="shared" si="58"/>
        <v>33376.051079871249</v>
      </c>
      <c r="AJ48" s="138">
        <f t="shared" si="58"/>
        <v>33376.051079871249</v>
      </c>
      <c r="AK48" s="138">
        <f t="shared" si="58"/>
        <v>33376.051079871249</v>
      </c>
      <c r="AL48" s="138">
        <f t="shared" si="58"/>
        <v>33376.051079871249</v>
      </c>
      <c r="AM48" s="138">
        <f t="shared" si="58"/>
        <v>33376.051079871249</v>
      </c>
      <c r="AN48" s="138">
        <f t="shared" si="58"/>
        <v>33376.051079871249</v>
      </c>
      <c r="AO48" s="138">
        <f t="shared" si="58"/>
        <v>33376.051079871249</v>
      </c>
      <c r="AP48" s="138">
        <f t="shared" si="58"/>
        <v>33376.051079871249</v>
      </c>
      <c r="AQ48" s="138">
        <f t="shared" si="58"/>
        <v>33376.051079871249</v>
      </c>
      <c r="AR48" s="138">
        <f t="shared" si="58"/>
        <v>33376.051079871249</v>
      </c>
      <c r="AS48" s="138">
        <f t="shared" si="58"/>
        <v>33376.051079871249</v>
      </c>
      <c r="AT48" s="138">
        <f t="shared" si="58"/>
        <v>33376.051079871249</v>
      </c>
      <c r="AU48" s="139">
        <f t="shared" si="58"/>
        <v>436783.94383418089</v>
      </c>
      <c r="AV48" s="138">
        <f t="shared" si="58"/>
        <v>33696.034938281286</v>
      </c>
      <c r="AW48" s="138">
        <f t="shared" si="58"/>
        <v>33696.034938281286</v>
      </c>
      <c r="AX48" s="138">
        <f t="shared" si="58"/>
        <v>33696.034938281286</v>
      </c>
      <c r="AY48" s="138">
        <f t="shared" si="58"/>
        <v>33696.034938281286</v>
      </c>
      <c r="AZ48" s="138">
        <f t="shared" si="58"/>
        <v>33696.034938281286</v>
      </c>
      <c r="BA48" s="138">
        <f t="shared" si="58"/>
        <v>33696.034938281286</v>
      </c>
      <c r="BB48" s="138">
        <f t="shared" si="58"/>
        <v>33696.034938281286</v>
      </c>
      <c r="BC48" s="138">
        <f t="shared" si="58"/>
        <v>33696.034938281286</v>
      </c>
      <c r="BD48" s="138">
        <f t="shared" si="58"/>
        <v>33696.034938281286</v>
      </c>
      <c r="BE48" s="138">
        <f t="shared" si="58"/>
        <v>33696.034938281286</v>
      </c>
      <c r="BF48" s="138">
        <f t="shared" si="58"/>
        <v>33696.034938281286</v>
      </c>
      <c r="BG48" s="138">
        <f t="shared" si="58"/>
        <v>33696.034938281286</v>
      </c>
      <c r="BH48" s="138">
        <f t="shared" si="58"/>
        <v>33696.034938281286</v>
      </c>
      <c r="BI48" s="139">
        <f t="shared" si="58"/>
        <v>542386.12189658394</v>
      </c>
      <c r="BJ48" s="139">
        <f t="shared" si="58"/>
        <v>542386.12189658394</v>
      </c>
      <c r="BK48" s="139">
        <f t="shared" si="58"/>
        <v>542386.12189658394</v>
      </c>
      <c r="BL48" s="139">
        <f t="shared" si="58"/>
        <v>542386.12189658394</v>
      </c>
      <c r="BM48" s="139">
        <f t="shared" si="58"/>
        <v>542386.12189658394</v>
      </c>
      <c r="BN48" s="140"/>
      <c r="BQ48"/>
      <c r="BR48"/>
    </row>
    <row r="49" spans="2:79" s="101" customFormat="1" ht="15.6" x14ac:dyDescent="0.3">
      <c r="B49" s="108"/>
      <c r="C49" s="102"/>
      <c r="D49" s="115" t="s">
        <v>42</v>
      </c>
      <c r="E49" s="116"/>
      <c r="F49" s="121">
        <f t="shared" ref="F49:U50" si="59">_xlfn.MINIFS(F$53:F$73,$D$53:$D$73,$D49)</f>
        <v>445.768543255814</v>
      </c>
      <c r="G49" s="121">
        <f t="shared" si="59"/>
        <v>445.768543255814</v>
      </c>
      <c r="H49" s="121">
        <f t="shared" si="59"/>
        <v>445.768543255814</v>
      </c>
      <c r="I49" s="121">
        <f t="shared" si="59"/>
        <v>445.768543255814</v>
      </c>
      <c r="J49" s="121">
        <f t="shared" si="59"/>
        <v>445.768543255814</v>
      </c>
      <c r="K49" s="121">
        <f t="shared" si="59"/>
        <v>445.768543255814</v>
      </c>
      <c r="L49" s="121">
        <f t="shared" si="59"/>
        <v>445.768543255814</v>
      </c>
      <c r="M49" s="121">
        <f t="shared" si="59"/>
        <v>445.768543255814</v>
      </c>
      <c r="N49" s="121">
        <f t="shared" si="59"/>
        <v>445.768543255814</v>
      </c>
      <c r="O49" s="121">
        <f t="shared" si="59"/>
        <v>445.768543255814</v>
      </c>
      <c r="P49" s="121">
        <f t="shared" si="59"/>
        <v>445.768543255814</v>
      </c>
      <c r="Q49" s="121">
        <f t="shared" si="59"/>
        <v>445.768543255814</v>
      </c>
      <c r="R49" s="122">
        <f t="shared" si="59"/>
        <v>445.768543255814</v>
      </c>
      <c r="S49" s="119">
        <f t="shared" si="59"/>
        <v>5794.9910623255792</v>
      </c>
      <c r="T49" s="120">
        <f t="shared" si="59"/>
        <v>445.768543255814</v>
      </c>
      <c r="U49" s="121">
        <f t="shared" si="59"/>
        <v>445.768543255814</v>
      </c>
      <c r="V49" s="121">
        <f t="shared" ref="V49:AK50" si="60">_xlfn.MINIFS(V$53:V$73,$D$53:$D$73,$D49)</f>
        <v>445.768543255814</v>
      </c>
      <c r="W49" s="121">
        <f t="shared" si="60"/>
        <v>445.768543255814</v>
      </c>
      <c r="X49" s="121">
        <f t="shared" si="60"/>
        <v>445.768543255814</v>
      </c>
      <c r="Y49" s="121">
        <f t="shared" si="60"/>
        <v>445.768543255814</v>
      </c>
      <c r="Z49" s="121">
        <f t="shared" si="60"/>
        <v>445.768543255814</v>
      </c>
      <c r="AA49" s="121">
        <f t="shared" si="60"/>
        <v>445.768543255814</v>
      </c>
      <c r="AB49" s="121">
        <f t="shared" si="60"/>
        <v>445.768543255814</v>
      </c>
      <c r="AC49" s="121">
        <f t="shared" si="60"/>
        <v>445.768543255814</v>
      </c>
      <c r="AD49" s="121">
        <f t="shared" si="60"/>
        <v>445.768543255814</v>
      </c>
      <c r="AE49" s="121">
        <f t="shared" si="60"/>
        <v>445.768543255814</v>
      </c>
      <c r="AF49" s="122">
        <f t="shared" si="60"/>
        <v>445.768543255814</v>
      </c>
      <c r="AG49" s="119">
        <f t="shared" si="60"/>
        <v>5794.9910623255801</v>
      </c>
      <c r="AH49" s="120">
        <f t="shared" si="60"/>
        <v>445.76854325581394</v>
      </c>
      <c r="AI49" s="121">
        <f t="shared" si="60"/>
        <v>445.76854325581394</v>
      </c>
      <c r="AJ49" s="121">
        <f t="shared" si="60"/>
        <v>445.76854325581394</v>
      </c>
      <c r="AK49" s="121">
        <f t="shared" si="60"/>
        <v>445.76854325581394</v>
      </c>
      <c r="AL49" s="121">
        <f t="shared" ref="AL49:BA50" si="61">_xlfn.MINIFS(AL$53:AL$73,$D$53:$D$73,$D49)</f>
        <v>445.76854325581394</v>
      </c>
      <c r="AM49" s="121">
        <f t="shared" si="61"/>
        <v>445.76854325581394</v>
      </c>
      <c r="AN49" s="121">
        <f t="shared" si="61"/>
        <v>445.76854325581394</v>
      </c>
      <c r="AO49" s="121">
        <f t="shared" si="61"/>
        <v>445.76854325581394</v>
      </c>
      <c r="AP49" s="121">
        <f t="shared" si="61"/>
        <v>445.76854325581394</v>
      </c>
      <c r="AQ49" s="121">
        <f t="shared" si="61"/>
        <v>445.76854325581394</v>
      </c>
      <c r="AR49" s="121">
        <f t="shared" si="61"/>
        <v>445.76854325581394</v>
      </c>
      <c r="AS49" s="121">
        <f t="shared" si="61"/>
        <v>445.76854325581394</v>
      </c>
      <c r="AT49" s="122">
        <f t="shared" si="61"/>
        <v>445.76854325581394</v>
      </c>
      <c r="AU49" s="119">
        <f t="shared" si="61"/>
        <v>5794.9910623255801</v>
      </c>
      <c r="AV49" s="120">
        <f t="shared" si="61"/>
        <v>445.76854325581394</v>
      </c>
      <c r="AW49" s="121">
        <f t="shared" si="61"/>
        <v>445.76854325581394</v>
      </c>
      <c r="AX49" s="121">
        <f t="shared" si="61"/>
        <v>445.76854325581394</v>
      </c>
      <c r="AY49" s="121">
        <f t="shared" si="61"/>
        <v>445.76854325581394</v>
      </c>
      <c r="AZ49" s="121">
        <f t="shared" si="61"/>
        <v>445.76854325581394</v>
      </c>
      <c r="BA49" s="121">
        <f t="shared" si="61"/>
        <v>445.76854325581394</v>
      </c>
      <c r="BB49" s="121">
        <f t="shared" ref="BB49:BM50" si="62">_xlfn.MINIFS(BB$53:BB$73,$D$53:$D$73,$D49)</f>
        <v>445.76854325581394</v>
      </c>
      <c r="BC49" s="121">
        <f t="shared" si="62"/>
        <v>445.76854325581394</v>
      </c>
      <c r="BD49" s="121">
        <f t="shared" si="62"/>
        <v>445.76854325581394</v>
      </c>
      <c r="BE49" s="121">
        <f t="shared" si="62"/>
        <v>445.76854325581394</v>
      </c>
      <c r="BF49" s="121">
        <f t="shared" si="62"/>
        <v>445.76854325581394</v>
      </c>
      <c r="BG49" s="121">
        <f t="shared" si="62"/>
        <v>445.76854325581394</v>
      </c>
      <c r="BH49" s="122">
        <f t="shared" si="62"/>
        <v>445.76854325581394</v>
      </c>
      <c r="BI49" s="119">
        <f t="shared" si="62"/>
        <v>5794.991062325581</v>
      </c>
      <c r="BJ49" s="119">
        <f t="shared" si="62"/>
        <v>5794.9910623255801</v>
      </c>
      <c r="BK49" s="119">
        <f t="shared" si="62"/>
        <v>5794.9910623255801</v>
      </c>
      <c r="BL49" s="119">
        <f t="shared" si="62"/>
        <v>5794.9910623255801</v>
      </c>
      <c r="BM49" s="119">
        <f t="shared" si="62"/>
        <v>5794.9910623255801</v>
      </c>
      <c r="BQ49"/>
      <c r="BR49"/>
    </row>
    <row r="50" spans="2:79" s="149" customFormat="1" ht="15.6" x14ac:dyDescent="0.3">
      <c r="B50" s="141"/>
      <c r="C50" s="142"/>
      <c r="D50" s="143" t="s">
        <v>43</v>
      </c>
      <c r="E50" s="144"/>
      <c r="F50" s="145">
        <f t="shared" si="59"/>
        <v>515.44809052130074</v>
      </c>
      <c r="G50" s="145">
        <f t="shared" si="59"/>
        <v>515.44809052130074</v>
      </c>
      <c r="H50" s="145">
        <f t="shared" si="59"/>
        <v>515.44809052130074</v>
      </c>
      <c r="I50" s="145">
        <f t="shared" si="59"/>
        <v>515.44809052130074</v>
      </c>
      <c r="J50" s="145">
        <f t="shared" si="59"/>
        <v>515.44809052130074</v>
      </c>
      <c r="K50" s="145">
        <f t="shared" si="59"/>
        <v>515.44809052130074</v>
      </c>
      <c r="L50" s="145">
        <f t="shared" si="59"/>
        <v>515.44809052130074</v>
      </c>
      <c r="M50" s="145">
        <f t="shared" si="59"/>
        <v>515.44809052130074</v>
      </c>
      <c r="N50" s="145">
        <f t="shared" si="59"/>
        <v>515.44809052130074</v>
      </c>
      <c r="O50" s="145">
        <f t="shared" si="59"/>
        <v>515.44809052130074</v>
      </c>
      <c r="P50" s="145">
        <f t="shared" si="59"/>
        <v>515.44809052130074</v>
      </c>
      <c r="Q50" s="145">
        <f t="shared" si="59"/>
        <v>515.44809052130074</v>
      </c>
      <c r="R50" s="146">
        <f t="shared" si="59"/>
        <v>515.44809052130074</v>
      </c>
      <c r="S50" s="147">
        <f t="shared" si="59"/>
        <v>6700.8251767769079</v>
      </c>
      <c r="T50" s="148">
        <f t="shared" si="59"/>
        <v>515.44809052130074</v>
      </c>
      <c r="U50" s="145">
        <f t="shared" si="59"/>
        <v>515.44809052130074</v>
      </c>
      <c r="V50" s="145">
        <f t="shared" si="60"/>
        <v>515.44809052130074</v>
      </c>
      <c r="W50" s="145">
        <f t="shared" si="60"/>
        <v>515.44809052130074</v>
      </c>
      <c r="X50" s="145">
        <f t="shared" si="60"/>
        <v>515.44809052130074</v>
      </c>
      <c r="Y50" s="145">
        <f t="shared" si="60"/>
        <v>515.44809052130074</v>
      </c>
      <c r="Z50" s="145">
        <f t="shared" si="60"/>
        <v>515.44809052130074</v>
      </c>
      <c r="AA50" s="145">
        <f t="shared" si="60"/>
        <v>515.44809052130074</v>
      </c>
      <c r="AB50" s="145">
        <f t="shared" si="60"/>
        <v>515.44809052130074</v>
      </c>
      <c r="AC50" s="145">
        <f t="shared" si="60"/>
        <v>515.44809052130074</v>
      </c>
      <c r="AD50" s="145">
        <f t="shared" si="60"/>
        <v>515.44809052130074</v>
      </c>
      <c r="AE50" s="145">
        <f t="shared" si="60"/>
        <v>515.44809052130074</v>
      </c>
      <c r="AF50" s="146">
        <f t="shared" si="60"/>
        <v>515.44809052130074</v>
      </c>
      <c r="AG50" s="147">
        <f t="shared" si="60"/>
        <v>6700.8251767769088</v>
      </c>
      <c r="AH50" s="148">
        <f t="shared" si="60"/>
        <v>515.44809052130074</v>
      </c>
      <c r="AI50" s="145">
        <f t="shared" si="60"/>
        <v>515.44809052130074</v>
      </c>
      <c r="AJ50" s="145">
        <f t="shared" si="60"/>
        <v>515.44809052130074</v>
      </c>
      <c r="AK50" s="145">
        <f t="shared" si="60"/>
        <v>515.44809052130074</v>
      </c>
      <c r="AL50" s="145">
        <f t="shared" si="61"/>
        <v>515.44809052130074</v>
      </c>
      <c r="AM50" s="145">
        <f t="shared" si="61"/>
        <v>515.44809052130074</v>
      </c>
      <c r="AN50" s="145">
        <f t="shared" si="61"/>
        <v>515.44809052130074</v>
      </c>
      <c r="AO50" s="145">
        <f t="shared" si="61"/>
        <v>515.44809052130074</v>
      </c>
      <c r="AP50" s="145">
        <f t="shared" si="61"/>
        <v>515.44809052130074</v>
      </c>
      <c r="AQ50" s="145">
        <f t="shared" si="61"/>
        <v>515.44809052130074</v>
      </c>
      <c r="AR50" s="145">
        <f t="shared" si="61"/>
        <v>515.44809052130074</v>
      </c>
      <c r="AS50" s="145">
        <f t="shared" si="61"/>
        <v>515.44809052130074</v>
      </c>
      <c r="AT50" s="146">
        <f t="shared" si="61"/>
        <v>515.44809052130074</v>
      </c>
      <c r="AU50" s="147">
        <f t="shared" si="61"/>
        <v>6700.8251767769088</v>
      </c>
      <c r="AV50" s="148">
        <f t="shared" si="61"/>
        <v>515.44809052130074</v>
      </c>
      <c r="AW50" s="145">
        <f t="shared" si="61"/>
        <v>515.44809052130074</v>
      </c>
      <c r="AX50" s="145">
        <f t="shared" si="61"/>
        <v>515.44809052130074</v>
      </c>
      <c r="AY50" s="145">
        <f t="shared" si="61"/>
        <v>515.44809052130074</v>
      </c>
      <c r="AZ50" s="145">
        <f t="shared" si="61"/>
        <v>515.44809052130074</v>
      </c>
      <c r="BA50" s="145">
        <f t="shared" si="61"/>
        <v>515.44809052130074</v>
      </c>
      <c r="BB50" s="145">
        <f t="shared" si="62"/>
        <v>515.44809052130074</v>
      </c>
      <c r="BC50" s="145">
        <f t="shared" si="62"/>
        <v>515.44809052130074</v>
      </c>
      <c r="BD50" s="145">
        <f t="shared" si="62"/>
        <v>515.44809052130074</v>
      </c>
      <c r="BE50" s="145">
        <f t="shared" si="62"/>
        <v>515.44809052130074</v>
      </c>
      <c r="BF50" s="145">
        <f t="shared" si="62"/>
        <v>515.44809052130074</v>
      </c>
      <c r="BG50" s="145">
        <f t="shared" si="62"/>
        <v>515.44809052130074</v>
      </c>
      <c r="BH50" s="146">
        <f t="shared" si="62"/>
        <v>515.44809052130074</v>
      </c>
      <c r="BI50" s="147">
        <f t="shared" si="62"/>
        <v>6700.8251767769079</v>
      </c>
      <c r="BJ50" s="147">
        <f t="shared" si="62"/>
        <v>6700.8251767769098</v>
      </c>
      <c r="BK50" s="147">
        <f t="shared" si="62"/>
        <v>6700.8251767769098</v>
      </c>
      <c r="BL50" s="147">
        <f t="shared" si="62"/>
        <v>6700.8251767769098</v>
      </c>
      <c r="BM50" s="147">
        <f t="shared" si="62"/>
        <v>6700.8251767769098</v>
      </c>
    </row>
    <row r="51" spans="2:79" s="101" customFormat="1" ht="15.6" x14ac:dyDescent="0.3">
      <c r="B51" s="108"/>
      <c r="C51" s="102"/>
      <c r="D51" s="134" t="s">
        <v>44</v>
      </c>
      <c r="E51" s="135"/>
      <c r="F51" s="73">
        <f t="shared" ref="F51:R51" si="63">SUM(F49:F50)</f>
        <v>961.21663377711479</v>
      </c>
      <c r="G51" s="73">
        <f t="shared" si="63"/>
        <v>961.21663377711479</v>
      </c>
      <c r="H51" s="73">
        <f t="shared" si="63"/>
        <v>961.21663377711479</v>
      </c>
      <c r="I51" s="73">
        <f t="shared" si="63"/>
        <v>961.21663377711479</v>
      </c>
      <c r="J51" s="73">
        <f t="shared" si="63"/>
        <v>961.21663377711479</v>
      </c>
      <c r="K51" s="73">
        <f t="shared" si="63"/>
        <v>961.21663377711479</v>
      </c>
      <c r="L51" s="73">
        <f t="shared" si="63"/>
        <v>961.21663377711479</v>
      </c>
      <c r="M51" s="73">
        <f t="shared" si="63"/>
        <v>961.21663377711479</v>
      </c>
      <c r="N51" s="73">
        <f t="shared" si="63"/>
        <v>961.21663377711479</v>
      </c>
      <c r="O51" s="73">
        <f t="shared" si="63"/>
        <v>961.21663377711479</v>
      </c>
      <c r="P51" s="73">
        <f t="shared" si="63"/>
        <v>961.21663377711479</v>
      </c>
      <c r="Q51" s="73">
        <f t="shared" si="63"/>
        <v>961.21663377711479</v>
      </c>
      <c r="R51" s="73">
        <f t="shared" si="63"/>
        <v>961.21663377711479</v>
      </c>
      <c r="S51" s="74">
        <f t="shared" ref="S51:BM51" si="64">MIN(S49:S50)</f>
        <v>5794.9910623255792</v>
      </c>
      <c r="T51" s="73">
        <f t="shared" ref="T51:AF51" si="65">SUM(T49:T50)</f>
        <v>961.21663377711479</v>
      </c>
      <c r="U51" s="73">
        <f t="shared" si="65"/>
        <v>961.21663377711479</v>
      </c>
      <c r="V51" s="73">
        <f t="shared" si="65"/>
        <v>961.21663377711479</v>
      </c>
      <c r="W51" s="73">
        <f t="shared" si="65"/>
        <v>961.21663377711479</v>
      </c>
      <c r="X51" s="73">
        <f t="shared" si="65"/>
        <v>961.21663377711479</v>
      </c>
      <c r="Y51" s="73">
        <f t="shared" si="65"/>
        <v>961.21663377711479</v>
      </c>
      <c r="Z51" s="73">
        <f t="shared" si="65"/>
        <v>961.21663377711479</v>
      </c>
      <c r="AA51" s="73">
        <f t="shared" si="65"/>
        <v>961.21663377711479</v>
      </c>
      <c r="AB51" s="73">
        <f t="shared" si="65"/>
        <v>961.21663377711479</v>
      </c>
      <c r="AC51" s="73">
        <f>SUM(AC49:AC50)</f>
        <v>961.21663377711479</v>
      </c>
      <c r="AD51" s="73">
        <f t="shared" si="65"/>
        <v>961.21663377711479</v>
      </c>
      <c r="AE51" s="73">
        <f t="shared" si="65"/>
        <v>961.21663377711479</v>
      </c>
      <c r="AF51" s="73">
        <f t="shared" si="65"/>
        <v>961.21663377711479</v>
      </c>
      <c r="AG51" s="74">
        <f t="shared" si="64"/>
        <v>5794.9910623255801</v>
      </c>
      <c r="AH51" s="73">
        <f t="shared" ref="AH51:AT51" si="66">SUM(AH49:AH50)</f>
        <v>961.21663377711468</v>
      </c>
      <c r="AI51" s="73">
        <f t="shared" si="66"/>
        <v>961.21663377711468</v>
      </c>
      <c r="AJ51" s="73">
        <f t="shared" si="66"/>
        <v>961.21663377711468</v>
      </c>
      <c r="AK51" s="73">
        <f t="shared" si="66"/>
        <v>961.21663377711468</v>
      </c>
      <c r="AL51" s="73">
        <f t="shared" si="66"/>
        <v>961.21663377711468</v>
      </c>
      <c r="AM51" s="73">
        <f t="shared" si="66"/>
        <v>961.21663377711468</v>
      </c>
      <c r="AN51" s="73">
        <f t="shared" si="66"/>
        <v>961.21663377711468</v>
      </c>
      <c r="AO51" s="73">
        <f t="shared" si="66"/>
        <v>961.21663377711468</v>
      </c>
      <c r="AP51" s="73">
        <f t="shared" si="66"/>
        <v>961.21663377711468</v>
      </c>
      <c r="AQ51" s="73">
        <f t="shared" si="66"/>
        <v>961.21663377711468</v>
      </c>
      <c r="AR51" s="73">
        <f t="shared" si="66"/>
        <v>961.21663377711468</v>
      </c>
      <c r="AS51" s="73">
        <f t="shared" si="66"/>
        <v>961.21663377711468</v>
      </c>
      <c r="AT51" s="73">
        <f t="shared" si="66"/>
        <v>961.21663377711468</v>
      </c>
      <c r="AU51" s="74">
        <f t="shared" si="64"/>
        <v>5794.9910623255801</v>
      </c>
      <c r="AV51" s="73">
        <f t="shared" ref="AV51:BH51" si="67">SUM(AV49:AV50)</f>
        <v>961.21663377711468</v>
      </c>
      <c r="AW51" s="73">
        <f t="shared" si="67"/>
        <v>961.21663377711468</v>
      </c>
      <c r="AX51" s="73">
        <f t="shared" si="67"/>
        <v>961.21663377711468</v>
      </c>
      <c r="AY51" s="73">
        <f t="shared" si="67"/>
        <v>961.21663377711468</v>
      </c>
      <c r="AZ51" s="73">
        <f t="shared" si="67"/>
        <v>961.21663377711468</v>
      </c>
      <c r="BA51" s="73">
        <f t="shared" si="67"/>
        <v>961.21663377711468</v>
      </c>
      <c r="BB51" s="73">
        <f t="shared" si="67"/>
        <v>961.21663377711468</v>
      </c>
      <c r="BC51" s="73">
        <f t="shared" si="67"/>
        <v>961.21663377711468</v>
      </c>
      <c r="BD51" s="73">
        <f t="shared" si="67"/>
        <v>961.21663377711468</v>
      </c>
      <c r="BE51" s="73">
        <f t="shared" si="67"/>
        <v>961.21663377711468</v>
      </c>
      <c r="BF51" s="73">
        <f t="shared" si="67"/>
        <v>961.21663377711468</v>
      </c>
      <c r="BG51" s="73">
        <f t="shared" si="67"/>
        <v>961.21663377711468</v>
      </c>
      <c r="BH51" s="73">
        <f t="shared" si="67"/>
        <v>961.21663377711468</v>
      </c>
      <c r="BI51" s="74">
        <f t="shared" si="64"/>
        <v>5794.991062325581</v>
      </c>
      <c r="BJ51" s="74">
        <f t="shared" si="64"/>
        <v>5794.9910623255801</v>
      </c>
      <c r="BK51" s="74">
        <f t="shared" si="64"/>
        <v>5794.9910623255801</v>
      </c>
      <c r="BL51" s="74">
        <f t="shared" si="64"/>
        <v>5794.9910623255801</v>
      </c>
      <c r="BM51" s="74">
        <f t="shared" si="64"/>
        <v>5794.9910623255801</v>
      </c>
      <c r="BQ51"/>
      <c r="BR51"/>
    </row>
    <row r="52" spans="2:79" s="101" customFormat="1" ht="15.6" customHeight="1" x14ac:dyDescent="0.3">
      <c r="B52" s="108"/>
      <c r="C52" s="102"/>
      <c r="D52" s="134"/>
      <c r="E52" s="135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4"/>
      <c r="T52" s="73">
        <f>124*13*7</f>
        <v>11284</v>
      </c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4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4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4"/>
      <c r="BJ52" s="74"/>
      <c r="BK52" s="74"/>
      <c r="BL52" s="74"/>
      <c r="BM52" s="74"/>
    </row>
    <row r="53" spans="2:79" s="158" customFormat="1" outlineLevel="1" x14ac:dyDescent="0.3">
      <c r="B53" s="150"/>
      <c r="C53" s="151"/>
      <c r="D53" s="152" t="s">
        <v>48</v>
      </c>
      <c r="E53" s="153"/>
      <c r="F53" s="154">
        <f t="shared" ref="F53:BM53" si="68">_xlfn.MINIFS(F$76:F$125,$B$76:$B$125,"Common")</f>
        <v>38261.490917269432</v>
      </c>
      <c r="G53" s="154">
        <f t="shared" si="68"/>
        <v>38374.100645583916</v>
      </c>
      <c r="H53" s="154">
        <f t="shared" si="68"/>
        <v>38374.100645583916</v>
      </c>
      <c r="I53" s="154">
        <f t="shared" si="68"/>
        <v>38374.100645583916</v>
      </c>
      <c r="J53" s="154">
        <f t="shared" si="68"/>
        <v>38374.100645583916</v>
      </c>
      <c r="K53" s="154">
        <f t="shared" si="68"/>
        <v>38374.100645583916</v>
      </c>
      <c r="L53" s="154">
        <f t="shared" si="68"/>
        <v>38374.100645583916</v>
      </c>
      <c r="M53" s="154">
        <f t="shared" si="68"/>
        <v>38374.100645583916</v>
      </c>
      <c r="N53" s="154">
        <f t="shared" si="68"/>
        <v>38374.100645583916</v>
      </c>
      <c r="O53" s="154">
        <f t="shared" si="68"/>
        <v>54345.453263100586</v>
      </c>
      <c r="P53" s="154">
        <f t="shared" si="68"/>
        <v>54345.453263100586</v>
      </c>
      <c r="Q53" s="154">
        <f t="shared" si="68"/>
        <v>54345.453263100586</v>
      </c>
      <c r="R53" s="155">
        <f t="shared" si="68"/>
        <v>54345.453263100586</v>
      </c>
      <c r="S53" s="156">
        <f t="shared" si="68"/>
        <v>569120.01163559256</v>
      </c>
      <c r="T53" s="157">
        <f t="shared" si="68"/>
        <v>55077.353122493274</v>
      </c>
      <c r="U53" s="154">
        <f t="shared" si="68"/>
        <v>55077.353122493274</v>
      </c>
      <c r="V53" s="154">
        <f t="shared" si="68"/>
        <v>55077.353122493274</v>
      </c>
      <c r="W53" s="154">
        <f t="shared" si="68"/>
        <v>55077.353122493274</v>
      </c>
      <c r="X53" s="154">
        <f t="shared" si="68"/>
        <v>55077.353122493274</v>
      </c>
      <c r="Y53" s="154">
        <f t="shared" si="68"/>
        <v>55077.353122493274</v>
      </c>
      <c r="Z53" s="154">
        <f t="shared" si="68"/>
        <v>55077.353122493274</v>
      </c>
      <c r="AA53" s="154">
        <f t="shared" si="68"/>
        <v>55077.353122493274</v>
      </c>
      <c r="AB53" s="154">
        <f t="shared" si="68"/>
        <v>55077.353122493274</v>
      </c>
      <c r="AC53" s="154">
        <f t="shared" si="68"/>
        <v>55077.353122493274</v>
      </c>
      <c r="AD53" s="154">
        <f t="shared" si="68"/>
        <v>55077.353122493274</v>
      </c>
      <c r="AE53" s="154">
        <f t="shared" si="68"/>
        <v>55077.353122493274</v>
      </c>
      <c r="AF53" s="155">
        <f t="shared" si="68"/>
        <v>55077.353122493274</v>
      </c>
      <c r="AG53" s="156">
        <f t="shared" si="68"/>
        <v>710987.25579079031</v>
      </c>
      <c r="AH53" s="157">
        <f t="shared" si="68"/>
        <v>54587.001289052481</v>
      </c>
      <c r="AI53" s="154">
        <f t="shared" si="68"/>
        <v>54587.001289052481</v>
      </c>
      <c r="AJ53" s="154">
        <f t="shared" si="68"/>
        <v>54587.001289052481</v>
      </c>
      <c r="AK53" s="154">
        <f t="shared" si="68"/>
        <v>54587.001289052481</v>
      </c>
      <c r="AL53" s="154">
        <f t="shared" si="68"/>
        <v>54587.001289052481</v>
      </c>
      <c r="AM53" s="154">
        <f t="shared" si="68"/>
        <v>54587.001289052481</v>
      </c>
      <c r="AN53" s="154">
        <f t="shared" si="68"/>
        <v>54587.001289052481</v>
      </c>
      <c r="AO53" s="154">
        <f t="shared" si="68"/>
        <v>54587.001289052481</v>
      </c>
      <c r="AP53" s="154">
        <f t="shared" si="68"/>
        <v>54587.001289052481</v>
      </c>
      <c r="AQ53" s="154">
        <f t="shared" si="68"/>
        <v>54587.001289052481</v>
      </c>
      <c r="AR53" s="154">
        <f t="shared" si="68"/>
        <v>54587.001289052481</v>
      </c>
      <c r="AS53" s="154">
        <f t="shared" si="68"/>
        <v>54587.001289052481</v>
      </c>
      <c r="AT53" s="155">
        <f t="shared" si="68"/>
        <v>54587.001289052481</v>
      </c>
      <c r="AU53" s="156">
        <f t="shared" si="68"/>
        <v>718064.4426502703</v>
      </c>
      <c r="AV53" s="157">
        <f t="shared" si="68"/>
        <v>55650.498722990982</v>
      </c>
      <c r="AW53" s="154">
        <f t="shared" si="68"/>
        <v>55650.498722990982</v>
      </c>
      <c r="AX53" s="154">
        <f t="shared" si="68"/>
        <v>55650.498722990982</v>
      </c>
      <c r="AY53" s="154">
        <f t="shared" si="68"/>
        <v>55650.498722990982</v>
      </c>
      <c r="AZ53" s="154">
        <f t="shared" si="68"/>
        <v>55650.498722990982</v>
      </c>
      <c r="BA53" s="154">
        <f t="shared" si="68"/>
        <v>55650.498722990982</v>
      </c>
      <c r="BB53" s="154">
        <f t="shared" si="68"/>
        <v>55650.498722990982</v>
      </c>
      <c r="BC53" s="154">
        <f t="shared" si="68"/>
        <v>55650.498722990982</v>
      </c>
      <c r="BD53" s="154">
        <f t="shared" si="68"/>
        <v>55650.498722990982</v>
      </c>
      <c r="BE53" s="154">
        <f t="shared" si="68"/>
        <v>55650.498722990982</v>
      </c>
      <c r="BF53" s="154">
        <f t="shared" si="68"/>
        <v>55650.498722990982</v>
      </c>
      <c r="BG53" s="154">
        <f t="shared" si="68"/>
        <v>55650.498722990982</v>
      </c>
      <c r="BH53" s="155">
        <f t="shared" si="68"/>
        <v>55650.498722990982</v>
      </c>
      <c r="BI53" s="156">
        <f t="shared" si="68"/>
        <v>817356.17764044926</v>
      </c>
      <c r="BJ53" s="156">
        <f t="shared" si="68"/>
        <v>817356.17764044926</v>
      </c>
      <c r="BK53" s="156">
        <f t="shared" si="68"/>
        <v>817356.17764044926</v>
      </c>
      <c r="BL53" s="156">
        <f t="shared" si="68"/>
        <v>817356.17764044926</v>
      </c>
      <c r="BM53" s="156">
        <f t="shared" si="68"/>
        <v>817356.17764044926</v>
      </c>
    </row>
    <row r="54" spans="2:79" s="101" customFormat="1" outlineLevel="1" x14ac:dyDescent="0.3">
      <c r="B54" s="159"/>
      <c r="C54" s="102"/>
      <c r="D54" s="160" t="s">
        <v>33</v>
      </c>
      <c r="E54" s="116"/>
      <c r="F54" s="50">
        <f>F$53*F25/SUM(F$25:F$29)</f>
        <v>13680.372505198317</v>
      </c>
      <c r="G54" s="50">
        <f t="shared" ref="F54:AK54" si="69">G$53*G25/SUM(G$25:G$29)</f>
        <v>13720.636044180172</v>
      </c>
      <c r="H54" s="50">
        <f t="shared" si="69"/>
        <v>13720.636044180172</v>
      </c>
      <c r="I54" s="50">
        <f t="shared" si="69"/>
        <v>13720.636044180172</v>
      </c>
      <c r="J54" s="50">
        <f t="shared" si="69"/>
        <v>13720.636044180172</v>
      </c>
      <c r="K54" s="50">
        <f t="shared" si="69"/>
        <v>13720.636044180172</v>
      </c>
      <c r="L54" s="50">
        <f t="shared" si="69"/>
        <v>13720.636044180172</v>
      </c>
      <c r="M54" s="50">
        <f t="shared" si="69"/>
        <v>13720.636044180172</v>
      </c>
      <c r="N54" s="50">
        <f t="shared" si="69"/>
        <v>13720.636044180172</v>
      </c>
      <c r="O54" s="50">
        <f t="shared" si="69"/>
        <v>19431.183332887216</v>
      </c>
      <c r="P54" s="50">
        <f t="shared" si="69"/>
        <v>19431.183332887216</v>
      </c>
      <c r="Q54" s="50">
        <f t="shared" si="69"/>
        <v>19431.183332887216</v>
      </c>
      <c r="R54" s="50">
        <f t="shared" si="69"/>
        <v>19431.183332887216</v>
      </c>
      <c r="S54" s="161">
        <f t="shared" si="69"/>
        <v>203488.50953488529</v>
      </c>
      <c r="T54" s="162">
        <f t="shared" si="69"/>
        <v>21260.908703099423</v>
      </c>
      <c r="U54" s="50">
        <f t="shared" si="69"/>
        <v>21260.908703099423</v>
      </c>
      <c r="V54" s="50">
        <f t="shared" si="69"/>
        <v>21260.908703099423</v>
      </c>
      <c r="W54" s="50">
        <f t="shared" si="69"/>
        <v>21260.908703099423</v>
      </c>
      <c r="X54" s="50">
        <f t="shared" si="69"/>
        <v>21260.908703099423</v>
      </c>
      <c r="Y54" s="50">
        <f t="shared" si="69"/>
        <v>21260.908703099423</v>
      </c>
      <c r="Z54" s="50">
        <f t="shared" si="69"/>
        <v>21260.908703099423</v>
      </c>
      <c r="AA54" s="50">
        <f t="shared" si="69"/>
        <v>21260.908703099423</v>
      </c>
      <c r="AB54" s="50">
        <f t="shared" si="69"/>
        <v>21260.908703099423</v>
      </c>
      <c r="AC54" s="50">
        <f t="shared" si="69"/>
        <v>21260.908703099423</v>
      </c>
      <c r="AD54" s="50">
        <f t="shared" si="69"/>
        <v>21260.908703099423</v>
      </c>
      <c r="AE54" s="50">
        <f t="shared" si="69"/>
        <v>21260.908703099423</v>
      </c>
      <c r="AF54" s="50">
        <f t="shared" si="69"/>
        <v>21260.908703099423</v>
      </c>
      <c r="AG54" s="161">
        <f t="shared" si="69"/>
        <v>274454.64020059834</v>
      </c>
      <c r="AH54" s="162">
        <f t="shared" si="69"/>
        <v>21210.950209181236</v>
      </c>
      <c r="AI54" s="50">
        <f t="shared" si="69"/>
        <v>21210.950209181236</v>
      </c>
      <c r="AJ54" s="50">
        <f t="shared" si="69"/>
        <v>21210.950209181236</v>
      </c>
      <c r="AK54" s="50">
        <f t="shared" si="69"/>
        <v>21210.950209181236</v>
      </c>
      <c r="AL54" s="50">
        <f t="shared" ref="AL54:BM54" si="70">AL$53*AL25/SUM(AL$25:AL$29)</f>
        <v>21210.950209181236</v>
      </c>
      <c r="AM54" s="50">
        <f t="shared" si="70"/>
        <v>21210.950209181236</v>
      </c>
      <c r="AN54" s="50">
        <f t="shared" si="70"/>
        <v>21210.950209181236</v>
      </c>
      <c r="AO54" s="50">
        <f t="shared" si="70"/>
        <v>21210.950209181236</v>
      </c>
      <c r="AP54" s="50">
        <f t="shared" si="70"/>
        <v>21210.950209181236</v>
      </c>
      <c r="AQ54" s="50">
        <f t="shared" si="70"/>
        <v>21210.950209181236</v>
      </c>
      <c r="AR54" s="50">
        <f t="shared" si="70"/>
        <v>21210.950209181236</v>
      </c>
      <c r="AS54" s="50">
        <f t="shared" si="70"/>
        <v>21210.950209181236</v>
      </c>
      <c r="AT54" s="50">
        <f t="shared" si="70"/>
        <v>21210.950209181236</v>
      </c>
      <c r="AU54" s="161">
        <f t="shared" si="70"/>
        <v>279019.3412418302</v>
      </c>
      <c r="AV54" s="162">
        <f t="shared" si="70"/>
        <v>21624.194948517845</v>
      </c>
      <c r="AW54" s="50">
        <f t="shared" si="70"/>
        <v>21624.194948517845</v>
      </c>
      <c r="AX54" s="50">
        <f t="shared" si="70"/>
        <v>21624.194948517845</v>
      </c>
      <c r="AY54" s="50">
        <f t="shared" si="70"/>
        <v>21624.194948517845</v>
      </c>
      <c r="AZ54" s="50">
        <f t="shared" si="70"/>
        <v>21624.194948517845</v>
      </c>
      <c r="BA54" s="50">
        <f t="shared" si="70"/>
        <v>21624.194948517845</v>
      </c>
      <c r="BB54" s="50">
        <f t="shared" si="70"/>
        <v>21624.194948517845</v>
      </c>
      <c r="BC54" s="50">
        <f t="shared" si="70"/>
        <v>21624.194948517845</v>
      </c>
      <c r="BD54" s="50">
        <f t="shared" si="70"/>
        <v>21624.194948517845</v>
      </c>
      <c r="BE54" s="50">
        <f t="shared" si="70"/>
        <v>21624.194948517845</v>
      </c>
      <c r="BF54" s="50">
        <f t="shared" si="70"/>
        <v>21624.194948517845</v>
      </c>
      <c r="BG54" s="50">
        <f t="shared" si="70"/>
        <v>21624.194948517845</v>
      </c>
      <c r="BH54" s="50">
        <f t="shared" si="70"/>
        <v>21624.194948517845</v>
      </c>
      <c r="BI54" s="161">
        <f t="shared" si="70"/>
        <v>274970.05574386532</v>
      </c>
      <c r="BJ54" s="161">
        <f t="shared" si="70"/>
        <v>274970.05574386532</v>
      </c>
      <c r="BK54" s="161">
        <f t="shared" si="70"/>
        <v>274970.05574386532</v>
      </c>
      <c r="BL54" s="161">
        <f t="shared" si="70"/>
        <v>274970.05574386532</v>
      </c>
      <c r="BM54" s="161">
        <f t="shared" si="70"/>
        <v>274970.05574386532</v>
      </c>
    </row>
    <row r="55" spans="2:79" s="101" customFormat="1" outlineLevel="1" x14ac:dyDescent="0.3">
      <c r="B55" s="159"/>
      <c r="C55" s="102"/>
      <c r="D55" s="163" t="s">
        <v>34</v>
      </c>
      <c r="E55" s="116"/>
      <c r="F55" s="50">
        <f t="shared" ref="F55:BM58" si="71">F$53*F26/SUM(F$25:F$29)</f>
        <v>4899.2013937920738</v>
      </c>
      <c r="G55" s="50">
        <f t="shared" si="71"/>
        <v>4913.6205323223985</v>
      </c>
      <c r="H55" s="50">
        <f t="shared" si="71"/>
        <v>4913.6205323223985</v>
      </c>
      <c r="I55" s="50">
        <f t="shared" si="71"/>
        <v>4913.6205323223985</v>
      </c>
      <c r="J55" s="50">
        <f t="shared" si="71"/>
        <v>4913.6205323223985</v>
      </c>
      <c r="K55" s="50">
        <f t="shared" si="71"/>
        <v>4913.6205323223985</v>
      </c>
      <c r="L55" s="50">
        <f t="shared" si="71"/>
        <v>4913.6205323223985</v>
      </c>
      <c r="M55" s="50">
        <f t="shared" si="71"/>
        <v>4913.6205323223985</v>
      </c>
      <c r="N55" s="50">
        <f t="shared" si="71"/>
        <v>4913.6205323223985</v>
      </c>
      <c r="O55" s="50">
        <f t="shared" si="71"/>
        <v>6958.6760471132602</v>
      </c>
      <c r="P55" s="50">
        <f t="shared" si="71"/>
        <v>6958.6760471132602</v>
      </c>
      <c r="Q55" s="50">
        <f t="shared" si="71"/>
        <v>6958.6760471132602</v>
      </c>
      <c r="R55" s="50">
        <f t="shared" si="71"/>
        <v>6958.6760471132602</v>
      </c>
      <c r="S55" s="161">
        <f t="shared" si="71"/>
        <v>72873.102626055261</v>
      </c>
      <c r="T55" s="162">
        <f t="shared" si="71"/>
        <v>5785.944540417694</v>
      </c>
      <c r="U55" s="50">
        <f t="shared" si="71"/>
        <v>5785.944540417694</v>
      </c>
      <c r="V55" s="50">
        <f t="shared" si="71"/>
        <v>5785.944540417694</v>
      </c>
      <c r="W55" s="50">
        <f t="shared" si="71"/>
        <v>5785.944540417694</v>
      </c>
      <c r="X55" s="50">
        <f t="shared" si="71"/>
        <v>5785.944540417694</v>
      </c>
      <c r="Y55" s="50">
        <f t="shared" si="71"/>
        <v>5785.944540417694</v>
      </c>
      <c r="Z55" s="50">
        <f t="shared" si="71"/>
        <v>5785.944540417694</v>
      </c>
      <c r="AA55" s="50">
        <f t="shared" si="71"/>
        <v>5785.944540417694</v>
      </c>
      <c r="AB55" s="50">
        <f t="shared" si="71"/>
        <v>5785.944540417694</v>
      </c>
      <c r="AC55" s="50">
        <f t="shared" si="71"/>
        <v>5785.944540417694</v>
      </c>
      <c r="AD55" s="50">
        <f t="shared" si="71"/>
        <v>5785.944540417694</v>
      </c>
      <c r="AE55" s="50">
        <f t="shared" si="71"/>
        <v>5785.944540417694</v>
      </c>
      <c r="AF55" s="50">
        <f t="shared" si="71"/>
        <v>5785.944540417694</v>
      </c>
      <c r="AG55" s="161">
        <f t="shared" si="71"/>
        <v>74690.096704542928</v>
      </c>
      <c r="AH55" s="162">
        <f t="shared" si="71"/>
        <v>5900.6784398155378</v>
      </c>
      <c r="AI55" s="50">
        <f t="shared" si="71"/>
        <v>5900.6784398155378</v>
      </c>
      <c r="AJ55" s="50">
        <f t="shared" si="71"/>
        <v>5900.6784398155378</v>
      </c>
      <c r="AK55" s="50">
        <f t="shared" si="71"/>
        <v>5900.6784398155378</v>
      </c>
      <c r="AL55" s="50">
        <f t="shared" si="71"/>
        <v>5900.6784398155378</v>
      </c>
      <c r="AM55" s="50">
        <f t="shared" si="71"/>
        <v>5900.6784398155378</v>
      </c>
      <c r="AN55" s="50">
        <f t="shared" si="71"/>
        <v>5900.6784398155378</v>
      </c>
      <c r="AO55" s="50">
        <f t="shared" si="71"/>
        <v>5900.6784398155378</v>
      </c>
      <c r="AP55" s="50">
        <f t="shared" si="71"/>
        <v>5900.6784398155378</v>
      </c>
      <c r="AQ55" s="50">
        <f t="shared" si="71"/>
        <v>5900.6784398155378</v>
      </c>
      <c r="AR55" s="50">
        <f t="shared" si="71"/>
        <v>5900.6784398155378</v>
      </c>
      <c r="AS55" s="50">
        <f t="shared" si="71"/>
        <v>5900.6784398155378</v>
      </c>
      <c r="AT55" s="50">
        <f t="shared" si="71"/>
        <v>5900.6784398155378</v>
      </c>
      <c r="AU55" s="161">
        <f t="shared" si="71"/>
        <v>77620.445803722178</v>
      </c>
      <c r="AV55" s="162">
        <f t="shared" si="71"/>
        <v>6015.6390757004519</v>
      </c>
      <c r="AW55" s="50">
        <f t="shared" si="71"/>
        <v>6015.6390757004519</v>
      </c>
      <c r="AX55" s="50">
        <f t="shared" si="71"/>
        <v>6015.6390757004519</v>
      </c>
      <c r="AY55" s="50">
        <f t="shared" si="71"/>
        <v>6015.6390757004519</v>
      </c>
      <c r="AZ55" s="50">
        <f t="shared" si="71"/>
        <v>6015.6390757004519</v>
      </c>
      <c r="BA55" s="50">
        <f t="shared" si="71"/>
        <v>6015.6390757004519</v>
      </c>
      <c r="BB55" s="50">
        <f t="shared" si="71"/>
        <v>6015.6390757004519</v>
      </c>
      <c r="BC55" s="50">
        <f t="shared" si="71"/>
        <v>6015.6390757004519</v>
      </c>
      <c r="BD55" s="50">
        <f t="shared" si="71"/>
        <v>6015.6390757004519</v>
      </c>
      <c r="BE55" s="50">
        <f t="shared" si="71"/>
        <v>6015.6390757004519</v>
      </c>
      <c r="BF55" s="50">
        <f t="shared" si="71"/>
        <v>6015.6390757004519</v>
      </c>
      <c r="BG55" s="50">
        <f t="shared" si="71"/>
        <v>6015.6390757004519</v>
      </c>
      <c r="BH55" s="50">
        <f t="shared" si="71"/>
        <v>6015.6390757004519</v>
      </c>
      <c r="BI55" s="161">
        <f t="shared" si="71"/>
        <v>76493.974269026075</v>
      </c>
      <c r="BJ55" s="161">
        <f t="shared" si="71"/>
        <v>76493.974269026075</v>
      </c>
      <c r="BK55" s="161">
        <f t="shared" si="71"/>
        <v>76493.974269026075</v>
      </c>
      <c r="BL55" s="161">
        <f t="shared" si="71"/>
        <v>76493.974269026075</v>
      </c>
      <c r="BM55" s="161">
        <f t="shared" si="71"/>
        <v>76493.974269026075</v>
      </c>
    </row>
    <row r="56" spans="2:79" s="101" customFormat="1" outlineLevel="1" x14ac:dyDescent="0.3">
      <c r="B56" s="159"/>
      <c r="C56" s="102"/>
      <c r="D56" s="163" t="s">
        <v>35</v>
      </c>
      <c r="E56" s="116"/>
      <c r="F56" s="50">
        <f t="shared" si="71"/>
        <v>13268.715595322044</v>
      </c>
      <c r="G56" s="50">
        <f t="shared" si="71"/>
        <v>13307.767561736582</v>
      </c>
      <c r="H56" s="50">
        <f t="shared" si="71"/>
        <v>13307.767561736582</v>
      </c>
      <c r="I56" s="50">
        <f t="shared" si="71"/>
        <v>13307.767561736582</v>
      </c>
      <c r="J56" s="50">
        <f t="shared" si="71"/>
        <v>13307.767561736582</v>
      </c>
      <c r="K56" s="50">
        <f t="shared" si="71"/>
        <v>13307.767561736582</v>
      </c>
      <c r="L56" s="50">
        <f t="shared" si="71"/>
        <v>13307.767561736582</v>
      </c>
      <c r="M56" s="50">
        <f t="shared" si="71"/>
        <v>13307.767561736582</v>
      </c>
      <c r="N56" s="50">
        <f t="shared" si="71"/>
        <v>13307.767561736582</v>
      </c>
      <c r="O56" s="50">
        <f t="shared" si="71"/>
        <v>18846.478429346309</v>
      </c>
      <c r="P56" s="50">
        <f t="shared" si="71"/>
        <v>18846.478429346309</v>
      </c>
      <c r="Q56" s="50">
        <f t="shared" si="71"/>
        <v>18846.478429346309</v>
      </c>
      <c r="R56" s="50">
        <f t="shared" si="71"/>
        <v>18846.478429346309</v>
      </c>
      <c r="S56" s="161">
        <f t="shared" si="71"/>
        <v>197365.32458516047</v>
      </c>
      <c r="T56" s="162">
        <f t="shared" si="71"/>
        <v>20623.081442006442</v>
      </c>
      <c r="U56" s="50">
        <f t="shared" si="71"/>
        <v>20623.081442006442</v>
      </c>
      <c r="V56" s="50">
        <f t="shared" si="71"/>
        <v>20623.081442006442</v>
      </c>
      <c r="W56" s="50">
        <f t="shared" si="71"/>
        <v>20623.081442006442</v>
      </c>
      <c r="X56" s="50">
        <f t="shared" si="71"/>
        <v>20623.081442006442</v>
      </c>
      <c r="Y56" s="50">
        <f t="shared" si="71"/>
        <v>20623.081442006442</v>
      </c>
      <c r="Z56" s="50">
        <f t="shared" si="71"/>
        <v>20623.081442006442</v>
      </c>
      <c r="AA56" s="50">
        <f t="shared" si="71"/>
        <v>20623.081442006442</v>
      </c>
      <c r="AB56" s="50">
        <f t="shared" si="71"/>
        <v>20623.081442006442</v>
      </c>
      <c r="AC56" s="50">
        <f t="shared" si="71"/>
        <v>20623.081442006442</v>
      </c>
      <c r="AD56" s="50">
        <f t="shared" si="71"/>
        <v>20623.081442006442</v>
      </c>
      <c r="AE56" s="50">
        <f t="shared" si="71"/>
        <v>20623.081442006442</v>
      </c>
      <c r="AF56" s="50">
        <f t="shared" si="71"/>
        <v>20623.081442006442</v>
      </c>
      <c r="AG56" s="161">
        <f t="shared" si="71"/>
        <v>266221.00099458039</v>
      </c>
      <c r="AH56" s="162">
        <f t="shared" si="71"/>
        <v>20574.621702905799</v>
      </c>
      <c r="AI56" s="50">
        <f t="shared" si="71"/>
        <v>20574.621702905799</v>
      </c>
      <c r="AJ56" s="50">
        <f t="shared" si="71"/>
        <v>20574.621702905799</v>
      </c>
      <c r="AK56" s="50">
        <f t="shared" si="71"/>
        <v>20574.621702905799</v>
      </c>
      <c r="AL56" s="50">
        <f t="shared" si="71"/>
        <v>20574.621702905799</v>
      </c>
      <c r="AM56" s="50">
        <f t="shared" si="71"/>
        <v>20574.621702905799</v>
      </c>
      <c r="AN56" s="50">
        <f t="shared" si="71"/>
        <v>20574.621702905799</v>
      </c>
      <c r="AO56" s="50">
        <f t="shared" si="71"/>
        <v>20574.621702905799</v>
      </c>
      <c r="AP56" s="50">
        <f t="shared" si="71"/>
        <v>20574.621702905799</v>
      </c>
      <c r="AQ56" s="50">
        <f t="shared" si="71"/>
        <v>20574.621702905799</v>
      </c>
      <c r="AR56" s="50">
        <f t="shared" si="71"/>
        <v>20574.621702905799</v>
      </c>
      <c r="AS56" s="50">
        <f t="shared" si="71"/>
        <v>20574.621702905799</v>
      </c>
      <c r="AT56" s="50">
        <f t="shared" si="71"/>
        <v>20574.621702905799</v>
      </c>
      <c r="AU56" s="161">
        <f t="shared" si="71"/>
        <v>270648.7610045753</v>
      </c>
      <c r="AV56" s="162">
        <f t="shared" si="71"/>
        <v>20975.469100062313</v>
      </c>
      <c r="AW56" s="50">
        <f t="shared" si="71"/>
        <v>20975.469100062313</v>
      </c>
      <c r="AX56" s="50">
        <f t="shared" si="71"/>
        <v>20975.469100062313</v>
      </c>
      <c r="AY56" s="50">
        <f t="shared" si="71"/>
        <v>20975.469100062313</v>
      </c>
      <c r="AZ56" s="50">
        <f t="shared" si="71"/>
        <v>20975.469100062313</v>
      </c>
      <c r="BA56" s="50">
        <f t="shared" si="71"/>
        <v>20975.469100062313</v>
      </c>
      <c r="BB56" s="50">
        <f t="shared" si="71"/>
        <v>20975.469100062313</v>
      </c>
      <c r="BC56" s="50">
        <f t="shared" si="71"/>
        <v>20975.469100062313</v>
      </c>
      <c r="BD56" s="50">
        <f t="shared" si="71"/>
        <v>20975.469100062313</v>
      </c>
      <c r="BE56" s="50">
        <f t="shared" si="71"/>
        <v>20975.469100062313</v>
      </c>
      <c r="BF56" s="50">
        <f t="shared" si="71"/>
        <v>20975.469100062313</v>
      </c>
      <c r="BG56" s="50">
        <f t="shared" si="71"/>
        <v>20975.469100062313</v>
      </c>
      <c r="BH56" s="50">
        <f t="shared" si="71"/>
        <v>20975.469100062313</v>
      </c>
      <c r="BI56" s="161">
        <f t="shared" si="71"/>
        <v>266720.95407154935</v>
      </c>
      <c r="BJ56" s="161">
        <f t="shared" si="71"/>
        <v>266720.95407154935</v>
      </c>
      <c r="BK56" s="161">
        <f t="shared" si="71"/>
        <v>266720.95407154935</v>
      </c>
      <c r="BL56" s="161">
        <f t="shared" si="71"/>
        <v>266720.95407154935</v>
      </c>
      <c r="BM56" s="161">
        <f t="shared" si="71"/>
        <v>266720.95407154935</v>
      </c>
    </row>
    <row r="57" spans="2:79" s="101" customFormat="1" outlineLevel="1" x14ac:dyDescent="0.3">
      <c r="B57" s="159"/>
      <c r="C57" s="102"/>
      <c r="D57" s="163" t="s">
        <v>36</v>
      </c>
      <c r="E57" s="116"/>
      <c r="F57" s="50">
        <f t="shared" si="71"/>
        <v>5268.8234689664623</v>
      </c>
      <c r="G57" s="50">
        <f t="shared" si="71"/>
        <v>5284.3304647774785</v>
      </c>
      <c r="H57" s="50">
        <f t="shared" si="71"/>
        <v>5284.3304647774785</v>
      </c>
      <c r="I57" s="50">
        <f t="shared" si="71"/>
        <v>5284.3304647774785</v>
      </c>
      <c r="J57" s="50">
        <f t="shared" si="71"/>
        <v>5284.3304647774785</v>
      </c>
      <c r="K57" s="50">
        <f t="shared" si="71"/>
        <v>5284.3304647774785</v>
      </c>
      <c r="L57" s="50">
        <f t="shared" si="71"/>
        <v>5284.3304647774785</v>
      </c>
      <c r="M57" s="50">
        <f t="shared" si="71"/>
        <v>5284.3304647774785</v>
      </c>
      <c r="N57" s="50">
        <f t="shared" si="71"/>
        <v>5284.3304647774785</v>
      </c>
      <c r="O57" s="50">
        <f t="shared" si="71"/>
        <v>7483.6759551104051</v>
      </c>
      <c r="P57" s="50">
        <f t="shared" si="71"/>
        <v>7483.6759551104051</v>
      </c>
      <c r="Q57" s="50">
        <f t="shared" si="71"/>
        <v>7483.6759551104051</v>
      </c>
      <c r="R57" s="50">
        <f t="shared" si="71"/>
        <v>7483.6759551104051</v>
      </c>
      <c r="S57" s="161">
        <f t="shared" si="71"/>
        <v>78371.041014783186</v>
      </c>
      <c r="T57" s="162">
        <f t="shared" si="71"/>
        <v>5145.0369842042028</v>
      </c>
      <c r="U57" s="50">
        <f t="shared" si="71"/>
        <v>5145.0369842042028</v>
      </c>
      <c r="V57" s="50">
        <f t="shared" si="71"/>
        <v>5145.0369842042028</v>
      </c>
      <c r="W57" s="50">
        <f t="shared" si="71"/>
        <v>5145.0369842042028</v>
      </c>
      <c r="X57" s="50">
        <f t="shared" si="71"/>
        <v>5145.0369842042028</v>
      </c>
      <c r="Y57" s="50">
        <f t="shared" si="71"/>
        <v>5145.0369842042028</v>
      </c>
      <c r="Z57" s="50">
        <f t="shared" si="71"/>
        <v>5145.0369842042028</v>
      </c>
      <c r="AA57" s="50">
        <f t="shared" si="71"/>
        <v>5145.0369842042028</v>
      </c>
      <c r="AB57" s="50">
        <f t="shared" si="71"/>
        <v>5145.0369842042028</v>
      </c>
      <c r="AC57" s="50">
        <f t="shared" si="71"/>
        <v>5145.0369842042028</v>
      </c>
      <c r="AD57" s="50">
        <f t="shared" si="71"/>
        <v>5145.0369842042028</v>
      </c>
      <c r="AE57" s="50">
        <f t="shared" si="71"/>
        <v>5145.0369842042028</v>
      </c>
      <c r="AF57" s="50">
        <f t="shared" si="71"/>
        <v>5145.0369842042028</v>
      </c>
      <c r="AG57" s="161">
        <f t="shared" si="71"/>
        <v>66416.69432091029</v>
      </c>
      <c r="AH57" s="162">
        <f t="shared" si="71"/>
        <v>5546.6377334266062</v>
      </c>
      <c r="AI57" s="50">
        <f t="shared" si="71"/>
        <v>5546.6377334266062</v>
      </c>
      <c r="AJ57" s="50">
        <f t="shared" si="71"/>
        <v>5546.6377334266062</v>
      </c>
      <c r="AK57" s="50">
        <f t="shared" si="71"/>
        <v>5546.6377334266062</v>
      </c>
      <c r="AL57" s="50">
        <f t="shared" si="71"/>
        <v>5546.6377334266062</v>
      </c>
      <c r="AM57" s="50">
        <f t="shared" si="71"/>
        <v>5546.6377334266062</v>
      </c>
      <c r="AN57" s="50">
        <f t="shared" si="71"/>
        <v>5546.6377334266062</v>
      </c>
      <c r="AO57" s="50">
        <f t="shared" si="71"/>
        <v>5546.6377334266062</v>
      </c>
      <c r="AP57" s="50">
        <f t="shared" si="71"/>
        <v>5546.6377334266062</v>
      </c>
      <c r="AQ57" s="50">
        <f t="shared" si="71"/>
        <v>5546.6377334266062</v>
      </c>
      <c r="AR57" s="50">
        <f t="shared" si="71"/>
        <v>5546.6377334266062</v>
      </c>
      <c r="AS57" s="50">
        <f t="shared" si="71"/>
        <v>5546.6377334266062</v>
      </c>
      <c r="AT57" s="50">
        <f t="shared" si="71"/>
        <v>5546.6377334266062</v>
      </c>
      <c r="AU57" s="161">
        <f t="shared" si="71"/>
        <v>72963.219055498848</v>
      </c>
      <c r="AV57" s="162">
        <f t="shared" si="71"/>
        <v>5654.7007311584248</v>
      </c>
      <c r="AW57" s="50">
        <f t="shared" si="71"/>
        <v>5654.7007311584248</v>
      </c>
      <c r="AX57" s="50">
        <f t="shared" si="71"/>
        <v>5654.7007311584248</v>
      </c>
      <c r="AY57" s="50">
        <f t="shared" si="71"/>
        <v>5654.7007311584248</v>
      </c>
      <c r="AZ57" s="50">
        <f t="shared" si="71"/>
        <v>5654.7007311584248</v>
      </c>
      <c r="BA57" s="50">
        <f t="shared" si="71"/>
        <v>5654.7007311584248</v>
      </c>
      <c r="BB57" s="50">
        <f t="shared" si="71"/>
        <v>5654.7007311584248</v>
      </c>
      <c r="BC57" s="50">
        <f t="shared" si="71"/>
        <v>5654.7007311584248</v>
      </c>
      <c r="BD57" s="50">
        <f t="shared" si="71"/>
        <v>5654.7007311584248</v>
      </c>
      <c r="BE57" s="50">
        <f t="shared" si="71"/>
        <v>5654.7007311584248</v>
      </c>
      <c r="BF57" s="50">
        <f t="shared" si="71"/>
        <v>5654.7007311584248</v>
      </c>
      <c r="BG57" s="50">
        <f t="shared" si="71"/>
        <v>5654.7007311584248</v>
      </c>
      <c r="BH57" s="50">
        <f t="shared" si="71"/>
        <v>5654.7007311584248</v>
      </c>
      <c r="BI57" s="161">
        <f t="shared" si="71"/>
        <v>71904.335812884514</v>
      </c>
      <c r="BJ57" s="161">
        <f t="shared" si="71"/>
        <v>71904.335812884514</v>
      </c>
      <c r="BK57" s="161">
        <f t="shared" si="71"/>
        <v>71904.335812884514</v>
      </c>
      <c r="BL57" s="161">
        <f t="shared" si="71"/>
        <v>71904.335812884514</v>
      </c>
      <c r="BM57" s="161">
        <f t="shared" si="71"/>
        <v>71904.335812884514</v>
      </c>
    </row>
    <row r="58" spans="2:79" s="101" customFormat="1" outlineLevel="1" x14ac:dyDescent="0.3">
      <c r="B58" s="159"/>
      <c r="C58" s="102"/>
      <c r="D58" s="163" t="s">
        <v>37</v>
      </c>
      <c r="E58" s="116"/>
      <c r="F58" s="50">
        <f t="shared" si="71"/>
        <v>1144.3779539905324</v>
      </c>
      <c r="G58" s="50">
        <f t="shared" si="71"/>
        <v>1147.7460425672843</v>
      </c>
      <c r="H58" s="50">
        <f t="shared" si="71"/>
        <v>1147.7460425672843</v>
      </c>
      <c r="I58" s="50">
        <f t="shared" si="71"/>
        <v>1147.7460425672843</v>
      </c>
      <c r="J58" s="50">
        <f t="shared" si="71"/>
        <v>1147.7460425672843</v>
      </c>
      <c r="K58" s="50">
        <f t="shared" si="71"/>
        <v>1147.7460425672843</v>
      </c>
      <c r="L58" s="50">
        <f t="shared" si="71"/>
        <v>1147.7460425672843</v>
      </c>
      <c r="M58" s="50">
        <f t="shared" si="71"/>
        <v>1147.7460425672843</v>
      </c>
      <c r="N58" s="50">
        <f t="shared" si="71"/>
        <v>1147.7460425672843</v>
      </c>
      <c r="O58" s="50">
        <f t="shared" si="71"/>
        <v>1625.4394986433929</v>
      </c>
      <c r="P58" s="50">
        <f t="shared" si="71"/>
        <v>1625.4394986433929</v>
      </c>
      <c r="Q58" s="50">
        <f t="shared" si="71"/>
        <v>1625.4394986433929</v>
      </c>
      <c r="R58" s="50">
        <f t="shared" si="71"/>
        <v>1625.4394986433929</v>
      </c>
      <c r="S58" s="161">
        <f t="shared" si="71"/>
        <v>17022.033874708384</v>
      </c>
      <c r="T58" s="162">
        <f t="shared" si="71"/>
        <v>2262.3814527655077</v>
      </c>
      <c r="U58" s="50">
        <f t="shared" si="71"/>
        <v>2262.3814527655077</v>
      </c>
      <c r="V58" s="50">
        <f t="shared" si="71"/>
        <v>2262.3814527655077</v>
      </c>
      <c r="W58" s="50">
        <f t="shared" si="71"/>
        <v>2262.3814527655077</v>
      </c>
      <c r="X58" s="50">
        <f t="shared" si="71"/>
        <v>2262.3814527655077</v>
      </c>
      <c r="Y58" s="50">
        <f t="shared" si="71"/>
        <v>2262.3814527655077</v>
      </c>
      <c r="Z58" s="50">
        <f t="shared" si="71"/>
        <v>2262.3814527655077</v>
      </c>
      <c r="AA58" s="50">
        <f t="shared" si="71"/>
        <v>2262.3814527655077</v>
      </c>
      <c r="AB58" s="50">
        <f t="shared" si="71"/>
        <v>2262.3814527655077</v>
      </c>
      <c r="AC58" s="50">
        <f t="shared" si="71"/>
        <v>2262.3814527655077</v>
      </c>
      <c r="AD58" s="50">
        <f t="shared" si="71"/>
        <v>2262.3814527655077</v>
      </c>
      <c r="AE58" s="50">
        <f t="shared" si="71"/>
        <v>2262.3814527655077</v>
      </c>
      <c r="AF58" s="50">
        <f t="shared" si="71"/>
        <v>2262.3814527655077</v>
      </c>
      <c r="AG58" s="161">
        <f t="shared" si="71"/>
        <v>29204.823570158416</v>
      </c>
      <c r="AH58" s="162">
        <f t="shared" si="71"/>
        <v>1354.1132037233017</v>
      </c>
      <c r="AI58" s="50">
        <f t="shared" si="71"/>
        <v>1354.1132037233017</v>
      </c>
      <c r="AJ58" s="50">
        <f t="shared" si="71"/>
        <v>1354.1132037233017</v>
      </c>
      <c r="AK58" s="50">
        <f t="shared" si="71"/>
        <v>1354.1132037233017</v>
      </c>
      <c r="AL58" s="50">
        <f t="shared" si="71"/>
        <v>1354.1132037233017</v>
      </c>
      <c r="AM58" s="50">
        <f t="shared" si="71"/>
        <v>1354.1132037233017</v>
      </c>
      <c r="AN58" s="50">
        <f t="shared" si="71"/>
        <v>1354.1132037233017</v>
      </c>
      <c r="AO58" s="50">
        <f t="shared" si="71"/>
        <v>1354.1132037233017</v>
      </c>
      <c r="AP58" s="50">
        <f t="shared" si="71"/>
        <v>1354.1132037233017</v>
      </c>
      <c r="AQ58" s="50">
        <f t="shared" si="71"/>
        <v>1354.1132037233017</v>
      </c>
      <c r="AR58" s="50">
        <f t="shared" si="71"/>
        <v>1354.1132037233017</v>
      </c>
      <c r="AS58" s="50">
        <f t="shared" si="71"/>
        <v>1354.1132037233017</v>
      </c>
      <c r="AT58" s="50">
        <f t="shared" si="71"/>
        <v>1354.1132037233017</v>
      </c>
      <c r="AU58" s="161">
        <f t="shared" si="71"/>
        <v>17812.6755446438</v>
      </c>
      <c r="AV58" s="162">
        <f t="shared" si="71"/>
        <v>1380.4948675519538</v>
      </c>
      <c r="AW58" s="50">
        <f t="shared" si="71"/>
        <v>1380.4948675519538</v>
      </c>
      <c r="AX58" s="50">
        <f t="shared" si="71"/>
        <v>1380.4948675519538</v>
      </c>
      <c r="AY58" s="50">
        <f t="shared" si="71"/>
        <v>1380.4948675519538</v>
      </c>
      <c r="AZ58" s="50">
        <f t="shared" si="71"/>
        <v>1380.4948675519538</v>
      </c>
      <c r="BA58" s="50">
        <f t="shared" si="71"/>
        <v>1380.4948675519538</v>
      </c>
      <c r="BB58" s="50">
        <f t="shared" si="71"/>
        <v>1380.4948675519538</v>
      </c>
      <c r="BC58" s="50">
        <f t="shared" si="71"/>
        <v>1380.4948675519538</v>
      </c>
      <c r="BD58" s="50">
        <f t="shared" si="71"/>
        <v>1380.4948675519538</v>
      </c>
      <c r="BE58" s="50">
        <f t="shared" si="71"/>
        <v>1380.4948675519538</v>
      </c>
      <c r="BF58" s="50">
        <f t="shared" si="71"/>
        <v>1380.4948675519538</v>
      </c>
      <c r="BG58" s="50">
        <f t="shared" si="71"/>
        <v>1380.4948675519538</v>
      </c>
      <c r="BH58" s="50">
        <f t="shared" si="71"/>
        <v>1380.4948675519538</v>
      </c>
      <c r="BI58" s="161">
        <f t="shared" si="71"/>
        <v>127266.85774312401</v>
      </c>
      <c r="BJ58" s="161">
        <f t="shared" si="71"/>
        <v>127266.85774312401</v>
      </c>
      <c r="BK58" s="161">
        <f t="shared" si="71"/>
        <v>127266.85774312401</v>
      </c>
      <c r="BL58" s="161">
        <f t="shared" si="71"/>
        <v>127266.85774312401</v>
      </c>
      <c r="BM58" s="161">
        <f t="shared" si="71"/>
        <v>127266.85774312401</v>
      </c>
    </row>
    <row r="59" spans="2:79" s="158" customFormat="1" outlineLevel="1" x14ac:dyDescent="0.3">
      <c r="B59" s="150"/>
      <c r="C59" s="151"/>
      <c r="D59" s="152" t="s">
        <v>49</v>
      </c>
      <c r="E59" s="153"/>
      <c r="F59" s="154">
        <f t="shared" ref="F59:BM59" si="72">F$81</f>
        <v>21849.869815502429</v>
      </c>
      <c r="G59" s="154">
        <f t="shared" si="72"/>
        <v>22131.019244283572</v>
      </c>
      <c r="H59" s="154">
        <f t="shared" si="72"/>
        <v>22131.019244283572</v>
      </c>
      <c r="I59" s="154">
        <f t="shared" si="72"/>
        <v>22131.019244283572</v>
      </c>
      <c r="J59" s="154">
        <f t="shared" si="72"/>
        <v>22131.019244283572</v>
      </c>
      <c r="K59" s="154">
        <f t="shared" si="72"/>
        <v>22131.019244283572</v>
      </c>
      <c r="L59" s="154">
        <f t="shared" si="72"/>
        <v>22131.019244283572</v>
      </c>
      <c r="M59" s="154">
        <f t="shared" si="72"/>
        <v>22131.019244283572</v>
      </c>
      <c r="N59" s="154">
        <f t="shared" si="72"/>
        <v>22131.019244283572</v>
      </c>
      <c r="O59" s="154">
        <f t="shared" si="72"/>
        <v>22131.019244283572</v>
      </c>
      <c r="P59" s="154">
        <f t="shared" si="72"/>
        <v>22131.019244283572</v>
      </c>
      <c r="Q59" s="154">
        <f t="shared" si="72"/>
        <v>22131.019244283572</v>
      </c>
      <c r="R59" s="155">
        <f t="shared" si="72"/>
        <v>22131.019244283572</v>
      </c>
      <c r="S59" s="156">
        <f t="shared" si="72"/>
        <v>592476.19742582412</v>
      </c>
      <c r="T59" s="157">
        <f t="shared" si="72"/>
        <v>29224.146618489805</v>
      </c>
      <c r="U59" s="154">
        <f t="shared" si="72"/>
        <v>29224.146618489805</v>
      </c>
      <c r="V59" s="154">
        <f t="shared" si="72"/>
        <v>29224.146618489805</v>
      </c>
      <c r="W59" s="154">
        <f t="shared" si="72"/>
        <v>29224.146618489805</v>
      </c>
      <c r="X59" s="154">
        <f t="shared" si="72"/>
        <v>29224.146618489805</v>
      </c>
      <c r="Y59" s="154">
        <f t="shared" si="72"/>
        <v>29224.146618489805</v>
      </c>
      <c r="Z59" s="154">
        <f t="shared" si="72"/>
        <v>29224.146618489805</v>
      </c>
      <c r="AA59" s="154">
        <f t="shared" si="72"/>
        <v>29224.146618489805</v>
      </c>
      <c r="AB59" s="154">
        <f t="shared" si="72"/>
        <v>29224.146618489805</v>
      </c>
      <c r="AC59" s="154">
        <f t="shared" si="72"/>
        <v>29224.146618489805</v>
      </c>
      <c r="AD59" s="154">
        <f t="shared" si="72"/>
        <v>29224.146618489805</v>
      </c>
      <c r="AE59" s="154">
        <f t="shared" si="72"/>
        <v>29224.146618489805</v>
      </c>
      <c r="AF59" s="155">
        <f t="shared" si="72"/>
        <v>29224.146618489805</v>
      </c>
      <c r="AG59" s="156">
        <f t="shared" si="72"/>
        <v>773644.6147999306</v>
      </c>
      <c r="AH59" s="157">
        <f t="shared" si="72"/>
        <v>28176.850174778414</v>
      </c>
      <c r="AI59" s="154">
        <f t="shared" si="72"/>
        <v>28176.850174778414</v>
      </c>
      <c r="AJ59" s="154">
        <f t="shared" si="72"/>
        <v>28176.850174778414</v>
      </c>
      <c r="AK59" s="154">
        <f t="shared" si="72"/>
        <v>28176.850174778414</v>
      </c>
      <c r="AL59" s="154">
        <f t="shared" si="72"/>
        <v>28176.850174778414</v>
      </c>
      <c r="AM59" s="154">
        <f t="shared" si="72"/>
        <v>28176.850174778414</v>
      </c>
      <c r="AN59" s="154">
        <f t="shared" si="72"/>
        <v>28176.850174778414</v>
      </c>
      <c r="AO59" s="154">
        <f t="shared" si="72"/>
        <v>28176.850174778414</v>
      </c>
      <c r="AP59" s="154">
        <f t="shared" si="72"/>
        <v>28176.850174778414</v>
      </c>
      <c r="AQ59" s="154">
        <f t="shared" si="72"/>
        <v>28176.850174778414</v>
      </c>
      <c r="AR59" s="154">
        <f t="shared" si="72"/>
        <v>28176.850174778414</v>
      </c>
      <c r="AS59" s="154">
        <f t="shared" si="72"/>
        <v>28176.850174778414</v>
      </c>
      <c r="AT59" s="155">
        <f t="shared" si="72"/>
        <v>28176.850174778414</v>
      </c>
      <c r="AU59" s="156">
        <f t="shared" si="72"/>
        <v>737512.56692934863</v>
      </c>
      <c r="AV59" s="157">
        <f t="shared" si="72"/>
        <v>28176.850174778414</v>
      </c>
      <c r="AW59" s="154">
        <f t="shared" si="72"/>
        <v>28176.850174778414</v>
      </c>
      <c r="AX59" s="154">
        <f t="shared" si="72"/>
        <v>28176.850174778414</v>
      </c>
      <c r="AY59" s="154">
        <f t="shared" si="72"/>
        <v>28176.850174778414</v>
      </c>
      <c r="AZ59" s="154">
        <f t="shared" si="72"/>
        <v>28176.850174778414</v>
      </c>
      <c r="BA59" s="154">
        <f t="shared" si="72"/>
        <v>28176.850174778414</v>
      </c>
      <c r="BB59" s="154">
        <f t="shared" si="72"/>
        <v>28176.850174778414</v>
      </c>
      <c r="BC59" s="154">
        <f t="shared" si="72"/>
        <v>28176.850174778414</v>
      </c>
      <c r="BD59" s="154">
        <f t="shared" si="72"/>
        <v>28176.850174778414</v>
      </c>
      <c r="BE59" s="154">
        <f t="shared" si="72"/>
        <v>28176.850174778414</v>
      </c>
      <c r="BF59" s="154">
        <f t="shared" si="72"/>
        <v>28176.850174778414</v>
      </c>
      <c r="BG59" s="154">
        <f t="shared" si="72"/>
        <v>28176.850174778414</v>
      </c>
      <c r="BH59" s="155">
        <f t="shared" si="72"/>
        <v>28176.850174778414</v>
      </c>
      <c r="BI59" s="156">
        <f t="shared" si="72"/>
        <v>851856.14364996878</v>
      </c>
      <c r="BJ59" s="156">
        <f t="shared" si="72"/>
        <v>851856.14364996878</v>
      </c>
      <c r="BK59" s="156">
        <f t="shared" si="72"/>
        <v>851856.14364996878</v>
      </c>
      <c r="BL59" s="156">
        <f t="shared" si="72"/>
        <v>851856.14364996878</v>
      </c>
      <c r="BM59" s="156">
        <f t="shared" si="72"/>
        <v>851856.14364996878</v>
      </c>
    </row>
    <row r="60" spans="2:79" s="101" customFormat="1" outlineLevel="1" x14ac:dyDescent="0.3">
      <c r="B60" s="159"/>
      <c r="C60" s="102"/>
      <c r="D60" s="160" t="s">
        <v>50</v>
      </c>
      <c r="E60" s="116"/>
      <c r="F60" s="50">
        <f>F$59*F67/SUM(F$67:F$68)</f>
        <v>16887.903686279937</v>
      </c>
      <c r="G60" s="50">
        <f t="shared" ref="F60:BM61" si="73">G$59*G67/SUM(G$67:G$68)</f>
        <v>17062.41736664877</v>
      </c>
      <c r="H60" s="50">
        <f t="shared" si="73"/>
        <v>17062.41736664877</v>
      </c>
      <c r="I60" s="50">
        <f t="shared" si="73"/>
        <v>17062.41736664877</v>
      </c>
      <c r="J60" s="50">
        <f t="shared" si="73"/>
        <v>17507.950034514681</v>
      </c>
      <c r="K60" s="50">
        <f t="shared" si="73"/>
        <v>17507.950034514681</v>
      </c>
      <c r="L60" s="50">
        <f t="shared" si="73"/>
        <v>17507.950034514681</v>
      </c>
      <c r="M60" s="50">
        <f t="shared" si="73"/>
        <v>17881.486142812533</v>
      </c>
      <c r="N60" s="50">
        <f t="shared" si="73"/>
        <v>18199.172643098405</v>
      </c>
      <c r="O60" s="50">
        <f t="shared" si="73"/>
        <v>17574.700488256749</v>
      </c>
      <c r="P60" s="50">
        <f t="shared" si="73"/>
        <v>16991.661910850136</v>
      </c>
      <c r="Q60" s="50">
        <f t="shared" si="73"/>
        <v>16446.065658340362</v>
      </c>
      <c r="R60" s="50">
        <f t="shared" si="73"/>
        <v>16446.065658340362</v>
      </c>
      <c r="S60" s="161">
        <f t="shared" si="73"/>
        <v>461557.08363758423</v>
      </c>
      <c r="T60" s="162">
        <f t="shared" si="73"/>
        <v>21717.130548372425</v>
      </c>
      <c r="U60" s="50">
        <f t="shared" si="73"/>
        <v>21717.130548372425</v>
      </c>
      <c r="V60" s="50">
        <f t="shared" si="73"/>
        <v>21717.130548372425</v>
      </c>
      <c r="W60" s="50">
        <f t="shared" si="73"/>
        <v>21717.130548372425</v>
      </c>
      <c r="X60" s="50">
        <f t="shared" si="73"/>
        <v>21717.130548372425</v>
      </c>
      <c r="Y60" s="50">
        <f t="shared" si="73"/>
        <v>21717.130548372425</v>
      </c>
      <c r="Z60" s="50">
        <f t="shared" si="73"/>
        <v>21717.130548372425</v>
      </c>
      <c r="AA60" s="50">
        <f t="shared" si="73"/>
        <v>21717.130548372425</v>
      </c>
      <c r="AB60" s="50">
        <f t="shared" si="73"/>
        <v>21717.130548372425</v>
      </c>
      <c r="AC60" s="50">
        <f t="shared" si="73"/>
        <v>21717.130548372425</v>
      </c>
      <c r="AD60" s="50">
        <f t="shared" si="73"/>
        <v>21717.130548372425</v>
      </c>
      <c r="AE60" s="50">
        <f t="shared" si="73"/>
        <v>21717.130548372425</v>
      </c>
      <c r="AF60" s="50">
        <f t="shared" si="73"/>
        <v>21717.130548372425</v>
      </c>
      <c r="AG60" s="161">
        <f t="shared" si="73"/>
        <v>574912.97580013378</v>
      </c>
      <c r="AH60" s="162">
        <f t="shared" si="73"/>
        <v>20938.860650953542</v>
      </c>
      <c r="AI60" s="50">
        <f t="shared" si="73"/>
        <v>20938.860650953542</v>
      </c>
      <c r="AJ60" s="50">
        <f t="shared" si="73"/>
        <v>20938.860650953542</v>
      </c>
      <c r="AK60" s="50">
        <f t="shared" si="73"/>
        <v>20938.860650953542</v>
      </c>
      <c r="AL60" s="50">
        <f t="shared" si="73"/>
        <v>20938.860650953542</v>
      </c>
      <c r="AM60" s="50">
        <f t="shared" si="73"/>
        <v>20938.860650953542</v>
      </c>
      <c r="AN60" s="50">
        <f t="shared" si="73"/>
        <v>20938.860650953542</v>
      </c>
      <c r="AO60" s="50">
        <f t="shared" si="73"/>
        <v>20938.860650953542</v>
      </c>
      <c r="AP60" s="50">
        <f t="shared" si="73"/>
        <v>20938.860650953542</v>
      </c>
      <c r="AQ60" s="50">
        <f t="shared" si="73"/>
        <v>20938.860650953542</v>
      </c>
      <c r="AR60" s="50">
        <f t="shared" si="73"/>
        <v>20938.860650953542</v>
      </c>
      <c r="AS60" s="50">
        <f t="shared" si="73"/>
        <v>20938.860650953542</v>
      </c>
      <c r="AT60" s="50">
        <f t="shared" si="73"/>
        <v>20938.860650953542</v>
      </c>
      <c r="AU60" s="161">
        <f t="shared" si="73"/>
        <v>548062.42612184107</v>
      </c>
      <c r="AV60" s="162">
        <f t="shared" si="73"/>
        <v>20938.860650953542</v>
      </c>
      <c r="AW60" s="50">
        <f t="shared" si="73"/>
        <v>20938.860650953542</v>
      </c>
      <c r="AX60" s="50">
        <f t="shared" si="73"/>
        <v>20938.860650953542</v>
      </c>
      <c r="AY60" s="50">
        <f t="shared" si="73"/>
        <v>20938.860650953542</v>
      </c>
      <c r="AZ60" s="50">
        <f t="shared" si="73"/>
        <v>20938.860650953542</v>
      </c>
      <c r="BA60" s="50">
        <f t="shared" si="73"/>
        <v>20938.860650953542</v>
      </c>
      <c r="BB60" s="50">
        <f t="shared" si="73"/>
        <v>20938.860650953542</v>
      </c>
      <c r="BC60" s="50">
        <f t="shared" si="73"/>
        <v>20938.860650953542</v>
      </c>
      <c r="BD60" s="50">
        <f t="shared" si="73"/>
        <v>20938.860650953542</v>
      </c>
      <c r="BE60" s="50">
        <f t="shared" si="73"/>
        <v>20938.860650953542</v>
      </c>
      <c r="BF60" s="50">
        <f t="shared" si="73"/>
        <v>20938.860650953542</v>
      </c>
      <c r="BG60" s="50">
        <f t="shared" si="73"/>
        <v>20938.860650953542</v>
      </c>
      <c r="BH60" s="50">
        <f t="shared" si="73"/>
        <v>20938.860650953542</v>
      </c>
      <c r="BI60" s="161">
        <f t="shared" si="73"/>
        <v>633033.74848163384</v>
      </c>
      <c r="BJ60" s="161">
        <f t="shared" si="73"/>
        <v>633033.74848163384</v>
      </c>
      <c r="BK60" s="161">
        <f t="shared" si="73"/>
        <v>633033.74848163384</v>
      </c>
      <c r="BL60" s="161">
        <f t="shared" si="73"/>
        <v>633033.74848163384</v>
      </c>
      <c r="BM60" s="161">
        <f t="shared" si="73"/>
        <v>633033.74848163384</v>
      </c>
    </row>
    <row r="61" spans="2:79" s="101" customFormat="1" outlineLevel="1" x14ac:dyDescent="0.3">
      <c r="B61" s="159"/>
      <c r="C61" s="102"/>
      <c r="D61" s="163" t="s">
        <v>51</v>
      </c>
      <c r="E61" s="116"/>
      <c r="F61" s="50">
        <f t="shared" si="73"/>
        <v>4961.966129222491</v>
      </c>
      <c r="G61" s="50">
        <f t="shared" si="73"/>
        <v>5068.6018776348037</v>
      </c>
      <c r="H61" s="50">
        <f t="shared" si="73"/>
        <v>5068.6018776348037</v>
      </c>
      <c r="I61" s="50">
        <f t="shared" si="73"/>
        <v>5068.6018776348037</v>
      </c>
      <c r="J61" s="50">
        <f t="shared" si="73"/>
        <v>4623.0692097688916</v>
      </c>
      <c r="K61" s="50">
        <f t="shared" si="73"/>
        <v>4623.0692097688916</v>
      </c>
      <c r="L61" s="50">
        <f t="shared" si="73"/>
        <v>4623.0692097688916</v>
      </c>
      <c r="M61" s="50">
        <f t="shared" si="73"/>
        <v>4249.5331014710391</v>
      </c>
      <c r="N61" s="50">
        <f t="shared" si="73"/>
        <v>3931.8466011851683</v>
      </c>
      <c r="O61" s="50">
        <f t="shared" si="73"/>
        <v>4556.3187560268243</v>
      </c>
      <c r="P61" s="50">
        <f t="shared" si="73"/>
        <v>5139.3573334334387</v>
      </c>
      <c r="Q61" s="50">
        <f t="shared" si="73"/>
        <v>5684.9535859432117</v>
      </c>
      <c r="R61" s="50">
        <f t="shared" si="73"/>
        <v>5684.9535859432117</v>
      </c>
      <c r="S61" s="161">
        <f t="shared" si="73"/>
        <v>130919.11378823991</v>
      </c>
      <c r="T61" s="162">
        <f t="shared" si="73"/>
        <v>7507.0160701173809</v>
      </c>
      <c r="U61" s="50">
        <f t="shared" si="73"/>
        <v>7507.0160701173809</v>
      </c>
      <c r="V61" s="50">
        <f t="shared" si="73"/>
        <v>7507.0160701173809</v>
      </c>
      <c r="W61" s="50">
        <f t="shared" si="73"/>
        <v>7507.0160701173809</v>
      </c>
      <c r="X61" s="50">
        <f t="shared" si="73"/>
        <v>7507.0160701173809</v>
      </c>
      <c r="Y61" s="50">
        <f t="shared" si="73"/>
        <v>7507.0160701173809</v>
      </c>
      <c r="Z61" s="50">
        <f t="shared" si="73"/>
        <v>7507.0160701173809</v>
      </c>
      <c r="AA61" s="50">
        <f t="shared" si="73"/>
        <v>7507.0160701173809</v>
      </c>
      <c r="AB61" s="50">
        <f t="shared" si="73"/>
        <v>7507.0160701173809</v>
      </c>
      <c r="AC61" s="50">
        <f t="shared" si="73"/>
        <v>7507.0160701173809</v>
      </c>
      <c r="AD61" s="50">
        <f t="shared" si="73"/>
        <v>7507.0160701173809</v>
      </c>
      <c r="AE61" s="50">
        <f t="shared" si="73"/>
        <v>7507.0160701173809</v>
      </c>
      <c r="AF61" s="50">
        <f t="shared" si="73"/>
        <v>7507.0160701173809</v>
      </c>
      <c r="AG61" s="161">
        <f t="shared" si="73"/>
        <v>198731.63899979682</v>
      </c>
      <c r="AH61" s="162">
        <f t="shared" si="73"/>
        <v>7237.9895238248719</v>
      </c>
      <c r="AI61" s="50">
        <f t="shared" si="73"/>
        <v>7237.9895238248719</v>
      </c>
      <c r="AJ61" s="50">
        <f t="shared" si="73"/>
        <v>7237.9895238248719</v>
      </c>
      <c r="AK61" s="50">
        <f t="shared" si="73"/>
        <v>7237.9895238248719</v>
      </c>
      <c r="AL61" s="50">
        <f t="shared" si="73"/>
        <v>7237.9895238248719</v>
      </c>
      <c r="AM61" s="50">
        <f t="shared" si="73"/>
        <v>7237.9895238248719</v>
      </c>
      <c r="AN61" s="50">
        <f t="shared" si="73"/>
        <v>7237.9895238248719</v>
      </c>
      <c r="AO61" s="50">
        <f t="shared" si="73"/>
        <v>7237.9895238248719</v>
      </c>
      <c r="AP61" s="50">
        <f t="shared" si="73"/>
        <v>7237.9895238248719</v>
      </c>
      <c r="AQ61" s="50">
        <f t="shared" si="73"/>
        <v>7237.9895238248719</v>
      </c>
      <c r="AR61" s="50">
        <f t="shared" si="73"/>
        <v>7237.9895238248719</v>
      </c>
      <c r="AS61" s="50">
        <f t="shared" si="73"/>
        <v>7237.9895238248719</v>
      </c>
      <c r="AT61" s="50">
        <f t="shared" si="73"/>
        <v>7237.9895238248719</v>
      </c>
      <c r="AU61" s="161">
        <f t="shared" si="73"/>
        <v>189450.14080750756</v>
      </c>
      <c r="AV61" s="162">
        <f t="shared" si="73"/>
        <v>7237.9895238248719</v>
      </c>
      <c r="AW61" s="50">
        <f t="shared" si="73"/>
        <v>7237.9895238248719</v>
      </c>
      <c r="AX61" s="50">
        <f t="shared" si="73"/>
        <v>7237.9895238248719</v>
      </c>
      <c r="AY61" s="50">
        <f t="shared" si="73"/>
        <v>7237.9895238248719</v>
      </c>
      <c r="AZ61" s="50">
        <f t="shared" si="73"/>
        <v>7237.9895238248719</v>
      </c>
      <c r="BA61" s="50">
        <f t="shared" si="73"/>
        <v>7237.9895238248719</v>
      </c>
      <c r="BB61" s="50">
        <f t="shared" si="73"/>
        <v>7237.9895238248719</v>
      </c>
      <c r="BC61" s="50">
        <f t="shared" si="73"/>
        <v>7237.9895238248719</v>
      </c>
      <c r="BD61" s="50">
        <f t="shared" si="73"/>
        <v>7237.9895238248719</v>
      </c>
      <c r="BE61" s="50">
        <f t="shared" si="73"/>
        <v>7237.9895238248719</v>
      </c>
      <c r="BF61" s="50">
        <f t="shared" si="73"/>
        <v>7237.9895238248719</v>
      </c>
      <c r="BG61" s="50">
        <f t="shared" si="73"/>
        <v>7237.9895238248719</v>
      </c>
      <c r="BH61" s="50">
        <f t="shared" si="73"/>
        <v>7237.9895238248719</v>
      </c>
      <c r="BI61" s="161">
        <f t="shared" si="73"/>
        <v>218822.39516833492</v>
      </c>
      <c r="BJ61" s="161">
        <f t="shared" si="73"/>
        <v>218822.39516833492</v>
      </c>
      <c r="BK61" s="161">
        <f t="shared" si="73"/>
        <v>218822.39516833492</v>
      </c>
      <c r="BL61" s="161">
        <f t="shared" si="73"/>
        <v>218822.39516833492</v>
      </c>
      <c r="BM61" s="161">
        <f t="shared" si="73"/>
        <v>218822.39516833492</v>
      </c>
    </row>
    <row r="62" spans="2:79" s="158" customFormat="1" outlineLevel="1" x14ac:dyDescent="0.3">
      <c r="B62" s="150"/>
      <c r="C62" s="151"/>
      <c r="D62" s="152" t="s">
        <v>52</v>
      </c>
      <c r="E62" s="153"/>
      <c r="F62" s="154">
        <f t="shared" ref="F62:BM62" si="74">F$82</f>
        <v>16828.507499238953</v>
      </c>
      <c r="G62" s="154">
        <f t="shared" si="74"/>
        <v>16828.507499238953</v>
      </c>
      <c r="H62" s="154">
        <f t="shared" si="74"/>
        <v>16828.507499238953</v>
      </c>
      <c r="I62" s="154">
        <f t="shared" si="74"/>
        <v>16828.507499238953</v>
      </c>
      <c r="J62" s="154">
        <f t="shared" si="74"/>
        <v>16828.507499238953</v>
      </c>
      <c r="K62" s="154">
        <f t="shared" si="74"/>
        <v>16828.507499238953</v>
      </c>
      <c r="L62" s="154">
        <f t="shared" si="74"/>
        <v>16828.507499238953</v>
      </c>
      <c r="M62" s="154">
        <f t="shared" si="74"/>
        <v>16828.507499238953</v>
      </c>
      <c r="N62" s="154">
        <f t="shared" si="74"/>
        <v>16828.507499238953</v>
      </c>
      <c r="O62" s="154">
        <f t="shared" si="74"/>
        <v>25242.761248858431</v>
      </c>
      <c r="P62" s="154">
        <f t="shared" si="74"/>
        <v>33657.014998477905</v>
      </c>
      <c r="Q62" s="154">
        <f t="shared" si="74"/>
        <v>33657.014998477905</v>
      </c>
      <c r="R62" s="155">
        <f t="shared" si="74"/>
        <v>33657.014998477905</v>
      </c>
      <c r="S62" s="156">
        <f t="shared" si="74"/>
        <v>539789.009011833</v>
      </c>
      <c r="T62" s="157">
        <f t="shared" si="74"/>
        <v>30272.093627367034</v>
      </c>
      <c r="U62" s="154">
        <f t="shared" si="74"/>
        <v>30272.093627367034</v>
      </c>
      <c r="V62" s="154">
        <f t="shared" si="74"/>
        <v>30272.093627367034</v>
      </c>
      <c r="W62" s="154">
        <f t="shared" si="74"/>
        <v>30272.093627367034</v>
      </c>
      <c r="X62" s="154">
        <f t="shared" si="74"/>
        <v>30272.093627367034</v>
      </c>
      <c r="Y62" s="154">
        <f t="shared" si="74"/>
        <v>30272.093627367034</v>
      </c>
      <c r="Z62" s="154">
        <f t="shared" si="74"/>
        <v>30272.093627367034</v>
      </c>
      <c r="AA62" s="154">
        <f t="shared" si="74"/>
        <v>30272.093627367034</v>
      </c>
      <c r="AB62" s="154">
        <f t="shared" si="74"/>
        <v>30272.093627367034</v>
      </c>
      <c r="AC62" s="154">
        <f t="shared" si="74"/>
        <v>30272.093627367034</v>
      </c>
      <c r="AD62" s="154">
        <f t="shared" si="74"/>
        <v>30272.093627367034</v>
      </c>
      <c r="AE62" s="154">
        <f t="shared" si="74"/>
        <v>30272.093627367034</v>
      </c>
      <c r="AF62" s="155">
        <f t="shared" si="74"/>
        <v>30272.093627367034</v>
      </c>
      <c r="AG62" s="156">
        <f t="shared" si="74"/>
        <v>773264.42160201131</v>
      </c>
      <c r="AH62" s="157">
        <f t="shared" si="74"/>
        <v>30803.821014257126</v>
      </c>
      <c r="AI62" s="154">
        <f t="shared" si="74"/>
        <v>30803.821014257126</v>
      </c>
      <c r="AJ62" s="154">
        <f t="shared" si="74"/>
        <v>30803.821014257126</v>
      </c>
      <c r="AK62" s="154">
        <f t="shared" si="74"/>
        <v>30803.821014257126</v>
      </c>
      <c r="AL62" s="154">
        <f t="shared" si="74"/>
        <v>30803.821014257126</v>
      </c>
      <c r="AM62" s="154">
        <f t="shared" si="74"/>
        <v>30803.821014257126</v>
      </c>
      <c r="AN62" s="154">
        <f t="shared" si="74"/>
        <v>30803.821014257126</v>
      </c>
      <c r="AO62" s="154">
        <f t="shared" si="74"/>
        <v>30803.821014257126</v>
      </c>
      <c r="AP62" s="154">
        <f t="shared" si="74"/>
        <v>30803.821014257126</v>
      </c>
      <c r="AQ62" s="154">
        <f t="shared" si="74"/>
        <v>30803.821014257126</v>
      </c>
      <c r="AR62" s="154">
        <f t="shared" si="74"/>
        <v>30803.821014257126</v>
      </c>
      <c r="AS62" s="154">
        <f t="shared" si="74"/>
        <v>30803.821014257126</v>
      </c>
      <c r="AT62" s="155">
        <f t="shared" si="74"/>
        <v>30803.821014257126</v>
      </c>
      <c r="AU62" s="156">
        <f t="shared" si="74"/>
        <v>795597.82910826523</v>
      </c>
      <c r="AV62" s="157">
        <f t="shared" si="74"/>
        <v>42355.253894603557</v>
      </c>
      <c r="AW62" s="154">
        <f t="shared" si="74"/>
        <v>42355.253894603557</v>
      </c>
      <c r="AX62" s="154">
        <f t="shared" si="74"/>
        <v>42355.253894603557</v>
      </c>
      <c r="AY62" s="154">
        <f t="shared" si="74"/>
        <v>42355.253894603557</v>
      </c>
      <c r="AZ62" s="154">
        <f t="shared" si="74"/>
        <v>42355.253894603557</v>
      </c>
      <c r="BA62" s="154">
        <f t="shared" si="74"/>
        <v>42355.253894603557</v>
      </c>
      <c r="BB62" s="154">
        <f t="shared" si="74"/>
        <v>42355.253894603557</v>
      </c>
      <c r="BC62" s="154">
        <f t="shared" si="74"/>
        <v>42355.253894603557</v>
      </c>
      <c r="BD62" s="154">
        <f t="shared" si="74"/>
        <v>42355.253894603557</v>
      </c>
      <c r="BE62" s="154">
        <f t="shared" si="74"/>
        <v>42355.253894603557</v>
      </c>
      <c r="BF62" s="154">
        <f t="shared" si="74"/>
        <v>42355.253894603557</v>
      </c>
      <c r="BG62" s="154">
        <f t="shared" si="74"/>
        <v>42355.253894603557</v>
      </c>
      <c r="BH62" s="155">
        <f t="shared" si="74"/>
        <v>42355.253894603557</v>
      </c>
      <c r="BI62" s="156">
        <f t="shared" si="74"/>
        <v>946859.3295311546</v>
      </c>
      <c r="BJ62" s="156">
        <f t="shared" si="74"/>
        <v>946859.3295311546</v>
      </c>
      <c r="BK62" s="156">
        <f t="shared" si="74"/>
        <v>946859.3295311546</v>
      </c>
      <c r="BL62" s="156">
        <f t="shared" si="74"/>
        <v>946859.3295311546</v>
      </c>
      <c r="BM62" s="156">
        <f t="shared" si="74"/>
        <v>946859.3295311546</v>
      </c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</row>
    <row r="63" spans="2:79" s="101" customFormat="1" outlineLevel="1" x14ac:dyDescent="0.3">
      <c r="B63" s="159"/>
      <c r="C63" s="102"/>
      <c r="D63" s="163" t="s">
        <v>53</v>
      </c>
      <c r="E63" s="116"/>
      <c r="F63" s="50">
        <f>F$62*F69/SUM(F$69:F$71)</f>
        <v>11235.652262627438</v>
      </c>
      <c r="G63" s="50">
        <f t="shared" ref="F63:BM65" si="75">G$62*G69/SUM(G$69:G$71)</f>
        <v>10534.267548615739</v>
      </c>
      <c r="H63" s="50">
        <f t="shared" si="75"/>
        <v>11234.599669283189</v>
      </c>
      <c r="I63" s="50">
        <f t="shared" si="75"/>
        <v>11794.690164232981</v>
      </c>
      <c r="J63" s="50">
        <f t="shared" si="75"/>
        <v>11313.937472129095</v>
      </c>
      <c r="K63" s="50">
        <f t="shared" si="75"/>
        <v>11313.937472129095</v>
      </c>
      <c r="L63" s="50">
        <f t="shared" si="75"/>
        <v>11313.937472129095</v>
      </c>
      <c r="M63" s="50">
        <f t="shared" si="75"/>
        <v>11313.937472129095</v>
      </c>
      <c r="N63" s="50">
        <f t="shared" si="75"/>
        <v>11313.937472129095</v>
      </c>
      <c r="O63" s="50">
        <f t="shared" si="75"/>
        <v>16970.906208193643</v>
      </c>
      <c r="P63" s="50">
        <f t="shared" si="75"/>
        <v>22627.87494425819</v>
      </c>
      <c r="Q63" s="50">
        <f t="shared" si="75"/>
        <v>22627.87494425819</v>
      </c>
      <c r="R63" s="50">
        <f t="shared" si="75"/>
        <v>22627.87494425819</v>
      </c>
      <c r="S63" s="161">
        <f t="shared" si="75"/>
        <v>362130.14512395579</v>
      </c>
      <c r="T63" s="162">
        <f t="shared" si="75"/>
        <v>19508.370816411843</v>
      </c>
      <c r="U63" s="50">
        <f t="shared" si="75"/>
        <v>19508.370816411843</v>
      </c>
      <c r="V63" s="50">
        <f t="shared" si="75"/>
        <v>19508.370816411843</v>
      </c>
      <c r="W63" s="50">
        <f t="shared" si="75"/>
        <v>19508.370816411843</v>
      </c>
      <c r="X63" s="50">
        <f t="shared" si="75"/>
        <v>19508.370816411843</v>
      </c>
      <c r="Y63" s="50">
        <f t="shared" si="75"/>
        <v>19508.370816411843</v>
      </c>
      <c r="Z63" s="50">
        <f t="shared" si="75"/>
        <v>19508.370816411843</v>
      </c>
      <c r="AA63" s="50">
        <f t="shared" si="75"/>
        <v>21182.06384101087</v>
      </c>
      <c r="AB63" s="50">
        <f t="shared" si="75"/>
        <v>22405.301822917882</v>
      </c>
      <c r="AC63" s="50">
        <f t="shared" si="75"/>
        <v>23338.367728621364</v>
      </c>
      <c r="AD63" s="50">
        <f t="shared" si="75"/>
        <v>22512.040480237247</v>
      </c>
      <c r="AE63" s="50">
        <f t="shared" si="75"/>
        <v>20891.025889331631</v>
      </c>
      <c r="AF63" s="50">
        <f t="shared" si="75"/>
        <v>20891.025889331631</v>
      </c>
      <c r="AG63" s="161">
        <f t="shared" si="75"/>
        <v>531983.76673244103</v>
      </c>
      <c r="AH63" s="162">
        <f t="shared" si="75"/>
        <v>22054.907492566235</v>
      </c>
      <c r="AI63" s="50">
        <f t="shared" si="75"/>
        <v>22054.907492566235</v>
      </c>
      <c r="AJ63" s="50">
        <f t="shared" si="75"/>
        <v>22054.907492566235</v>
      </c>
      <c r="AK63" s="50">
        <f t="shared" si="75"/>
        <v>22054.907492566235</v>
      </c>
      <c r="AL63" s="50">
        <f t="shared" si="75"/>
        <v>22054.907492566235</v>
      </c>
      <c r="AM63" s="50">
        <f t="shared" si="75"/>
        <v>22054.907492566235</v>
      </c>
      <c r="AN63" s="50">
        <f t="shared" si="75"/>
        <v>22054.907492566235</v>
      </c>
      <c r="AO63" s="50">
        <f t="shared" si="75"/>
        <v>22054.907492566235</v>
      </c>
      <c r="AP63" s="50">
        <f t="shared" si="75"/>
        <v>22054.907492566235</v>
      </c>
      <c r="AQ63" s="50">
        <f t="shared" si="75"/>
        <v>22054.907492566235</v>
      </c>
      <c r="AR63" s="50">
        <f t="shared" si="75"/>
        <v>22054.907492566235</v>
      </c>
      <c r="AS63" s="50">
        <f t="shared" si="75"/>
        <v>22054.907492566235</v>
      </c>
      <c r="AT63" s="50">
        <f t="shared" si="75"/>
        <v>22054.907492566235</v>
      </c>
      <c r="AU63" s="161">
        <f t="shared" si="75"/>
        <v>569631.81659015617</v>
      </c>
      <c r="AV63" s="162">
        <f t="shared" si="75"/>
        <v>22543.827350279953</v>
      </c>
      <c r="AW63" s="50">
        <f t="shared" si="75"/>
        <v>22543.827350279953</v>
      </c>
      <c r="AX63" s="50">
        <f t="shared" si="75"/>
        <v>22543.827350279953</v>
      </c>
      <c r="AY63" s="50">
        <f t="shared" si="75"/>
        <v>22543.827350279953</v>
      </c>
      <c r="AZ63" s="50">
        <f t="shared" si="75"/>
        <v>22543.827350279953</v>
      </c>
      <c r="BA63" s="50">
        <f t="shared" si="75"/>
        <v>22543.827350279953</v>
      </c>
      <c r="BB63" s="50">
        <f t="shared" si="75"/>
        <v>22543.827350279953</v>
      </c>
      <c r="BC63" s="50">
        <f t="shared" si="75"/>
        <v>22543.827350279953</v>
      </c>
      <c r="BD63" s="50">
        <f t="shared" si="75"/>
        <v>22543.827350279953</v>
      </c>
      <c r="BE63" s="50">
        <f t="shared" si="75"/>
        <v>22543.827350279953</v>
      </c>
      <c r="BF63" s="50">
        <f t="shared" si="75"/>
        <v>22543.827350279953</v>
      </c>
      <c r="BG63" s="50">
        <f t="shared" si="75"/>
        <v>22543.827350279953</v>
      </c>
      <c r="BH63" s="50">
        <f t="shared" si="75"/>
        <v>22543.827350279953</v>
      </c>
      <c r="BI63" s="161">
        <f t="shared" si="75"/>
        <v>503971.32084413839</v>
      </c>
      <c r="BJ63" s="161">
        <f t="shared" si="75"/>
        <v>503971.32084413839</v>
      </c>
      <c r="BK63" s="161">
        <f t="shared" si="75"/>
        <v>503971.32084413839</v>
      </c>
      <c r="BL63" s="161">
        <f t="shared" si="75"/>
        <v>503971.32084413839</v>
      </c>
      <c r="BM63" s="161">
        <f t="shared" si="75"/>
        <v>503971.32084413839</v>
      </c>
    </row>
    <row r="64" spans="2:79" s="101" customFormat="1" outlineLevel="1" x14ac:dyDescent="0.3">
      <c r="B64" s="159"/>
      <c r="C64" s="102"/>
      <c r="D64" s="163" t="s">
        <v>54</v>
      </c>
      <c r="E64" s="116"/>
      <c r="F64" s="50">
        <f t="shared" si="75"/>
        <v>4639.195736128826</v>
      </c>
      <c r="G64" s="50">
        <f t="shared" si="75"/>
        <v>5400.1125698943088</v>
      </c>
      <c r="H64" s="50">
        <f t="shared" si="75"/>
        <v>4799.2660312200751</v>
      </c>
      <c r="I64" s="50">
        <f t="shared" si="75"/>
        <v>4318.7391136281876</v>
      </c>
      <c r="J64" s="50">
        <f t="shared" si="75"/>
        <v>4142.706896888214</v>
      </c>
      <c r="K64" s="50">
        <f t="shared" si="75"/>
        <v>4142.706896888214</v>
      </c>
      <c r="L64" s="50">
        <f t="shared" si="75"/>
        <v>4142.706896888214</v>
      </c>
      <c r="M64" s="50">
        <f t="shared" si="75"/>
        <v>4142.706896888214</v>
      </c>
      <c r="N64" s="50">
        <f t="shared" si="75"/>
        <v>4142.706896888214</v>
      </c>
      <c r="O64" s="50">
        <f t="shared" si="75"/>
        <v>6214.060345332321</v>
      </c>
      <c r="P64" s="50">
        <f t="shared" si="75"/>
        <v>8285.4137937764281</v>
      </c>
      <c r="Q64" s="50">
        <f t="shared" si="75"/>
        <v>8285.4137937764281</v>
      </c>
      <c r="R64" s="50">
        <f t="shared" si="75"/>
        <v>8285.4137937764281</v>
      </c>
      <c r="S64" s="161">
        <f t="shared" si="75"/>
        <v>138344.25471675891</v>
      </c>
      <c r="T64" s="162">
        <f t="shared" si="75"/>
        <v>8086.0245687199676</v>
      </c>
      <c r="U64" s="50">
        <f t="shared" si="75"/>
        <v>8086.0245687199676</v>
      </c>
      <c r="V64" s="50">
        <f t="shared" si="75"/>
        <v>8086.0245687199676</v>
      </c>
      <c r="W64" s="50">
        <f t="shared" si="75"/>
        <v>8086.0245687199676</v>
      </c>
      <c r="X64" s="50">
        <f t="shared" si="75"/>
        <v>8086.0245687199676</v>
      </c>
      <c r="Y64" s="50">
        <f t="shared" si="75"/>
        <v>8086.0245687199676</v>
      </c>
      <c r="Z64" s="50">
        <f t="shared" si="75"/>
        <v>8086.0245687199676</v>
      </c>
      <c r="AA64" s="50">
        <f t="shared" si="75"/>
        <v>6828.6972336432309</v>
      </c>
      <c r="AB64" s="50">
        <f t="shared" si="75"/>
        <v>5909.7649507508777</v>
      </c>
      <c r="AC64" s="50">
        <f t="shared" si="75"/>
        <v>5208.8184501521891</v>
      </c>
      <c r="AD64" s="50">
        <f t="shared" si="75"/>
        <v>6157.8419446692797</v>
      </c>
      <c r="AE64" s="50">
        <f t="shared" si="75"/>
        <v>6530.7850627848275</v>
      </c>
      <c r="AF64" s="50">
        <f t="shared" si="75"/>
        <v>6530.7850627848275</v>
      </c>
      <c r="AG64" s="161">
        <f t="shared" si="75"/>
        <v>178692.4894178125</v>
      </c>
      <c r="AH64" s="162">
        <f t="shared" si="75"/>
        <v>6090.7004765985039</v>
      </c>
      <c r="AI64" s="50">
        <f t="shared" si="75"/>
        <v>6090.7004765985039</v>
      </c>
      <c r="AJ64" s="50">
        <f t="shared" si="75"/>
        <v>6090.7004765985039</v>
      </c>
      <c r="AK64" s="50">
        <f t="shared" si="75"/>
        <v>6090.7004765985039</v>
      </c>
      <c r="AL64" s="50">
        <f t="shared" si="75"/>
        <v>6090.7004765985039</v>
      </c>
      <c r="AM64" s="50">
        <f t="shared" si="75"/>
        <v>6090.7004765985039</v>
      </c>
      <c r="AN64" s="50">
        <f t="shared" si="75"/>
        <v>6090.7004765985039</v>
      </c>
      <c r="AO64" s="50">
        <f t="shared" si="75"/>
        <v>6090.7004765985039</v>
      </c>
      <c r="AP64" s="50">
        <f t="shared" si="75"/>
        <v>6090.7004765985039</v>
      </c>
      <c r="AQ64" s="50">
        <f t="shared" si="75"/>
        <v>6090.7004765985039</v>
      </c>
      <c r="AR64" s="50">
        <f t="shared" si="75"/>
        <v>6090.7004765985039</v>
      </c>
      <c r="AS64" s="50">
        <f t="shared" si="75"/>
        <v>6090.7004765985039</v>
      </c>
      <c r="AT64" s="50">
        <f t="shared" si="75"/>
        <v>6090.7004765985039</v>
      </c>
      <c r="AU64" s="161">
        <f t="shared" si="75"/>
        <v>157309.96731501771</v>
      </c>
      <c r="AV64" s="162">
        <f t="shared" si="75"/>
        <v>6225.7209663194026</v>
      </c>
      <c r="AW64" s="50">
        <f t="shared" si="75"/>
        <v>6225.7209663194026</v>
      </c>
      <c r="AX64" s="50">
        <f t="shared" si="75"/>
        <v>6225.7209663194026</v>
      </c>
      <c r="AY64" s="50">
        <f t="shared" si="75"/>
        <v>6225.7209663194026</v>
      </c>
      <c r="AZ64" s="50">
        <f t="shared" si="75"/>
        <v>6225.7209663194026</v>
      </c>
      <c r="BA64" s="50">
        <f t="shared" si="75"/>
        <v>6225.7209663194026</v>
      </c>
      <c r="BB64" s="50">
        <f t="shared" si="75"/>
        <v>6225.7209663194026</v>
      </c>
      <c r="BC64" s="50">
        <f t="shared" si="75"/>
        <v>6225.7209663194026</v>
      </c>
      <c r="BD64" s="50">
        <f t="shared" si="75"/>
        <v>6225.7209663194026</v>
      </c>
      <c r="BE64" s="50">
        <f t="shared" si="75"/>
        <v>6225.7209663194026</v>
      </c>
      <c r="BF64" s="50">
        <f t="shared" si="75"/>
        <v>6225.7209663194026</v>
      </c>
      <c r="BG64" s="50">
        <f t="shared" si="75"/>
        <v>6225.7209663194026</v>
      </c>
      <c r="BH64" s="50">
        <f t="shared" si="75"/>
        <v>6225.7209663194026</v>
      </c>
      <c r="BI64" s="161">
        <f t="shared" si="75"/>
        <v>139177.11353321152</v>
      </c>
      <c r="BJ64" s="161">
        <f t="shared" si="75"/>
        <v>139177.11353321152</v>
      </c>
      <c r="BK64" s="161">
        <f t="shared" si="75"/>
        <v>139177.11353321152</v>
      </c>
      <c r="BL64" s="161">
        <f t="shared" si="75"/>
        <v>139177.11353321152</v>
      </c>
      <c r="BM64" s="161">
        <f t="shared" si="75"/>
        <v>139177.11353321152</v>
      </c>
    </row>
    <row r="65" spans="2:66" s="101" customFormat="1" outlineLevel="1" x14ac:dyDescent="0.3">
      <c r="B65" s="159"/>
      <c r="C65" s="102"/>
      <c r="D65" s="163" t="s">
        <v>55</v>
      </c>
      <c r="E65" s="116"/>
      <c r="F65" s="50">
        <f t="shared" si="75"/>
        <v>953.65950048268769</v>
      </c>
      <c r="G65" s="50">
        <f t="shared" si="75"/>
        <v>894.12738072890545</v>
      </c>
      <c r="H65" s="50">
        <f t="shared" si="75"/>
        <v>794.64179873568855</v>
      </c>
      <c r="I65" s="50">
        <f t="shared" si="75"/>
        <v>715.07822137778578</v>
      </c>
      <c r="J65" s="50">
        <f t="shared" si="75"/>
        <v>1371.8631302216454</v>
      </c>
      <c r="K65" s="50">
        <f t="shared" si="75"/>
        <v>1371.8631302216454</v>
      </c>
      <c r="L65" s="50">
        <f t="shared" si="75"/>
        <v>1371.8631302216454</v>
      </c>
      <c r="M65" s="50">
        <f t="shared" si="75"/>
        <v>1371.8631302216454</v>
      </c>
      <c r="N65" s="50">
        <f t="shared" si="75"/>
        <v>1371.8631302216454</v>
      </c>
      <c r="O65" s="50">
        <f t="shared" si="75"/>
        <v>2057.7946953324686</v>
      </c>
      <c r="P65" s="50">
        <f t="shared" si="75"/>
        <v>2743.7262604432908</v>
      </c>
      <c r="Q65" s="50">
        <f t="shared" si="75"/>
        <v>2743.7262604432908</v>
      </c>
      <c r="R65" s="50">
        <f t="shared" si="75"/>
        <v>2743.7262604432908</v>
      </c>
      <c r="S65" s="161">
        <f t="shared" si="75"/>
        <v>39314.609171118296</v>
      </c>
      <c r="T65" s="162">
        <f t="shared" si="75"/>
        <v>2677.6982422352235</v>
      </c>
      <c r="U65" s="50">
        <f t="shared" si="75"/>
        <v>2677.6982422352235</v>
      </c>
      <c r="V65" s="50">
        <f t="shared" si="75"/>
        <v>2677.6982422352235</v>
      </c>
      <c r="W65" s="50">
        <f t="shared" si="75"/>
        <v>2677.6982422352235</v>
      </c>
      <c r="X65" s="50">
        <f t="shared" si="75"/>
        <v>2677.6982422352235</v>
      </c>
      <c r="Y65" s="50">
        <f t="shared" si="75"/>
        <v>2677.6982422352235</v>
      </c>
      <c r="Z65" s="50">
        <f t="shared" si="75"/>
        <v>2677.6982422352235</v>
      </c>
      <c r="AA65" s="50">
        <f t="shared" si="75"/>
        <v>2261.3325527129327</v>
      </c>
      <c r="AB65" s="50">
        <f t="shared" si="75"/>
        <v>1957.0268536982712</v>
      </c>
      <c r="AC65" s="50">
        <f t="shared" si="75"/>
        <v>1724.9074485934759</v>
      </c>
      <c r="AD65" s="50">
        <f t="shared" si="75"/>
        <v>1602.2112024605037</v>
      </c>
      <c r="AE65" s="50">
        <f t="shared" si="75"/>
        <v>2850.2826752505753</v>
      </c>
      <c r="AF65" s="50">
        <f t="shared" si="75"/>
        <v>2850.2826752505753</v>
      </c>
      <c r="AG65" s="161">
        <f t="shared" si="75"/>
        <v>62588.165451757741</v>
      </c>
      <c r="AH65" s="162">
        <f t="shared" si="75"/>
        <v>2658.2130450923878</v>
      </c>
      <c r="AI65" s="50">
        <f t="shared" si="75"/>
        <v>2658.2130450923878</v>
      </c>
      <c r="AJ65" s="50">
        <f t="shared" si="75"/>
        <v>2658.2130450923878</v>
      </c>
      <c r="AK65" s="50">
        <f t="shared" si="75"/>
        <v>2658.2130450923878</v>
      </c>
      <c r="AL65" s="50">
        <f t="shared" si="75"/>
        <v>2658.2130450923878</v>
      </c>
      <c r="AM65" s="50">
        <f t="shared" si="75"/>
        <v>2658.2130450923878</v>
      </c>
      <c r="AN65" s="50">
        <f t="shared" si="75"/>
        <v>2658.2130450923878</v>
      </c>
      <c r="AO65" s="50">
        <f t="shared" si="75"/>
        <v>2658.2130450923878</v>
      </c>
      <c r="AP65" s="50">
        <f t="shared" si="75"/>
        <v>2658.2130450923878</v>
      </c>
      <c r="AQ65" s="50">
        <f t="shared" si="75"/>
        <v>2658.2130450923878</v>
      </c>
      <c r="AR65" s="50">
        <f t="shared" si="75"/>
        <v>2658.2130450923878</v>
      </c>
      <c r="AS65" s="50">
        <f t="shared" si="75"/>
        <v>2658.2130450923878</v>
      </c>
      <c r="AT65" s="50">
        <f t="shared" si="75"/>
        <v>2658.2130450923878</v>
      </c>
      <c r="AU65" s="161">
        <f t="shared" si="75"/>
        <v>68656.045203091402</v>
      </c>
      <c r="AV65" s="162">
        <f t="shared" si="75"/>
        <v>13585.705578004201</v>
      </c>
      <c r="AW65" s="50">
        <f t="shared" si="75"/>
        <v>13585.705578004201</v>
      </c>
      <c r="AX65" s="50">
        <f t="shared" si="75"/>
        <v>13585.705578004201</v>
      </c>
      <c r="AY65" s="50">
        <f t="shared" si="75"/>
        <v>13585.705578004201</v>
      </c>
      <c r="AZ65" s="50">
        <f t="shared" si="75"/>
        <v>13585.705578004201</v>
      </c>
      <c r="BA65" s="50">
        <f t="shared" si="75"/>
        <v>13585.705578004201</v>
      </c>
      <c r="BB65" s="50">
        <f t="shared" si="75"/>
        <v>13585.705578004201</v>
      </c>
      <c r="BC65" s="50">
        <f t="shared" si="75"/>
        <v>13585.705578004201</v>
      </c>
      <c r="BD65" s="50">
        <f t="shared" si="75"/>
        <v>13585.705578004201</v>
      </c>
      <c r="BE65" s="50">
        <f t="shared" si="75"/>
        <v>13585.705578004201</v>
      </c>
      <c r="BF65" s="50">
        <f t="shared" si="75"/>
        <v>13585.705578004201</v>
      </c>
      <c r="BG65" s="50">
        <f t="shared" si="75"/>
        <v>13585.705578004201</v>
      </c>
      <c r="BH65" s="50">
        <f t="shared" si="75"/>
        <v>13585.705578004201</v>
      </c>
      <c r="BI65" s="161">
        <f t="shared" si="75"/>
        <v>303710.89515380468</v>
      </c>
      <c r="BJ65" s="161">
        <f t="shared" si="75"/>
        <v>303710.89515380468</v>
      </c>
      <c r="BK65" s="161">
        <f t="shared" si="75"/>
        <v>303710.89515380468</v>
      </c>
      <c r="BL65" s="161">
        <f t="shared" si="75"/>
        <v>303710.89515380468</v>
      </c>
      <c r="BM65" s="161">
        <f t="shared" si="75"/>
        <v>303710.89515380468</v>
      </c>
    </row>
    <row r="66" spans="2:66" s="158" customFormat="1" outlineLevel="1" x14ac:dyDescent="0.3">
      <c r="B66" s="150"/>
      <c r="C66" s="151"/>
      <c r="D66" s="164" t="s">
        <v>56</v>
      </c>
      <c r="E66" s="165"/>
      <c r="F66" s="166">
        <f t="shared" ref="F66" si="76">SUM(F67:F74)</f>
        <v>32457.406347753335</v>
      </c>
      <c r="G66" s="166">
        <f t="shared" ref="G66:BM66" si="77">SUM(G67:G74)</f>
        <v>33270.196923229589</v>
      </c>
      <c r="H66" s="166">
        <f t="shared" si="77"/>
        <v>34799.471016849617</v>
      </c>
      <c r="I66" s="166">
        <f t="shared" si="77"/>
        <v>36328.745110469652</v>
      </c>
      <c r="J66" s="166">
        <f t="shared" si="77"/>
        <v>38914.23458038352</v>
      </c>
      <c r="K66" s="166">
        <f t="shared" si="77"/>
        <v>38914.23458038352</v>
      </c>
      <c r="L66" s="166">
        <f t="shared" si="77"/>
        <v>38914.23458038352</v>
      </c>
      <c r="M66" s="166">
        <f t="shared" si="77"/>
        <v>40850.715548550761</v>
      </c>
      <c r="N66" s="166">
        <f t="shared" si="77"/>
        <v>42787.196516718002</v>
      </c>
      <c r="O66" s="166">
        <f t="shared" si="77"/>
        <v>43707.605470299648</v>
      </c>
      <c r="P66" s="166">
        <f t="shared" si="77"/>
        <v>44628.014423881294</v>
      </c>
      <c r="Q66" s="166">
        <f t="shared" si="77"/>
        <v>45548.423377462939</v>
      </c>
      <c r="R66" s="166">
        <f t="shared" si="77"/>
        <v>45548.423377462939</v>
      </c>
      <c r="S66" s="167">
        <f t="shared" si="77"/>
        <v>516769.01810087578</v>
      </c>
      <c r="T66" s="168">
        <f t="shared" si="77"/>
        <v>44300.207733219446</v>
      </c>
      <c r="U66" s="166">
        <f t="shared" si="77"/>
        <v>44300.207733219446</v>
      </c>
      <c r="V66" s="166">
        <f t="shared" si="77"/>
        <v>44300.207733219446</v>
      </c>
      <c r="W66" s="166">
        <f t="shared" si="77"/>
        <v>44300.207733219446</v>
      </c>
      <c r="X66" s="166">
        <f t="shared" si="77"/>
        <v>44300.207733219446</v>
      </c>
      <c r="Y66" s="166">
        <f t="shared" si="77"/>
        <v>44300.207733219446</v>
      </c>
      <c r="Z66" s="166">
        <f t="shared" si="77"/>
        <v>44300.207733219446</v>
      </c>
      <c r="AA66" s="166">
        <f t="shared" si="77"/>
        <v>47002.122879247094</v>
      </c>
      <c r="AB66" s="166">
        <f t="shared" si="77"/>
        <v>49704.038025274735</v>
      </c>
      <c r="AC66" s="166">
        <f t="shared" si="77"/>
        <v>52405.953171302375</v>
      </c>
      <c r="AD66" s="166">
        <f t="shared" si="77"/>
        <v>54150.443450452789</v>
      </c>
      <c r="AE66" s="166">
        <f t="shared" si="77"/>
        <v>56053.405960003918</v>
      </c>
      <c r="AF66" s="166">
        <f t="shared" si="77"/>
        <v>56053.405960003918</v>
      </c>
      <c r="AG66" s="167">
        <f t="shared" si="77"/>
        <v>625686.28122356336</v>
      </c>
      <c r="AH66" s="168">
        <f t="shared" si="77"/>
        <v>58460.678988187785</v>
      </c>
      <c r="AI66" s="166">
        <f t="shared" si="77"/>
        <v>58460.678988187785</v>
      </c>
      <c r="AJ66" s="166">
        <f t="shared" si="77"/>
        <v>58460.678988187785</v>
      </c>
      <c r="AK66" s="166">
        <f t="shared" si="77"/>
        <v>58460.678988187785</v>
      </c>
      <c r="AL66" s="166">
        <f t="shared" si="77"/>
        <v>58460.678988187785</v>
      </c>
      <c r="AM66" s="166">
        <f t="shared" si="77"/>
        <v>58460.678988187785</v>
      </c>
      <c r="AN66" s="166">
        <f t="shared" si="77"/>
        <v>58460.678988187785</v>
      </c>
      <c r="AO66" s="166">
        <f t="shared" si="77"/>
        <v>58460.678988187785</v>
      </c>
      <c r="AP66" s="166">
        <f t="shared" si="77"/>
        <v>58460.678988187785</v>
      </c>
      <c r="AQ66" s="166">
        <f t="shared" si="77"/>
        <v>58460.678988187785</v>
      </c>
      <c r="AR66" s="166">
        <f t="shared" si="77"/>
        <v>58460.678988187785</v>
      </c>
      <c r="AS66" s="166">
        <f t="shared" si="77"/>
        <v>58460.678988187785</v>
      </c>
      <c r="AT66" s="166">
        <f t="shared" si="77"/>
        <v>58460.678988187785</v>
      </c>
      <c r="AU66" s="167">
        <f t="shared" si="77"/>
        <v>759988.82684644137</v>
      </c>
      <c r="AV66" s="168">
        <f t="shared" si="77"/>
        <v>68413.899726649339</v>
      </c>
      <c r="AW66" s="166">
        <f t="shared" si="77"/>
        <v>68413.899726649339</v>
      </c>
      <c r="AX66" s="166">
        <f t="shared" si="77"/>
        <v>68413.899726649339</v>
      </c>
      <c r="AY66" s="166">
        <f t="shared" si="77"/>
        <v>68413.899726649339</v>
      </c>
      <c r="AZ66" s="166">
        <f t="shared" si="77"/>
        <v>68413.899726649339</v>
      </c>
      <c r="BA66" s="166">
        <f t="shared" si="77"/>
        <v>68413.899726649339</v>
      </c>
      <c r="BB66" s="166">
        <f t="shared" si="77"/>
        <v>68413.899726649339</v>
      </c>
      <c r="BC66" s="166">
        <f t="shared" si="77"/>
        <v>68413.899726649339</v>
      </c>
      <c r="BD66" s="166">
        <f t="shared" si="77"/>
        <v>68413.899726649339</v>
      </c>
      <c r="BE66" s="166">
        <f t="shared" si="77"/>
        <v>68413.899726649339</v>
      </c>
      <c r="BF66" s="166">
        <f t="shared" si="77"/>
        <v>68413.899726649339</v>
      </c>
      <c r="BG66" s="166">
        <f t="shared" si="77"/>
        <v>68413.899726649339</v>
      </c>
      <c r="BH66" s="166">
        <f t="shared" si="77"/>
        <v>68413.899726649339</v>
      </c>
      <c r="BI66" s="167">
        <f t="shared" si="77"/>
        <v>889380.69644644146</v>
      </c>
      <c r="BJ66" s="167">
        <f t="shared" si="77"/>
        <v>889380.69644644146</v>
      </c>
      <c r="BK66" s="167">
        <f t="shared" si="77"/>
        <v>889380.69644644146</v>
      </c>
      <c r="BL66" s="167">
        <f t="shared" si="77"/>
        <v>889380.69644644146</v>
      </c>
      <c r="BM66" s="167">
        <f t="shared" si="77"/>
        <v>889380.69644644146</v>
      </c>
    </row>
    <row r="67" spans="2:66" s="101" customFormat="1" outlineLevel="1" x14ac:dyDescent="0.3">
      <c r="B67" s="159"/>
      <c r="C67" s="102"/>
      <c r="D67" s="160" t="s">
        <v>33</v>
      </c>
      <c r="E67" s="116"/>
      <c r="F67" s="50">
        <f>_xlfn.MINIFS(F$76:F$125,$C$76:$C$125,$D67,F$76:F$125,"&gt;0")</f>
        <v>15491.847745337933</v>
      </c>
      <c r="G67" s="50">
        <f t="shared" ref="F67:U73" si="78">_xlfn.MINIFS(G$76:G$125,$C$76:$C$125,$D67,G$76:G$125,"&gt;0")</f>
        <v>15491.847745337933</v>
      </c>
      <c r="H67" s="50">
        <f t="shared" si="78"/>
        <v>15491.847745337933</v>
      </c>
      <c r="I67" s="50">
        <f t="shared" si="78"/>
        <v>15491.847745337933</v>
      </c>
      <c r="J67" s="50">
        <f t="shared" si="78"/>
        <v>17428.328713505176</v>
      </c>
      <c r="K67" s="50">
        <f t="shared" si="78"/>
        <v>17428.328713505176</v>
      </c>
      <c r="L67" s="50">
        <f t="shared" si="78"/>
        <v>17428.328713505176</v>
      </c>
      <c r="M67" s="50">
        <f t="shared" si="78"/>
        <v>19364.809681672417</v>
      </c>
      <c r="N67" s="50">
        <f t="shared" si="78"/>
        <v>21301.290649839659</v>
      </c>
      <c r="O67" s="50">
        <f t="shared" si="78"/>
        <v>21301.290649839659</v>
      </c>
      <c r="P67" s="50">
        <f t="shared" si="78"/>
        <v>21301.290649839659</v>
      </c>
      <c r="Q67" s="50">
        <f t="shared" si="78"/>
        <v>21301.290649839659</v>
      </c>
      <c r="R67" s="50">
        <f t="shared" si="78"/>
        <v>21301.290649839659</v>
      </c>
      <c r="S67" s="161">
        <f t="shared" si="78"/>
        <v>240123.64005273802</v>
      </c>
      <c r="T67" s="162">
        <f t="shared" si="78"/>
        <v>21301.290649839655</v>
      </c>
      <c r="U67" s="50">
        <f t="shared" si="78"/>
        <v>21301.290649839655</v>
      </c>
      <c r="V67" s="50">
        <f t="shared" ref="V67:BM72" si="79">_xlfn.MINIFS(V$76:V$125,$C$76:$C$125,$D67,V$76:V$125,"&gt;0")</f>
        <v>21301.290649839655</v>
      </c>
      <c r="W67" s="50">
        <f t="shared" si="79"/>
        <v>21301.290649839655</v>
      </c>
      <c r="X67" s="50">
        <f t="shared" si="79"/>
        <v>21301.290649839655</v>
      </c>
      <c r="Y67" s="50">
        <f t="shared" si="79"/>
        <v>21301.290649839655</v>
      </c>
      <c r="Z67" s="50">
        <f t="shared" si="79"/>
        <v>21301.290649839655</v>
      </c>
      <c r="AA67" s="50">
        <f t="shared" si="79"/>
        <v>21301.290649839655</v>
      </c>
      <c r="AB67" s="50">
        <f t="shared" si="79"/>
        <v>21301.290649839655</v>
      </c>
      <c r="AC67" s="50">
        <f t="shared" si="79"/>
        <v>21301.290649839655</v>
      </c>
      <c r="AD67" s="50">
        <f t="shared" si="79"/>
        <v>21301.290649839655</v>
      </c>
      <c r="AE67" s="50">
        <f t="shared" si="79"/>
        <v>21301.290649839655</v>
      </c>
      <c r="AF67" s="50">
        <f t="shared" si="79"/>
        <v>21301.290649839655</v>
      </c>
      <c r="AG67" s="161">
        <f t="shared" si="79"/>
        <v>276916.77844791563</v>
      </c>
      <c r="AH67" s="162">
        <f t="shared" si="79"/>
        <v>21301.290649839659</v>
      </c>
      <c r="AI67" s="50">
        <f t="shared" si="79"/>
        <v>21301.290649839659</v>
      </c>
      <c r="AJ67" s="50">
        <f t="shared" si="79"/>
        <v>21301.290649839659</v>
      </c>
      <c r="AK67" s="50">
        <f t="shared" si="79"/>
        <v>21301.290649839659</v>
      </c>
      <c r="AL67" s="50">
        <f t="shared" si="79"/>
        <v>21301.290649839659</v>
      </c>
      <c r="AM67" s="50">
        <f t="shared" si="79"/>
        <v>21301.290649839659</v>
      </c>
      <c r="AN67" s="50">
        <f t="shared" si="79"/>
        <v>21301.290649839659</v>
      </c>
      <c r="AO67" s="50">
        <f t="shared" si="79"/>
        <v>21301.290649839659</v>
      </c>
      <c r="AP67" s="50">
        <f t="shared" si="79"/>
        <v>21301.290649839659</v>
      </c>
      <c r="AQ67" s="50">
        <f t="shared" si="79"/>
        <v>21301.290649839659</v>
      </c>
      <c r="AR67" s="50">
        <f t="shared" si="79"/>
        <v>21301.290649839659</v>
      </c>
      <c r="AS67" s="50">
        <f t="shared" si="79"/>
        <v>21301.290649839659</v>
      </c>
      <c r="AT67" s="50">
        <f t="shared" si="79"/>
        <v>21301.290649839659</v>
      </c>
      <c r="AU67" s="161">
        <f t="shared" si="79"/>
        <v>276916.77844791563</v>
      </c>
      <c r="AV67" s="162">
        <f t="shared" si="79"/>
        <v>21301.290649839659</v>
      </c>
      <c r="AW67" s="50">
        <f t="shared" si="79"/>
        <v>21301.290649839659</v>
      </c>
      <c r="AX67" s="50">
        <f t="shared" si="79"/>
        <v>21301.290649839659</v>
      </c>
      <c r="AY67" s="50">
        <f t="shared" si="79"/>
        <v>21301.290649839659</v>
      </c>
      <c r="AZ67" s="50">
        <f t="shared" si="79"/>
        <v>21301.290649839659</v>
      </c>
      <c r="BA67" s="50">
        <f t="shared" si="79"/>
        <v>21301.290649839659</v>
      </c>
      <c r="BB67" s="50">
        <f t="shared" si="79"/>
        <v>21301.290649839659</v>
      </c>
      <c r="BC67" s="50">
        <f t="shared" si="79"/>
        <v>21301.290649839659</v>
      </c>
      <c r="BD67" s="50">
        <f t="shared" si="79"/>
        <v>21301.290649839659</v>
      </c>
      <c r="BE67" s="50">
        <f t="shared" si="79"/>
        <v>21301.290649839659</v>
      </c>
      <c r="BF67" s="50">
        <f t="shared" si="79"/>
        <v>21301.290649839659</v>
      </c>
      <c r="BG67" s="50">
        <f t="shared" si="79"/>
        <v>21301.290649839659</v>
      </c>
      <c r="BH67" s="50">
        <f t="shared" si="79"/>
        <v>21301.290649839659</v>
      </c>
      <c r="BI67" s="161">
        <f t="shared" si="79"/>
        <v>276916.77844791563</v>
      </c>
      <c r="BJ67" s="161">
        <f t="shared" si="79"/>
        <v>276916.77844791563</v>
      </c>
      <c r="BK67" s="161">
        <f t="shared" si="79"/>
        <v>276916.77844791563</v>
      </c>
      <c r="BL67" s="161">
        <f t="shared" si="79"/>
        <v>276916.77844791563</v>
      </c>
      <c r="BM67" s="161">
        <f t="shared" si="79"/>
        <v>276916.77844791563</v>
      </c>
    </row>
    <row r="68" spans="2:66" s="101" customFormat="1" outlineLevel="1" x14ac:dyDescent="0.3">
      <c r="B68" s="159"/>
      <c r="C68" s="102"/>
      <c r="D68" s="163" t="s">
        <v>34</v>
      </c>
      <c r="E68" s="116"/>
      <c r="F68" s="50">
        <f>_xlfn.MINIFS(F$76:F$125,$C$76:$C$125,$D68,F$76:F$125,"&gt;0")</f>
        <v>4551.7800917996328</v>
      </c>
      <c r="G68" s="50">
        <f t="shared" si="78"/>
        <v>4602.0447679082217</v>
      </c>
      <c r="H68" s="50">
        <f t="shared" si="78"/>
        <v>4602.0447679082217</v>
      </c>
      <c r="I68" s="50">
        <f t="shared" si="78"/>
        <v>4602.0447679082217</v>
      </c>
      <c r="J68" s="50">
        <f t="shared" si="78"/>
        <v>4602.0447679082217</v>
      </c>
      <c r="K68" s="50">
        <f t="shared" si="78"/>
        <v>4602.0447679082217</v>
      </c>
      <c r="L68" s="50">
        <f t="shared" si="78"/>
        <v>4602.0447679082217</v>
      </c>
      <c r="M68" s="50">
        <f t="shared" si="78"/>
        <v>4602.0447679082217</v>
      </c>
      <c r="N68" s="50">
        <f t="shared" si="78"/>
        <v>4602.0447679082217</v>
      </c>
      <c r="O68" s="50">
        <f t="shared" si="78"/>
        <v>5522.4537214898664</v>
      </c>
      <c r="P68" s="50">
        <f t="shared" si="78"/>
        <v>6442.8626750715102</v>
      </c>
      <c r="Q68" s="50">
        <f t="shared" si="78"/>
        <v>7363.2716286531549</v>
      </c>
      <c r="R68" s="50">
        <f t="shared" si="78"/>
        <v>7363.2716286531549</v>
      </c>
      <c r="S68" s="161">
        <f t="shared" si="78"/>
        <v>68110.262565041689</v>
      </c>
      <c r="T68" s="162">
        <f t="shared" si="78"/>
        <v>7363.2716286531549</v>
      </c>
      <c r="U68" s="50">
        <f t="shared" si="78"/>
        <v>7363.2716286531549</v>
      </c>
      <c r="V68" s="50">
        <f t="shared" si="79"/>
        <v>7363.2716286531549</v>
      </c>
      <c r="W68" s="50">
        <f t="shared" si="79"/>
        <v>7363.2716286531549</v>
      </c>
      <c r="X68" s="50">
        <f t="shared" si="79"/>
        <v>7363.2716286531549</v>
      </c>
      <c r="Y68" s="50">
        <f t="shared" si="79"/>
        <v>7363.2716286531549</v>
      </c>
      <c r="Z68" s="50">
        <f t="shared" si="79"/>
        <v>7363.2716286531549</v>
      </c>
      <c r="AA68" s="50">
        <f t="shared" si="79"/>
        <v>7363.2716286531549</v>
      </c>
      <c r="AB68" s="50">
        <f t="shared" si="79"/>
        <v>7363.2716286531549</v>
      </c>
      <c r="AC68" s="50">
        <f t="shared" si="79"/>
        <v>7363.2716286531549</v>
      </c>
      <c r="AD68" s="50">
        <f t="shared" si="79"/>
        <v>7363.2716286531549</v>
      </c>
      <c r="AE68" s="50">
        <f t="shared" si="79"/>
        <v>7363.2716286531549</v>
      </c>
      <c r="AF68" s="50">
        <f t="shared" si="79"/>
        <v>7363.2716286531549</v>
      </c>
      <c r="AG68" s="161">
        <f t="shared" si="79"/>
        <v>95722.531172491028</v>
      </c>
      <c r="AH68" s="162">
        <f t="shared" si="79"/>
        <v>7363.2716286531549</v>
      </c>
      <c r="AI68" s="50">
        <f t="shared" si="79"/>
        <v>7363.2716286531549</v>
      </c>
      <c r="AJ68" s="50">
        <f t="shared" si="79"/>
        <v>7363.2716286531549</v>
      </c>
      <c r="AK68" s="50">
        <f t="shared" si="79"/>
        <v>7363.2716286531549</v>
      </c>
      <c r="AL68" s="50">
        <f t="shared" si="79"/>
        <v>7363.2716286531549</v>
      </c>
      <c r="AM68" s="50">
        <f t="shared" si="79"/>
        <v>7363.2716286531549</v>
      </c>
      <c r="AN68" s="50">
        <f t="shared" si="79"/>
        <v>7363.2716286531549</v>
      </c>
      <c r="AO68" s="50">
        <f t="shared" si="79"/>
        <v>7363.2716286531549</v>
      </c>
      <c r="AP68" s="50">
        <f t="shared" si="79"/>
        <v>7363.2716286531549</v>
      </c>
      <c r="AQ68" s="50">
        <f t="shared" si="79"/>
        <v>7363.2716286531549</v>
      </c>
      <c r="AR68" s="50">
        <f t="shared" si="79"/>
        <v>7363.2716286531549</v>
      </c>
      <c r="AS68" s="50">
        <f t="shared" si="79"/>
        <v>7363.2716286531549</v>
      </c>
      <c r="AT68" s="50">
        <f t="shared" si="79"/>
        <v>7363.2716286531549</v>
      </c>
      <c r="AU68" s="161">
        <f t="shared" si="79"/>
        <v>95722.531172491028</v>
      </c>
      <c r="AV68" s="162">
        <f t="shared" si="79"/>
        <v>7363.2716286531549</v>
      </c>
      <c r="AW68" s="50">
        <f t="shared" si="79"/>
        <v>7363.2716286531549</v>
      </c>
      <c r="AX68" s="50">
        <f t="shared" si="79"/>
        <v>7363.2716286531549</v>
      </c>
      <c r="AY68" s="50">
        <f t="shared" si="79"/>
        <v>7363.2716286531549</v>
      </c>
      <c r="AZ68" s="50">
        <f t="shared" si="79"/>
        <v>7363.2716286531549</v>
      </c>
      <c r="BA68" s="50">
        <f t="shared" si="79"/>
        <v>7363.2716286531549</v>
      </c>
      <c r="BB68" s="50">
        <f t="shared" si="79"/>
        <v>7363.2716286531549</v>
      </c>
      <c r="BC68" s="50">
        <f t="shared" si="79"/>
        <v>7363.2716286531549</v>
      </c>
      <c r="BD68" s="50">
        <f t="shared" si="79"/>
        <v>7363.2716286531549</v>
      </c>
      <c r="BE68" s="50">
        <f t="shared" si="79"/>
        <v>7363.2716286531549</v>
      </c>
      <c r="BF68" s="50">
        <f t="shared" si="79"/>
        <v>7363.2716286531549</v>
      </c>
      <c r="BG68" s="50">
        <f t="shared" si="79"/>
        <v>7363.2716286531549</v>
      </c>
      <c r="BH68" s="50">
        <f t="shared" si="79"/>
        <v>7363.2716286531549</v>
      </c>
      <c r="BI68" s="161">
        <f t="shared" si="79"/>
        <v>95722.531172491028</v>
      </c>
      <c r="BJ68" s="161">
        <f t="shared" si="79"/>
        <v>95722.531172491028</v>
      </c>
      <c r="BK68" s="161">
        <f t="shared" si="79"/>
        <v>95722.531172491028</v>
      </c>
      <c r="BL68" s="161">
        <f t="shared" si="79"/>
        <v>95722.531172491028</v>
      </c>
      <c r="BM68" s="161">
        <f t="shared" si="79"/>
        <v>95722.531172491028</v>
      </c>
    </row>
    <row r="69" spans="2:66" s="101" customFormat="1" outlineLevel="1" x14ac:dyDescent="0.3">
      <c r="B69" s="159"/>
      <c r="C69" s="102"/>
      <c r="D69" s="163" t="s">
        <v>35</v>
      </c>
      <c r="E69" s="116"/>
      <c r="F69" s="50">
        <f t="shared" si="78"/>
        <v>7646.3704681001691</v>
      </c>
      <c r="G69" s="50">
        <f t="shared" si="78"/>
        <v>7646.3704681001709</v>
      </c>
      <c r="H69" s="50">
        <f t="shared" si="78"/>
        <v>9175.6445617202044</v>
      </c>
      <c r="I69" s="50">
        <f t="shared" si="78"/>
        <v>10704.918655340238</v>
      </c>
      <c r="J69" s="50">
        <f t="shared" si="78"/>
        <v>10704.918655340238</v>
      </c>
      <c r="K69" s="50">
        <f t="shared" si="78"/>
        <v>10704.918655340238</v>
      </c>
      <c r="L69" s="50">
        <f t="shared" si="78"/>
        <v>10704.918655340238</v>
      </c>
      <c r="M69" s="50">
        <f t="shared" si="78"/>
        <v>10704.918655340238</v>
      </c>
      <c r="N69" s="50">
        <f t="shared" si="78"/>
        <v>10704.918655340238</v>
      </c>
      <c r="O69" s="50">
        <f t="shared" si="78"/>
        <v>10704.918655340238</v>
      </c>
      <c r="P69" s="50">
        <f t="shared" si="78"/>
        <v>10704.918655340238</v>
      </c>
      <c r="Q69" s="50">
        <f t="shared" si="78"/>
        <v>10704.918655340238</v>
      </c>
      <c r="R69" s="50">
        <f t="shared" si="78"/>
        <v>10704.918655340238</v>
      </c>
      <c r="S69" s="161">
        <f t="shared" si="78"/>
        <v>131517.57205132299</v>
      </c>
      <c r="T69" s="162">
        <f t="shared" si="78"/>
        <v>9456.7030110967517</v>
      </c>
      <c r="U69" s="50">
        <f t="shared" si="78"/>
        <v>9456.7030110967517</v>
      </c>
      <c r="V69" s="50">
        <f t="shared" si="79"/>
        <v>9456.7030110967517</v>
      </c>
      <c r="W69" s="50">
        <f t="shared" si="79"/>
        <v>9456.7030110967517</v>
      </c>
      <c r="X69" s="50">
        <f t="shared" si="79"/>
        <v>9456.7030110967517</v>
      </c>
      <c r="Y69" s="50">
        <f t="shared" si="79"/>
        <v>9456.7030110967517</v>
      </c>
      <c r="Z69" s="50">
        <f t="shared" si="79"/>
        <v>9456.7030110967517</v>
      </c>
      <c r="AA69" s="50">
        <f t="shared" si="79"/>
        <v>12158.618157124396</v>
      </c>
      <c r="AB69" s="50">
        <f t="shared" si="79"/>
        <v>14860.533303152039</v>
      </c>
      <c r="AC69" s="50">
        <f t="shared" si="79"/>
        <v>17562.448449179683</v>
      </c>
      <c r="AD69" s="50">
        <f t="shared" si="79"/>
        <v>18237.927235686595</v>
      </c>
      <c r="AE69" s="50">
        <f t="shared" si="79"/>
        <v>18237.927235686595</v>
      </c>
      <c r="AF69" s="50">
        <f t="shared" si="79"/>
        <v>18237.927235686595</v>
      </c>
      <c r="AG69" s="161">
        <f t="shared" si="79"/>
        <v>165492.3026941932</v>
      </c>
      <c r="AH69" s="162">
        <f t="shared" si="79"/>
        <v>20645.200263870454</v>
      </c>
      <c r="AI69" s="50">
        <f t="shared" si="79"/>
        <v>20645.200263870454</v>
      </c>
      <c r="AJ69" s="50">
        <f t="shared" si="79"/>
        <v>20645.200263870454</v>
      </c>
      <c r="AK69" s="50">
        <f t="shared" si="79"/>
        <v>20645.200263870454</v>
      </c>
      <c r="AL69" s="50">
        <f t="shared" si="79"/>
        <v>20645.200263870454</v>
      </c>
      <c r="AM69" s="50">
        <f t="shared" si="79"/>
        <v>20645.200263870454</v>
      </c>
      <c r="AN69" s="50">
        <f t="shared" si="79"/>
        <v>20645.200263870454</v>
      </c>
      <c r="AO69" s="50">
        <f t="shared" si="79"/>
        <v>20645.200263870454</v>
      </c>
      <c r="AP69" s="50">
        <f t="shared" si="79"/>
        <v>20645.200263870454</v>
      </c>
      <c r="AQ69" s="50">
        <f t="shared" si="79"/>
        <v>20645.200263870454</v>
      </c>
      <c r="AR69" s="50">
        <f t="shared" si="79"/>
        <v>20645.200263870454</v>
      </c>
      <c r="AS69" s="50">
        <f t="shared" si="79"/>
        <v>20645.200263870454</v>
      </c>
      <c r="AT69" s="50">
        <f t="shared" si="79"/>
        <v>20645.200263870454</v>
      </c>
      <c r="AU69" s="161">
        <f t="shared" si="79"/>
        <v>268387.60343031608</v>
      </c>
      <c r="AV69" s="162">
        <f t="shared" si="79"/>
        <v>20645.200263870454</v>
      </c>
      <c r="AW69" s="50">
        <f t="shared" si="79"/>
        <v>20645.200263870454</v>
      </c>
      <c r="AX69" s="50">
        <f t="shared" si="79"/>
        <v>20645.200263870454</v>
      </c>
      <c r="AY69" s="50">
        <f t="shared" si="79"/>
        <v>20645.200263870454</v>
      </c>
      <c r="AZ69" s="50">
        <f t="shared" si="79"/>
        <v>20645.200263870454</v>
      </c>
      <c r="BA69" s="50">
        <f t="shared" si="79"/>
        <v>20645.200263870454</v>
      </c>
      <c r="BB69" s="50">
        <f t="shared" si="79"/>
        <v>20645.200263870454</v>
      </c>
      <c r="BC69" s="50">
        <f t="shared" si="79"/>
        <v>20645.200263870454</v>
      </c>
      <c r="BD69" s="50">
        <f t="shared" si="79"/>
        <v>20645.200263870454</v>
      </c>
      <c r="BE69" s="50">
        <f t="shared" si="79"/>
        <v>20645.200263870454</v>
      </c>
      <c r="BF69" s="50">
        <f t="shared" si="79"/>
        <v>20645.200263870454</v>
      </c>
      <c r="BG69" s="50">
        <f t="shared" si="79"/>
        <v>20645.200263870454</v>
      </c>
      <c r="BH69" s="50">
        <f t="shared" si="79"/>
        <v>20645.200263870454</v>
      </c>
      <c r="BI69" s="161">
        <f t="shared" si="79"/>
        <v>268387.60343031608</v>
      </c>
      <c r="BJ69" s="161">
        <f t="shared" si="79"/>
        <v>268387.60343031608</v>
      </c>
      <c r="BK69" s="161">
        <f t="shared" si="79"/>
        <v>268387.60343031608</v>
      </c>
      <c r="BL69" s="161">
        <f t="shared" si="79"/>
        <v>268387.60343031608</v>
      </c>
      <c r="BM69" s="161">
        <f t="shared" si="79"/>
        <v>268387.60343031608</v>
      </c>
    </row>
    <row r="70" spans="2:66" s="101" customFormat="1" outlineLevel="1" x14ac:dyDescent="0.3">
      <c r="B70" s="159"/>
      <c r="C70" s="102"/>
      <c r="D70" s="163" t="s">
        <v>36</v>
      </c>
      <c r="E70" s="116"/>
      <c r="F70" s="50">
        <f t="shared" si="78"/>
        <v>3157.1829069918526</v>
      </c>
      <c r="G70" s="50">
        <f t="shared" si="78"/>
        <v>3919.7088063595138</v>
      </c>
      <c r="H70" s="50">
        <f t="shared" si="78"/>
        <v>3919.7088063595138</v>
      </c>
      <c r="I70" s="50">
        <f t="shared" si="78"/>
        <v>3919.7088063595138</v>
      </c>
      <c r="J70" s="50">
        <f t="shared" si="78"/>
        <v>3919.7088063595138</v>
      </c>
      <c r="K70" s="50">
        <f t="shared" si="78"/>
        <v>3919.7088063595138</v>
      </c>
      <c r="L70" s="50">
        <f t="shared" si="78"/>
        <v>3919.7088063595138</v>
      </c>
      <c r="M70" s="50">
        <f t="shared" si="78"/>
        <v>3919.7088063595138</v>
      </c>
      <c r="N70" s="50">
        <f t="shared" si="78"/>
        <v>3919.7088063595138</v>
      </c>
      <c r="O70" s="50">
        <f t="shared" si="78"/>
        <v>3919.7088063595138</v>
      </c>
      <c r="P70" s="50">
        <f t="shared" si="78"/>
        <v>3919.7088063595138</v>
      </c>
      <c r="Q70" s="50">
        <f t="shared" si="78"/>
        <v>3919.7088063595138</v>
      </c>
      <c r="R70" s="50">
        <f t="shared" si="78"/>
        <v>3919.7088063595138</v>
      </c>
      <c r="S70" s="161">
        <f>_xlfn.MINIFS(S$76:S$125,$C$76:$C$125,$D70,S$76:S$125,"&gt;0")</f>
        <v>50243.540154244671</v>
      </c>
      <c r="T70" s="162">
        <f t="shared" si="78"/>
        <v>3919.7088063595133</v>
      </c>
      <c r="U70" s="50">
        <f t="shared" si="78"/>
        <v>3919.7088063595133</v>
      </c>
      <c r="V70" s="50">
        <f t="shared" si="79"/>
        <v>3919.7088063595133</v>
      </c>
      <c r="W70" s="50">
        <f t="shared" si="79"/>
        <v>3919.7088063595133</v>
      </c>
      <c r="X70" s="50">
        <f t="shared" si="79"/>
        <v>3919.7088063595133</v>
      </c>
      <c r="Y70" s="50">
        <f t="shared" si="79"/>
        <v>3919.7088063595133</v>
      </c>
      <c r="Z70" s="50">
        <f t="shared" si="79"/>
        <v>3919.7088063595133</v>
      </c>
      <c r="AA70" s="50">
        <f t="shared" si="79"/>
        <v>3919.7088063595133</v>
      </c>
      <c r="AB70" s="50">
        <f t="shared" si="79"/>
        <v>3919.7088063595133</v>
      </c>
      <c r="AC70" s="50">
        <f t="shared" si="79"/>
        <v>3919.7088063595133</v>
      </c>
      <c r="AD70" s="50">
        <f t="shared" si="79"/>
        <v>4988.7202990030164</v>
      </c>
      <c r="AE70" s="50">
        <f t="shared" si="79"/>
        <v>5701.3946274320197</v>
      </c>
      <c r="AF70" s="50">
        <f t="shared" si="79"/>
        <v>5701.3946274320197</v>
      </c>
      <c r="AG70" s="161">
        <f t="shared" si="79"/>
        <v>55588.59761746219</v>
      </c>
      <c r="AH70" s="162">
        <f t="shared" si="79"/>
        <v>5701.3946274320197</v>
      </c>
      <c r="AI70" s="50">
        <f t="shared" si="79"/>
        <v>5701.3946274320197</v>
      </c>
      <c r="AJ70" s="50">
        <f t="shared" si="79"/>
        <v>5701.3946274320197</v>
      </c>
      <c r="AK70" s="50">
        <f t="shared" si="79"/>
        <v>5701.3946274320197</v>
      </c>
      <c r="AL70" s="50">
        <f t="shared" si="79"/>
        <v>5701.3946274320197</v>
      </c>
      <c r="AM70" s="50">
        <f t="shared" si="79"/>
        <v>5701.3946274320197</v>
      </c>
      <c r="AN70" s="50">
        <f t="shared" si="79"/>
        <v>5701.3946274320197</v>
      </c>
      <c r="AO70" s="50">
        <f t="shared" si="79"/>
        <v>5701.3946274320197</v>
      </c>
      <c r="AP70" s="50">
        <f t="shared" si="79"/>
        <v>5701.3946274320197</v>
      </c>
      <c r="AQ70" s="50">
        <f t="shared" si="79"/>
        <v>5701.3946274320197</v>
      </c>
      <c r="AR70" s="50">
        <f t="shared" si="79"/>
        <v>5701.3946274320197</v>
      </c>
      <c r="AS70" s="50">
        <f t="shared" si="79"/>
        <v>5701.3946274320197</v>
      </c>
      <c r="AT70" s="50">
        <f t="shared" si="79"/>
        <v>5701.3946274320197</v>
      </c>
      <c r="AU70" s="161">
        <f t="shared" si="79"/>
        <v>74118.130156616244</v>
      </c>
      <c r="AV70" s="162">
        <f t="shared" si="79"/>
        <v>5701.3946274320197</v>
      </c>
      <c r="AW70" s="50">
        <f t="shared" si="79"/>
        <v>5701.3946274320197</v>
      </c>
      <c r="AX70" s="50">
        <f t="shared" si="79"/>
        <v>5701.3946274320197</v>
      </c>
      <c r="AY70" s="50">
        <f t="shared" si="79"/>
        <v>5701.3946274320197</v>
      </c>
      <c r="AZ70" s="50">
        <f t="shared" si="79"/>
        <v>5701.3946274320197</v>
      </c>
      <c r="BA70" s="50">
        <f t="shared" si="79"/>
        <v>5701.3946274320197</v>
      </c>
      <c r="BB70" s="50">
        <f t="shared" si="79"/>
        <v>5701.3946274320197</v>
      </c>
      <c r="BC70" s="50">
        <f t="shared" si="79"/>
        <v>5701.3946274320197</v>
      </c>
      <c r="BD70" s="50">
        <f t="shared" si="79"/>
        <v>5701.3946274320197</v>
      </c>
      <c r="BE70" s="50">
        <f t="shared" si="79"/>
        <v>5701.3946274320197</v>
      </c>
      <c r="BF70" s="50">
        <f t="shared" si="79"/>
        <v>5701.3946274320197</v>
      </c>
      <c r="BG70" s="50">
        <f t="shared" si="79"/>
        <v>5701.3946274320197</v>
      </c>
      <c r="BH70" s="50">
        <f t="shared" si="79"/>
        <v>5701.3946274320197</v>
      </c>
      <c r="BI70" s="161">
        <f t="shared" si="79"/>
        <v>74118.130156616244</v>
      </c>
      <c r="BJ70" s="161">
        <f t="shared" si="79"/>
        <v>74118.130156616244</v>
      </c>
      <c r="BK70" s="161">
        <f t="shared" si="79"/>
        <v>74118.130156616244</v>
      </c>
      <c r="BL70" s="161">
        <f t="shared" si="79"/>
        <v>74118.130156616244</v>
      </c>
      <c r="BM70" s="161">
        <f t="shared" si="79"/>
        <v>74118.130156616244</v>
      </c>
    </row>
    <row r="71" spans="2:66" s="101" customFormat="1" outlineLevel="1" x14ac:dyDescent="0.3">
      <c r="B71" s="159"/>
      <c r="C71" s="102"/>
      <c r="D71" s="163" t="s">
        <v>37</v>
      </c>
      <c r="E71" s="116"/>
      <c r="F71" s="50">
        <f t="shared" si="78"/>
        <v>649.0085017466314</v>
      </c>
      <c r="G71" s="50">
        <f t="shared" si="78"/>
        <v>649.0085017466314</v>
      </c>
      <c r="H71" s="50">
        <f t="shared" si="78"/>
        <v>649.0085017466314</v>
      </c>
      <c r="I71" s="50">
        <f t="shared" si="78"/>
        <v>649.0085017466314</v>
      </c>
      <c r="J71" s="50">
        <f t="shared" si="78"/>
        <v>1298.0170034932628</v>
      </c>
      <c r="K71" s="50">
        <f t="shared" si="78"/>
        <v>1298.0170034932628</v>
      </c>
      <c r="L71" s="50">
        <f t="shared" si="78"/>
        <v>1298.0170034932628</v>
      </c>
      <c r="M71" s="50">
        <f t="shared" si="78"/>
        <v>1298.0170034932628</v>
      </c>
      <c r="N71" s="50">
        <f t="shared" si="78"/>
        <v>1298.0170034932628</v>
      </c>
      <c r="O71" s="50">
        <f t="shared" si="78"/>
        <v>1298.0170034932628</v>
      </c>
      <c r="P71" s="50">
        <f t="shared" si="78"/>
        <v>1298.0170034932628</v>
      </c>
      <c r="Q71" s="50">
        <f t="shared" si="78"/>
        <v>1298.0170034932628</v>
      </c>
      <c r="R71" s="50">
        <f t="shared" si="78"/>
        <v>1298.0170034932628</v>
      </c>
      <c r="S71" s="161">
        <f t="shared" si="78"/>
        <v>14278.187038425898</v>
      </c>
      <c r="T71" s="162">
        <f t="shared" si="78"/>
        <v>1298.0170034932628</v>
      </c>
      <c r="U71" s="50">
        <f t="shared" si="78"/>
        <v>1298.0170034932628</v>
      </c>
      <c r="V71" s="50">
        <f t="shared" si="79"/>
        <v>1298.0170034932628</v>
      </c>
      <c r="W71" s="50">
        <f t="shared" si="79"/>
        <v>1298.0170034932628</v>
      </c>
      <c r="X71" s="50">
        <f t="shared" si="79"/>
        <v>1298.0170034932628</v>
      </c>
      <c r="Y71" s="50">
        <f t="shared" si="79"/>
        <v>1298.0170034932628</v>
      </c>
      <c r="Z71" s="50">
        <f t="shared" si="79"/>
        <v>1298.0170034932628</v>
      </c>
      <c r="AA71" s="50">
        <f t="shared" si="79"/>
        <v>1298.0170034932628</v>
      </c>
      <c r="AB71" s="50">
        <f t="shared" si="79"/>
        <v>1298.0170034932628</v>
      </c>
      <c r="AC71" s="50">
        <f t="shared" si="79"/>
        <v>1298.0170034932628</v>
      </c>
      <c r="AD71" s="50">
        <f t="shared" si="79"/>
        <v>1298.0170034932628</v>
      </c>
      <c r="AE71" s="50">
        <f t="shared" si="79"/>
        <v>2488.305184615384</v>
      </c>
      <c r="AF71" s="50">
        <f t="shared" si="79"/>
        <v>2488.305184615384</v>
      </c>
      <c r="AG71" s="161">
        <f t="shared" si="79"/>
        <v>19470.255052398952</v>
      </c>
      <c r="AH71" s="162">
        <f t="shared" si="79"/>
        <v>2488.3051846153844</v>
      </c>
      <c r="AI71" s="50">
        <f t="shared" si="79"/>
        <v>2488.3051846153844</v>
      </c>
      <c r="AJ71" s="50">
        <f t="shared" si="79"/>
        <v>2488.3051846153844</v>
      </c>
      <c r="AK71" s="50">
        <f t="shared" si="79"/>
        <v>2488.3051846153844</v>
      </c>
      <c r="AL71" s="50">
        <f t="shared" si="79"/>
        <v>2488.3051846153844</v>
      </c>
      <c r="AM71" s="50">
        <f t="shared" si="79"/>
        <v>2488.3051846153844</v>
      </c>
      <c r="AN71" s="50">
        <f t="shared" si="79"/>
        <v>2488.3051846153844</v>
      </c>
      <c r="AO71" s="50">
        <f t="shared" si="79"/>
        <v>2488.3051846153844</v>
      </c>
      <c r="AP71" s="50">
        <f t="shared" si="79"/>
        <v>2488.3051846153844</v>
      </c>
      <c r="AQ71" s="50">
        <f t="shared" si="79"/>
        <v>2488.3051846153844</v>
      </c>
      <c r="AR71" s="50">
        <f t="shared" si="79"/>
        <v>2488.3051846153844</v>
      </c>
      <c r="AS71" s="50">
        <f t="shared" si="79"/>
        <v>2488.3051846153844</v>
      </c>
      <c r="AT71" s="50">
        <f t="shared" si="79"/>
        <v>2488.3051846153844</v>
      </c>
      <c r="AU71" s="161">
        <f t="shared" si="79"/>
        <v>32347.967399999994</v>
      </c>
      <c r="AV71" s="162">
        <f t="shared" si="79"/>
        <v>12441.525923076924</v>
      </c>
      <c r="AW71" s="50">
        <f t="shared" si="79"/>
        <v>12441.525923076924</v>
      </c>
      <c r="AX71" s="50">
        <f t="shared" si="79"/>
        <v>12441.525923076924</v>
      </c>
      <c r="AY71" s="50">
        <f t="shared" si="79"/>
        <v>12441.525923076924</v>
      </c>
      <c r="AZ71" s="50">
        <f t="shared" si="79"/>
        <v>12441.525923076924</v>
      </c>
      <c r="BA71" s="50">
        <f t="shared" si="79"/>
        <v>12441.525923076924</v>
      </c>
      <c r="BB71" s="50">
        <f t="shared" si="79"/>
        <v>12441.525923076924</v>
      </c>
      <c r="BC71" s="50">
        <f t="shared" si="79"/>
        <v>12441.525923076924</v>
      </c>
      <c r="BD71" s="50">
        <f t="shared" si="79"/>
        <v>12441.525923076924</v>
      </c>
      <c r="BE71" s="50">
        <f t="shared" si="79"/>
        <v>12441.525923076924</v>
      </c>
      <c r="BF71" s="50">
        <f t="shared" si="79"/>
        <v>12441.525923076924</v>
      </c>
      <c r="BG71" s="50">
        <f t="shared" si="79"/>
        <v>12441.525923076924</v>
      </c>
      <c r="BH71" s="50">
        <f t="shared" si="79"/>
        <v>12441.525923076924</v>
      </c>
      <c r="BI71" s="161">
        <f t="shared" si="79"/>
        <v>161739.837</v>
      </c>
      <c r="BJ71" s="161">
        <f t="shared" si="79"/>
        <v>161739.837</v>
      </c>
      <c r="BK71" s="161">
        <f t="shared" si="79"/>
        <v>161739.837</v>
      </c>
      <c r="BL71" s="161">
        <f t="shared" si="79"/>
        <v>161739.837</v>
      </c>
      <c r="BM71" s="161">
        <f t="shared" si="79"/>
        <v>161739.837</v>
      </c>
    </row>
    <row r="72" spans="2:66" s="101" customFormat="1" outlineLevel="1" x14ac:dyDescent="0.3">
      <c r="B72" s="159"/>
      <c r="C72" s="102"/>
      <c r="D72" s="169" t="s">
        <v>42</v>
      </c>
      <c r="E72" s="116"/>
      <c r="F72" s="50">
        <f t="shared" si="78"/>
        <v>445.768543255814</v>
      </c>
      <c r="G72" s="50">
        <f t="shared" si="78"/>
        <v>445.768543255814</v>
      </c>
      <c r="H72" s="50">
        <f t="shared" si="78"/>
        <v>445.768543255814</v>
      </c>
      <c r="I72" s="50">
        <f t="shared" si="78"/>
        <v>445.768543255814</v>
      </c>
      <c r="J72" s="50">
        <f t="shared" si="78"/>
        <v>445.768543255814</v>
      </c>
      <c r="K72" s="50">
        <f t="shared" si="78"/>
        <v>445.768543255814</v>
      </c>
      <c r="L72" s="50">
        <f t="shared" si="78"/>
        <v>445.768543255814</v>
      </c>
      <c r="M72" s="50">
        <f t="shared" si="78"/>
        <v>445.768543255814</v>
      </c>
      <c r="N72" s="50">
        <f t="shared" si="78"/>
        <v>445.768543255814</v>
      </c>
      <c r="O72" s="50">
        <f t="shared" si="78"/>
        <v>445.768543255814</v>
      </c>
      <c r="P72" s="50">
        <f t="shared" si="78"/>
        <v>445.768543255814</v>
      </c>
      <c r="Q72" s="50">
        <f t="shared" si="78"/>
        <v>445.768543255814</v>
      </c>
      <c r="R72" s="50">
        <f t="shared" si="78"/>
        <v>445.768543255814</v>
      </c>
      <c r="S72" s="161">
        <f>_xlfn.MINIFS(S$76:S$125,$C$76:$C$125,$D72,S$76:S$125,"&gt;0")</f>
        <v>5794.9910623255792</v>
      </c>
      <c r="T72" s="162">
        <f t="shared" si="78"/>
        <v>445.768543255814</v>
      </c>
      <c r="U72" s="50">
        <f t="shared" si="78"/>
        <v>445.768543255814</v>
      </c>
      <c r="V72" s="50">
        <f t="shared" si="79"/>
        <v>445.768543255814</v>
      </c>
      <c r="W72" s="50">
        <f t="shared" si="79"/>
        <v>445.768543255814</v>
      </c>
      <c r="X72" s="50">
        <f t="shared" si="79"/>
        <v>445.768543255814</v>
      </c>
      <c r="Y72" s="50">
        <f t="shared" si="79"/>
        <v>445.768543255814</v>
      </c>
      <c r="Z72" s="50">
        <f t="shared" si="79"/>
        <v>445.768543255814</v>
      </c>
      <c r="AA72" s="50">
        <f t="shared" si="79"/>
        <v>445.768543255814</v>
      </c>
      <c r="AB72" s="50">
        <f t="shared" si="79"/>
        <v>445.768543255814</v>
      </c>
      <c r="AC72" s="50">
        <f t="shared" si="79"/>
        <v>445.768543255814</v>
      </c>
      <c r="AD72" s="50">
        <f t="shared" si="79"/>
        <v>445.768543255814</v>
      </c>
      <c r="AE72" s="50">
        <f t="shared" si="79"/>
        <v>445.768543255814</v>
      </c>
      <c r="AF72" s="50">
        <f t="shared" si="79"/>
        <v>445.768543255814</v>
      </c>
      <c r="AG72" s="161">
        <f t="shared" si="79"/>
        <v>5794.9910623255801</v>
      </c>
      <c r="AH72" s="162">
        <f t="shared" si="79"/>
        <v>445.76854325581394</v>
      </c>
      <c r="AI72" s="50">
        <f t="shared" si="79"/>
        <v>445.76854325581394</v>
      </c>
      <c r="AJ72" s="50">
        <f t="shared" si="79"/>
        <v>445.76854325581394</v>
      </c>
      <c r="AK72" s="50">
        <f t="shared" si="79"/>
        <v>445.76854325581394</v>
      </c>
      <c r="AL72" s="50">
        <f t="shared" si="79"/>
        <v>445.76854325581394</v>
      </c>
      <c r="AM72" s="50">
        <f t="shared" si="79"/>
        <v>445.76854325581394</v>
      </c>
      <c r="AN72" s="50">
        <f t="shared" si="79"/>
        <v>445.76854325581394</v>
      </c>
      <c r="AO72" s="50">
        <f t="shared" si="79"/>
        <v>445.76854325581394</v>
      </c>
      <c r="AP72" s="50">
        <f t="shared" si="79"/>
        <v>445.76854325581394</v>
      </c>
      <c r="AQ72" s="50">
        <f t="shared" si="79"/>
        <v>445.76854325581394</v>
      </c>
      <c r="AR72" s="50">
        <f t="shared" si="79"/>
        <v>445.76854325581394</v>
      </c>
      <c r="AS72" s="50">
        <f t="shared" si="79"/>
        <v>445.76854325581394</v>
      </c>
      <c r="AT72" s="50">
        <f t="shared" si="79"/>
        <v>445.76854325581394</v>
      </c>
      <c r="AU72" s="161">
        <f t="shared" si="79"/>
        <v>5794.9910623255801</v>
      </c>
      <c r="AV72" s="162">
        <f t="shared" si="79"/>
        <v>445.76854325581394</v>
      </c>
      <c r="AW72" s="50">
        <f t="shared" si="79"/>
        <v>445.76854325581394</v>
      </c>
      <c r="AX72" s="50">
        <f t="shared" si="79"/>
        <v>445.76854325581394</v>
      </c>
      <c r="AY72" s="50">
        <f t="shared" si="79"/>
        <v>445.76854325581394</v>
      </c>
      <c r="AZ72" s="50">
        <f t="shared" si="79"/>
        <v>445.76854325581394</v>
      </c>
      <c r="BA72" s="50">
        <f t="shared" si="79"/>
        <v>445.76854325581394</v>
      </c>
      <c r="BB72" s="50">
        <f t="shared" si="79"/>
        <v>445.76854325581394</v>
      </c>
      <c r="BC72" s="50">
        <f t="shared" si="79"/>
        <v>445.76854325581394</v>
      </c>
      <c r="BD72" s="50">
        <f t="shared" si="79"/>
        <v>445.76854325581394</v>
      </c>
      <c r="BE72" s="50">
        <f t="shared" ref="BE72:BM73" si="80">_xlfn.MINIFS(BE$76:BE$125,$C$76:$C$125,$D72,BE$76:BE$125,"&gt;0")</f>
        <v>445.76854325581394</v>
      </c>
      <c r="BF72" s="50">
        <f t="shared" si="80"/>
        <v>445.76854325581394</v>
      </c>
      <c r="BG72" s="50">
        <f t="shared" si="80"/>
        <v>445.76854325581394</v>
      </c>
      <c r="BH72" s="50">
        <f t="shared" si="80"/>
        <v>445.76854325581394</v>
      </c>
      <c r="BI72" s="161">
        <f t="shared" si="80"/>
        <v>5794.991062325581</v>
      </c>
      <c r="BJ72" s="161">
        <f t="shared" si="80"/>
        <v>5794.9910623255801</v>
      </c>
      <c r="BK72" s="161">
        <f t="shared" si="80"/>
        <v>5794.9910623255801</v>
      </c>
      <c r="BL72" s="161">
        <f t="shared" si="80"/>
        <v>5794.9910623255801</v>
      </c>
      <c r="BM72" s="161">
        <f t="shared" si="80"/>
        <v>5794.9910623255801</v>
      </c>
    </row>
    <row r="73" spans="2:66" s="101" customFormat="1" outlineLevel="1" x14ac:dyDescent="0.3">
      <c r="B73" s="159"/>
      <c r="C73" s="102"/>
      <c r="D73" s="170" t="s">
        <v>43</v>
      </c>
      <c r="E73" s="116"/>
      <c r="F73" s="50">
        <f t="shared" si="78"/>
        <v>515.44809052130074</v>
      </c>
      <c r="G73" s="50">
        <f t="shared" si="78"/>
        <v>515.44809052130074</v>
      </c>
      <c r="H73" s="50">
        <f t="shared" si="78"/>
        <v>515.44809052130074</v>
      </c>
      <c r="I73" s="50">
        <f t="shared" si="78"/>
        <v>515.44809052130074</v>
      </c>
      <c r="J73" s="50">
        <f t="shared" si="78"/>
        <v>515.44809052130074</v>
      </c>
      <c r="K73" s="50">
        <f t="shared" si="78"/>
        <v>515.44809052130074</v>
      </c>
      <c r="L73" s="50">
        <f t="shared" si="78"/>
        <v>515.44809052130074</v>
      </c>
      <c r="M73" s="50">
        <f t="shared" si="78"/>
        <v>515.44809052130074</v>
      </c>
      <c r="N73" s="50">
        <f t="shared" si="78"/>
        <v>515.44809052130074</v>
      </c>
      <c r="O73" s="50">
        <f t="shared" si="78"/>
        <v>515.44809052130074</v>
      </c>
      <c r="P73" s="50">
        <f t="shared" si="78"/>
        <v>515.44809052130074</v>
      </c>
      <c r="Q73" s="50">
        <f t="shared" si="78"/>
        <v>515.44809052130074</v>
      </c>
      <c r="R73" s="50">
        <f t="shared" si="78"/>
        <v>515.44809052130074</v>
      </c>
      <c r="S73" s="161">
        <f t="shared" si="78"/>
        <v>6700.8251767769079</v>
      </c>
      <c r="T73" s="162">
        <f t="shared" si="78"/>
        <v>515.44809052130074</v>
      </c>
      <c r="U73" s="50">
        <f t="shared" si="78"/>
        <v>515.44809052130074</v>
      </c>
      <c r="V73" s="50">
        <f t="shared" ref="V73:BH73" si="81">_xlfn.MINIFS(V$76:V$125,$C$76:$C$125,$D73,V$76:V$125,"&gt;0")</f>
        <v>515.44809052130074</v>
      </c>
      <c r="W73" s="50">
        <f t="shared" si="81"/>
        <v>515.44809052130074</v>
      </c>
      <c r="X73" s="50">
        <f t="shared" si="81"/>
        <v>515.44809052130074</v>
      </c>
      <c r="Y73" s="50">
        <f t="shared" si="81"/>
        <v>515.44809052130074</v>
      </c>
      <c r="Z73" s="50">
        <f t="shared" si="81"/>
        <v>515.44809052130074</v>
      </c>
      <c r="AA73" s="50">
        <f t="shared" si="81"/>
        <v>515.44809052130074</v>
      </c>
      <c r="AB73" s="50">
        <f t="shared" si="81"/>
        <v>515.44809052130074</v>
      </c>
      <c r="AC73" s="50">
        <f t="shared" si="81"/>
        <v>515.44809052130074</v>
      </c>
      <c r="AD73" s="50">
        <f t="shared" si="81"/>
        <v>515.44809052130074</v>
      </c>
      <c r="AE73" s="50">
        <f t="shared" si="81"/>
        <v>515.44809052130074</v>
      </c>
      <c r="AF73" s="50">
        <f t="shared" si="81"/>
        <v>515.44809052130074</v>
      </c>
      <c r="AG73" s="161">
        <f t="shared" si="81"/>
        <v>6700.8251767769088</v>
      </c>
      <c r="AH73" s="162">
        <f t="shared" si="81"/>
        <v>515.44809052130074</v>
      </c>
      <c r="AI73" s="50">
        <f t="shared" si="81"/>
        <v>515.44809052130074</v>
      </c>
      <c r="AJ73" s="50">
        <f t="shared" si="81"/>
        <v>515.44809052130074</v>
      </c>
      <c r="AK73" s="50">
        <f t="shared" si="81"/>
        <v>515.44809052130074</v>
      </c>
      <c r="AL73" s="50">
        <f t="shared" si="81"/>
        <v>515.44809052130074</v>
      </c>
      <c r="AM73" s="50">
        <f t="shared" si="81"/>
        <v>515.44809052130074</v>
      </c>
      <c r="AN73" s="50">
        <f t="shared" si="81"/>
        <v>515.44809052130074</v>
      </c>
      <c r="AO73" s="50">
        <f t="shared" si="81"/>
        <v>515.44809052130074</v>
      </c>
      <c r="AP73" s="50">
        <f t="shared" si="81"/>
        <v>515.44809052130074</v>
      </c>
      <c r="AQ73" s="50">
        <f t="shared" si="81"/>
        <v>515.44809052130074</v>
      </c>
      <c r="AR73" s="50">
        <f t="shared" si="81"/>
        <v>515.44809052130074</v>
      </c>
      <c r="AS73" s="50">
        <f t="shared" si="81"/>
        <v>515.44809052130074</v>
      </c>
      <c r="AT73" s="50">
        <f t="shared" si="81"/>
        <v>515.44809052130074</v>
      </c>
      <c r="AU73" s="161">
        <f t="shared" si="81"/>
        <v>6700.8251767769088</v>
      </c>
      <c r="AV73" s="162">
        <f t="shared" si="81"/>
        <v>515.44809052130074</v>
      </c>
      <c r="AW73" s="50">
        <f t="shared" si="81"/>
        <v>515.44809052130074</v>
      </c>
      <c r="AX73" s="50">
        <f t="shared" si="81"/>
        <v>515.44809052130074</v>
      </c>
      <c r="AY73" s="50">
        <f t="shared" si="81"/>
        <v>515.44809052130074</v>
      </c>
      <c r="AZ73" s="50">
        <f t="shared" si="81"/>
        <v>515.44809052130074</v>
      </c>
      <c r="BA73" s="50">
        <f t="shared" si="81"/>
        <v>515.44809052130074</v>
      </c>
      <c r="BB73" s="50">
        <f t="shared" si="81"/>
        <v>515.44809052130074</v>
      </c>
      <c r="BC73" s="50">
        <f t="shared" si="81"/>
        <v>515.44809052130074</v>
      </c>
      <c r="BD73" s="50">
        <f t="shared" si="81"/>
        <v>515.44809052130074</v>
      </c>
      <c r="BE73" s="50">
        <f t="shared" si="81"/>
        <v>515.44809052130074</v>
      </c>
      <c r="BF73" s="50">
        <f t="shared" si="81"/>
        <v>515.44809052130074</v>
      </c>
      <c r="BG73" s="50">
        <f t="shared" si="81"/>
        <v>515.44809052130074</v>
      </c>
      <c r="BH73" s="50">
        <f t="shared" si="81"/>
        <v>515.44809052130074</v>
      </c>
      <c r="BI73" s="161">
        <f t="shared" si="80"/>
        <v>6700.8251767769079</v>
      </c>
      <c r="BJ73" s="161">
        <f t="shared" si="80"/>
        <v>6700.8251767769098</v>
      </c>
      <c r="BK73" s="161">
        <f t="shared" si="80"/>
        <v>6700.8251767769098</v>
      </c>
      <c r="BL73" s="161">
        <f t="shared" si="80"/>
        <v>6700.8251767769098</v>
      </c>
      <c r="BM73" s="161">
        <f t="shared" si="80"/>
        <v>6700.8251767769098</v>
      </c>
    </row>
    <row r="74" spans="2:66" outlineLevel="1" x14ac:dyDescent="0.3">
      <c r="D74" s="171"/>
      <c r="E74" s="58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3"/>
      <c r="S74" s="174"/>
      <c r="T74" s="175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3"/>
      <c r="AG74" s="174"/>
      <c r="AH74" s="175"/>
      <c r="AI74" s="172"/>
      <c r="AJ74" s="172"/>
      <c r="AK74" s="172"/>
      <c r="AL74" s="172"/>
      <c r="AM74" s="172"/>
      <c r="AN74" s="172"/>
      <c r="AO74" s="172"/>
      <c r="AP74" s="172"/>
      <c r="AQ74" s="172"/>
      <c r="AR74" s="172"/>
      <c r="AS74" s="172"/>
      <c r="AT74" s="173"/>
      <c r="AU74" s="174"/>
      <c r="AV74" s="175"/>
      <c r="AW74" s="172"/>
      <c r="AX74" s="172"/>
      <c r="AY74" s="172"/>
      <c r="AZ74" s="172"/>
      <c r="BA74" s="172"/>
      <c r="BB74" s="172"/>
      <c r="BC74" s="172"/>
      <c r="BD74" s="172"/>
      <c r="BE74" s="172"/>
      <c r="BF74" s="172"/>
      <c r="BG74" s="172"/>
      <c r="BH74" s="173"/>
      <c r="BI74" s="174"/>
      <c r="BJ74" s="174"/>
      <c r="BK74" s="174"/>
      <c r="BL74" s="174"/>
      <c r="BM74" s="174"/>
      <c r="BN74" s="176"/>
    </row>
    <row r="75" spans="2:66" ht="16.2" customHeight="1" thickBot="1" x14ac:dyDescent="0.35">
      <c r="B75" s="177" t="s">
        <v>57</v>
      </c>
      <c r="D75" s="178"/>
      <c r="E75" s="179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1"/>
      <c r="T75" s="180">
        <f>9.12/60</f>
        <v>0.152</v>
      </c>
      <c r="U75" s="180">
        <f>21*0.9/T75</f>
        <v>124.34210526315792</v>
      </c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  <c r="AG75" s="181"/>
      <c r="AH75" s="180"/>
      <c r="AI75" s="180"/>
      <c r="AJ75" s="180"/>
      <c r="AK75" s="180"/>
      <c r="AL75" s="180"/>
      <c r="AM75" s="180"/>
      <c r="AN75" s="180"/>
      <c r="AO75" s="180"/>
      <c r="AP75" s="180"/>
      <c r="AQ75" s="180"/>
      <c r="AR75" s="180"/>
      <c r="AS75" s="180"/>
      <c r="AT75" s="180"/>
      <c r="AU75" s="181"/>
      <c r="AV75" s="180"/>
      <c r="AW75" s="180"/>
      <c r="AX75" s="180"/>
      <c r="AY75" s="180"/>
      <c r="AZ75" s="180"/>
      <c r="BA75" s="180"/>
      <c r="BB75" s="180"/>
      <c r="BC75" s="180"/>
      <c r="BD75" s="180"/>
      <c r="BE75" s="180"/>
      <c r="BF75" s="180"/>
      <c r="BG75" s="180"/>
      <c r="BH75" s="180"/>
      <c r="BI75" s="181"/>
      <c r="BJ75" s="181"/>
      <c r="BK75" s="181"/>
      <c r="BL75" s="181"/>
      <c r="BM75" s="181"/>
      <c r="BN75" s="176"/>
    </row>
    <row r="76" spans="2:66" outlineLevel="1" x14ac:dyDescent="0.3">
      <c r="B76" s="182" t="str">
        <f>B750</f>
        <v>Common</v>
      </c>
      <c r="C76" s="183" t="str">
        <f>C750</f>
        <v>Fiber Preparation</v>
      </c>
      <c r="D76" s="184" t="str">
        <f>D750</f>
        <v>Fiber Preparation</v>
      </c>
      <c r="E76" s="185"/>
      <c r="F76" s="186">
        <f>IFERROR(F802/F750*F$24,"-")</f>
        <v>78663.48482291757</v>
      </c>
      <c r="G76" s="186">
        <f t="shared" ref="F76:R80" si="82">IFERROR(G802/G750*G$24,"-")</f>
        <v>73820.670191857309</v>
      </c>
      <c r="H76" s="186">
        <f t="shared" si="82"/>
        <v>73820.670191857309</v>
      </c>
      <c r="I76" s="186">
        <f t="shared" si="82"/>
        <v>73820.670191857309</v>
      </c>
      <c r="J76" s="186">
        <f t="shared" si="82"/>
        <v>73820.670191857309</v>
      </c>
      <c r="K76" s="186">
        <f t="shared" si="82"/>
        <v>73820.670191857309</v>
      </c>
      <c r="L76" s="186">
        <f t="shared" si="82"/>
        <v>73820.670191857309</v>
      </c>
      <c r="M76" s="186">
        <f t="shared" si="82"/>
        <v>73820.670191857309</v>
      </c>
      <c r="N76" s="186">
        <f t="shared" si="82"/>
        <v>73820.670191857309</v>
      </c>
      <c r="O76" s="186">
        <f t="shared" si="82"/>
        <v>73820.670191857309</v>
      </c>
      <c r="P76" s="186">
        <f t="shared" si="82"/>
        <v>73820.670191857309</v>
      </c>
      <c r="Q76" s="186">
        <f t="shared" si="82"/>
        <v>73820.670191857309</v>
      </c>
      <c r="R76" s="187">
        <f t="shared" si="82"/>
        <v>73820.670191857309</v>
      </c>
      <c r="S76" s="188">
        <f t="shared" ref="S76:S83" si="83">IFERROR(S802/S750*(S$24-S$36),"-")</f>
        <v>950450.11837547424</v>
      </c>
      <c r="T76" s="189">
        <f t="shared" ref="T76:AF80" si="84">IFERROR(T802/T750*T$24,"-")</f>
        <v>71215.006687518602</v>
      </c>
      <c r="U76" s="186">
        <f t="shared" si="84"/>
        <v>71215.006687518602</v>
      </c>
      <c r="V76" s="186">
        <f t="shared" si="84"/>
        <v>71215.006687518602</v>
      </c>
      <c r="W76" s="186">
        <f t="shared" si="84"/>
        <v>71215.006687518602</v>
      </c>
      <c r="X76" s="186">
        <f t="shared" si="84"/>
        <v>71215.006687518602</v>
      </c>
      <c r="Y76" s="186">
        <f t="shared" si="84"/>
        <v>71215.006687518602</v>
      </c>
      <c r="Z76" s="186">
        <f t="shared" si="84"/>
        <v>71215.006687518602</v>
      </c>
      <c r="AA76" s="186">
        <f t="shared" si="84"/>
        <v>71215.006687518602</v>
      </c>
      <c r="AB76" s="186">
        <f t="shared" si="84"/>
        <v>71215.006687518602</v>
      </c>
      <c r="AC76" s="186">
        <f t="shared" si="84"/>
        <v>71215.006687518602</v>
      </c>
      <c r="AD76" s="186">
        <f t="shared" si="84"/>
        <v>71215.006687518602</v>
      </c>
      <c r="AE76" s="186">
        <f t="shared" si="84"/>
        <v>71215.006687518602</v>
      </c>
      <c r="AF76" s="187">
        <f t="shared" si="84"/>
        <v>71215.006687518602</v>
      </c>
      <c r="AG76" s="188">
        <f t="shared" ref="AG76:AG83" si="85">IFERROR(AG802/AG750*(AG$24-AG$36),"-")</f>
        <v>919306.38103237783</v>
      </c>
      <c r="AH76" s="189">
        <f t="shared" ref="AH76:AT80" si="86">IFERROR(AH802/AH750*AH$24,"-")</f>
        <v>71557.269197838963</v>
      </c>
      <c r="AI76" s="186">
        <f t="shared" si="86"/>
        <v>71557.269197838963</v>
      </c>
      <c r="AJ76" s="186">
        <f t="shared" si="86"/>
        <v>71557.269197838963</v>
      </c>
      <c r="AK76" s="186">
        <f t="shared" si="86"/>
        <v>71557.269197838963</v>
      </c>
      <c r="AL76" s="186">
        <f t="shared" si="86"/>
        <v>71557.269197838963</v>
      </c>
      <c r="AM76" s="186">
        <f t="shared" si="86"/>
        <v>71557.269197838963</v>
      </c>
      <c r="AN76" s="186">
        <f t="shared" si="86"/>
        <v>71557.269197838963</v>
      </c>
      <c r="AO76" s="186">
        <f t="shared" si="86"/>
        <v>71557.269197838963</v>
      </c>
      <c r="AP76" s="186">
        <f t="shared" si="86"/>
        <v>71557.269197838963</v>
      </c>
      <c r="AQ76" s="186">
        <f t="shared" si="86"/>
        <v>71557.269197838963</v>
      </c>
      <c r="AR76" s="186">
        <f t="shared" si="86"/>
        <v>71557.269197838963</v>
      </c>
      <c r="AS76" s="186">
        <f t="shared" si="86"/>
        <v>71557.269197838963</v>
      </c>
      <c r="AT76" s="187">
        <f t="shared" si="86"/>
        <v>71557.269197838963</v>
      </c>
      <c r="AU76" s="188">
        <f t="shared" ref="AU76:AU83" si="87">IFERROR(AU802/AU750*(AU$24-AU$36),"-")</f>
        <v>941299.74922118441</v>
      </c>
      <c r="AV76" s="189">
        <f t="shared" ref="AV76:BH80" si="88">IFERROR(AV802/AV750*AV$24,"-")</f>
        <v>71557.269197838963</v>
      </c>
      <c r="AW76" s="186">
        <f t="shared" si="88"/>
        <v>71557.269197838963</v>
      </c>
      <c r="AX76" s="186">
        <f t="shared" si="88"/>
        <v>71557.269197838963</v>
      </c>
      <c r="AY76" s="186">
        <f t="shared" si="88"/>
        <v>71557.269197838963</v>
      </c>
      <c r="AZ76" s="186">
        <f t="shared" si="88"/>
        <v>71557.269197838963</v>
      </c>
      <c r="BA76" s="186">
        <f t="shared" si="88"/>
        <v>71557.269197838963</v>
      </c>
      <c r="BB76" s="186">
        <f t="shared" si="88"/>
        <v>71557.269197838963</v>
      </c>
      <c r="BC76" s="186">
        <f t="shared" si="88"/>
        <v>71557.269197838963</v>
      </c>
      <c r="BD76" s="186">
        <f t="shared" si="88"/>
        <v>71557.269197838963</v>
      </c>
      <c r="BE76" s="186">
        <f t="shared" si="88"/>
        <v>71557.269197838963</v>
      </c>
      <c r="BF76" s="186">
        <f t="shared" si="88"/>
        <v>71557.269197838963</v>
      </c>
      <c r="BG76" s="186">
        <f t="shared" si="88"/>
        <v>71557.269197838963</v>
      </c>
      <c r="BH76" s="187">
        <f t="shared" si="88"/>
        <v>71557.269197838963</v>
      </c>
      <c r="BI76" s="188">
        <f t="shared" ref="BI76:BM83" si="89">IFERROR(BI802/BI750*(BI$24-BI$36),"-")</f>
        <v>817356.17764044926</v>
      </c>
      <c r="BJ76" s="188">
        <f t="shared" si="89"/>
        <v>817356.17764044926</v>
      </c>
      <c r="BK76" s="188">
        <f t="shared" si="89"/>
        <v>817356.17764044926</v>
      </c>
      <c r="BL76" s="188">
        <f t="shared" si="89"/>
        <v>817356.17764044926</v>
      </c>
      <c r="BM76" s="188">
        <f t="shared" si="89"/>
        <v>817356.17764044926</v>
      </c>
      <c r="BN76" s="176"/>
    </row>
    <row r="77" spans="2:66" outlineLevel="1" x14ac:dyDescent="0.3">
      <c r="B77" s="190" t="str">
        <f t="shared" ref="B77:D82" si="90">B751</f>
        <v>Common</v>
      </c>
      <c r="C77" s="191" t="str">
        <f t="shared" si="90"/>
        <v>H2 Loading</v>
      </c>
      <c r="D77" s="192" t="str">
        <f t="shared" si="90"/>
        <v>H2 Loading</v>
      </c>
      <c r="E77" s="193"/>
      <c r="F77" s="194">
        <f t="shared" si="82"/>
        <v>38261.490917269432</v>
      </c>
      <c r="G77" s="194">
        <f t="shared" si="82"/>
        <v>38374.100645583916</v>
      </c>
      <c r="H77" s="194">
        <f t="shared" si="82"/>
        <v>38374.100645583916</v>
      </c>
      <c r="I77" s="194">
        <f t="shared" si="82"/>
        <v>38374.100645583916</v>
      </c>
      <c r="J77" s="194">
        <f t="shared" si="82"/>
        <v>38374.100645583916</v>
      </c>
      <c r="K77" s="194">
        <f t="shared" si="82"/>
        <v>38374.100645583916</v>
      </c>
      <c r="L77" s="194">
        <f t="shared" si="82"/>
        <v>38374.100645583916</v>
      </c>
      <c r="M77" s="194">
        <f t="shared" si="82"/>
        <v>38374.100645583916</v>
      </c>
      <c r="N77" s="194">
        <f t="shared" si="82"/>
        <v>38374.100645583916</v>
      </c>
      <c r="O77" s="194">
        <f t="shared" si="82"/>
        <v>67154.676129771833</v>
      </c>
      <c r="P77" s="194">
        <f t="shared" si="82"/>
        <v>67154.676129771833</v>
      </c>
      <c r="Q77" s="194">
        <f t="shared" si="82"/>
        <v>67154.676129771833</v>
      </c>
      <c r="R77" s="195">
        <f t="shared" si="82"/>
        <v>67154.676129771833</v>
      </c>
      <c r="S77" s="196">
        <f t="shared" si="83"/>
        <v>569120.01163559256</v>
      </c>
      <c r="T77" s="197">
        <f t="shared" si="84"/>
        <v>66280.323159726337</v>
      </c>
      <c r="U77" s="194">
        <f t="shared" si="84"/>
        <v>66280.323159726337</v>
      </c>
      <c r="V77" s="194">
        <f t="shared" si="84"/>
        <v>66280.323159726337</v>
      </c>
      <c r="W77" s="194">
        <f t="shared" si="84"/>
        <v>66280.323159726337</v>
      </c>
      <c r="X77" s="194">
        <f t="shared" si="84"/>
        <v>66280.323159726337</v>
      </c>
      <c r="Y77" s="194">
        <f t="shared" si="84"/>
        <v>66280.323159726337</v>
      </c>
      <c r="Z77" s="194">
        <f t="shared" si="84"/>
        <v>66280.323159726337</v>
      </c>
      <c r="AA77" s="194">
        <f t="shared" si="84"/>
        <v>66280.323159726337</v>
      </c>
      <c r="AB77" s="194">
        <f t="shared" si="84"/>
        <v>66280.323159726337</v>
      </c>
      <c r="AC77" s="194">
        <f t="shared" si="84"/>
        <v>66280.323159726337</v>
      </c>
      <c r="AD77" s="194">
        <f t="shared" si="84"/>
        <v>66280.323159726337</v>
      </c>
      <c r="AE77" s="194">
        <f t="shared" si="84"/>
        <v>66280.323159726337</v>
      </c>
      <c r="AF77" s="195">
        <f t="shared" si="84"/>
        <v>66280.323159726337</v>
      </c>
      <c r="AG77" s="196">
        <f t="shared" si="85"/>
        <v>855605.11543564405</v>
      </c>
      <c r="AH77" s="197">
        <f t="shared" si="86"/>
        <v>64306.207461746126</v>
      </c>
      <c r="AI77" s="194">
        <f t="shared" si="86"/>
        <v>64306.207461746126</v>
      </c>
      <c r="AJ77" s="194">
        <f t="shared" si="86"/>
        <v>64306.207461746126</v>
      </c>
      <c r="AK77" s="194">
        <f t="shared" si="86"/>
        <v>64306.207461746126</v>
      </c>
      <c r="AL77" s="194">
        <f t="shared" si="86"/>
        <v>64306.207461746126</v>
      </c>
      <c r="AM77" s="194">
        <f t="shared" si="86"/>
        <v>64306.207461746126</v>
      </c>
      <c r="AN77" s="194">
        <f t="shared" si="86"/>
        <v>64306.207461746126</v>
      </c>
      <c r="AO77" s="194">
        <f t="shared" si="86"/>
        <v>64306.207461746126</v>
      </c>
      <c r="AP77" s="194">
        <f t="shared" si="86"/>
        <v>64306.207461746126</v>
      </c>
      <c r="AQ77" s="194">
        <f t="shared" si="86"/>
        <v>64306.207461746126</v>
      </c>
      <c r="AR77" s="194">
        <f t="shared" si="86"/>
        <v>64306.207461746126</v>
      </c>
      <c r="AS77" s="194">
        <f t="shared" si="86"/>
        <v>64306.207461746126</v>
      </c>
      <c r="AT77" s="195">
        <f t="shared" si="86"/>
        <v>64306.207461746126</v>
      </c>
      <c r="AU77" s="196">
        <f t="shared" si="87"/>
        <v>845915.69292215421</v>
      </c>
      <c r="AV77" s="197">
        <f t="shared" si="88"/>
        <v>64306.207461746126</v>
      </c>
      <c r="AW77" s="194">
        <f t="shared" si="88"/>
        <v>64306.207461746126</v>
      </c>
      <c r="AX77" s="194">
        <f t="shared" si="88"/>
        <v>64306.207461746126</v>
      </c>
      <c r="AY77" s="194">
        <f t="shared" si="88"/>
        <v>64306.207461746126</v>
      </c>
      <c r="AZ77" s="194">
        <f t="shared" si="88"/>
        <v>64306.207461746126</v>
      </c>
      <c r="BA77" s="194">
        <f t="shared" si="88"/>
        <v>64306.207461746126</v>
      </c>
      <c r="BB77" s="194">
        <f t="shared" si="88"/>
        <v>64306.207461746126</v>
      </c>
      <c r="BC77" s="194">
        <f t="shared" si="88"/>
        <v>64306.207461746126</v>
      </c>
      <c r="BD77" s="194">
        <f t="shared" si="88"/>
        <v>64306.207461746126</v>
      </c>
      <c r="BE77" s="194">
        <f t="shared" si="88"/>
        <v>64306.207461746126</v>
      </c>
      <c r="BF77" s="194">
        <f t="shared" si="88"/>
        <v>64306.207461746126</v>
      </c>
      <c r="BG77" s="194">
        <f t="shared" si="88"/>
        <v>64306.207461746126</v>
      </c>
      <c r="BH77" s="195">
        <f t="shared" si="88"/>
        <v>64306.207461746126</v>
      </c>
      <c r="BI77" s="196">
        <f t="shared" si="89"/>
        <v>977066.03566890629</v>
      </c>
      <c r="BJ77" s="196">
        <f t="shared" si="89"/>
        <v>977066.03566890629</v>
      </c>
      <c r="BK77" s="196">
        <f t="shared" si="89"/>
        <v>977066.03566890629</v>
      </c>
      <c r="BL77" s="196">
        <f t="shared" si="89"/>
        <v>977066.03566890629</v>
      </c>
      <c r="BM77" s="196">
        <f t="shared" si="89"/>
        <v>977066.03566890629</v>
      </c>
      <c r="BN77" s="176"/>
    </row>
    <row r="78" spans="2:66" outlineLevel="1" x14ac:dyDescent="0.3">
      <c r="B78" s="190" t="str">
        <f t="shared" si="90"/>
        <v>Common</v>
      </c>
      <c r="C78" s="191" t="str">
        <f t="shared" si="90"/>
        <v>Degas</v>
      </c>
      <c r="D78" s="192" t="str">
        <f t="shared" si="90"/>
        <v>Degas</v>
      </c>
      <c r="E78" s="193"/>
      <c r="F78" s="194">
        <f t="shared" si="82"/>
        <v>44056.614245788922</v>
      </c>
      <c r="G78" s="194">
        <f t="shared" si="82"/>
        <v>44283.678040942279</v>
      </c>
      <c r="H78" s="194">
        <f t="shared" si="82"/>
        <v>44283.678040942279</v>
      </c>
      <c r="I78" s="194">
        <f t="shared" si="82"/>
        <v>44283.678040942279</v>
      </c>
      <c r="J78" s="194">
        <f t="shared" si="82"/>
        <v>44283.678040942279</v>
      </c>
      <c r="K78" s="194">
        <f t="shared" si="82"/>
        <v>44283.678040942279</v>
      </c>
      <c r="L78" s="194">
        <f t="shared" si="82"/>
        <v>44283.678040942279</v>
      </c>
      <c r="M78" s="194">
        <f t="shared" si="82"/>
        <v>55354.597551177852</v>
      </c>
      <c r="N78" s="194">
        <f t="shared" si="82"/>
        <v>55354.597551177852</v>
      </c>
      <c r="O78" s="194">
        <f t="shared" si="82"/>
        <v>55354.597551177852</v>
      </c>
      <c r="P78" s="194">
        <f t="shared" si="82"/>
        <v>55354.597551177852</v>
      </c>
      <c r="Q78" s="194">
        <f t="shared" si="82"/>
        <v>55354.597551177852</v>
      </c>
      <c r="R78" s="195">
        <f t="shared" si="82"/>
        <v>55354.597551177852</v>
      </c>
      <c r="S78" s="196">
        <f t="shared" si="83"/>
        <v>635945.17991268844</v>
      </c>
      <c r="T78" s="197">
        <f t="shared" si="84"/>
        <v>57591.193163791453</v>
      </c>
      <c r="U78" s="194">
        <f t="shared" si="84"/>
        <v>57591.193163791453</v>
      </c>
      <c r="V78" s="194">
        <f t="shared" si="84"/>
        <v>57591.193163791453</v>
      </c>
      <c r="W78" s="194">
        <f t="shared" si="84"/>
        <v>57591.193163791453</v>
      </c>
      <c r="X78" s="194">
        <f t="shared" si="84"/>
        <v>57591.193163791453</v>
      </c>
      <c r="Y78" s="194">
        <f t="shared" si="84"/>
        <v>57591.193163791453</v>
      </c>
      <c r="Z78" s="194">
        <f t="shared" si="84"/>
        <v>57591.193163791453</v>
      </c>
      <c r="AA78" s="194">
        <f t="shared" si="84"/>
        <v>57591.193163791453</v>
      </c>
      <c r="AB78" s="194">
        <f t="shared" si="84"/>
        <v>57591.193163791453</v>
      </c>
      <c r="AC78" s="194">
        <f t="shared" si="84"/>
        <v>57591.193163791453</v>
      </c>
      <c r="AD78" s="194">
        <f t="shared" si="84"/>
        <v>57591.193163791453</v>
      </c>
      <c r="AE78" s="194">
        <f t="shared" si="84"/>
        <v>57591.193163791453</v>
      </c>
      <c r="AF78" s="195">
        <f t="shared" si="84"/>
        <v>57591.193163791453</v>
      </c>
      <c r="AG78" s="196">
        <f t="shared" si="85"/>
        <v>743438.12953711173</v>
      </c>
      <c r="AH78" s="197">
        <f t="shared" si="86"/>
        <v>55650.498722990982</v>
      </c>
      <c r="AI78" s="194">
        <f t="shared" si="86"/>
        <v>55650.498722990982</v>
      </c>
      <c r="AJ78" s="194">
        <f t="shared" si="86"/>
        <v>55650.498722990982</v>
      </c>
      <c r="AK78" s="194">
        <f t="shared" si="86"/>
        <v>55650.498722990982</v>
      </c>
      <c r="AL78" s="194">
        <f t="shared" si="86"/>
        <v>55650.498722990982</v>
      </c>
      <c r="AM78" s="194">
        <f t="shared" si="86"/>
        <v>55650.498722990982</v>
      </c>
      <c r="AN78" s="194">
        <f t="shared" si="86"/>
        <v>55650.498722990982</v>
      </c>
      <c r="AO78" s="194">
        <f t="shared" si="86"/>
        <v>55650.498722990982</v>
      </c>
      <c r="AP78" s="194">
        <f t="shared" si="86"/>
        <v>55650.498722990982</v>
      </c>
      <c r="AQ78" s="194">
        <f t="shared" si="86"/>
        <v>55650.498722990982</v>
      </c>
      <c r="AR78" s="194">
        <f t="shared" si="86"/>
        <v>55650.498722990982</v>
      </c>
      <c r="AS78" s="194">
        <f t="shared" si="86"/>
        <v>55650.498722990982</v>
      </c>
      <c r="AT78" s="195">
        <f t="shared" si="86"/>
        <v>55650.498722990982</v>
      </c>
      <c r="AU78" s="196">
        <f t="shared" si="87"/>
        <v>732054.21446640743</v>
      </c>
      <c r="AV78" s="197">
        <f t="shared" si="88"/>
        <v>55650.498722990982</v>
      </c>
      <c r="AW78" s="194">
        <f t="shared" si="88"/>
        <v>55650.498722990982</v>
      </c>
      <c r="AX78" s="194">
        <f t="shared" si="88"/>
        <v>55650.498722990982</v>
      </c>
      <c r="AY78" s="194">
        <f t="shared" si="88"/>
        <v>55650.498722990982</v>
      </c>
      <c r="AZ78" s="194">
        <f t="shared" si="88"/>
        <v>55650.498722990982</v>
      </c>
      <c r="BA78" s="194">
        <f t="shared" si="88"/>
        <v>55650.498722990982</v>
      </c>
      <c r="BB78" s="194">
        <f t="shared" si="88"/>
        <v>55650.498722990982</v>
      </c>
      <c r="BC78" s="194">
        <f t="shared" si="88"/>
        <v>55650.498722990982</v>
      </c>
      <c r="BD78" s="194">
        <f t="shared" si="88"/>
        <v>55650.498722990982</v>
      </c>
      <c r="BE78" s="194">
        <f t="shared" si="88"/>
        <v>55650.498722990982</v>
      </c>
      <c r="BF78" s="194">
        <f t="shared" si="88"/>
        <v>55650.498722990982</v>
      </c>
      <c r="BG78" s="194">
        <f t="shared" si="88"/>
        <v>55650.498722990982</v>
      </c>
      <c r="BH78" s="195">
        <f t="shared" si="88"/>
        <v>55650.498722990982</v>
      </c>
      <c r="BI78" s="196">
        <f t="shared" si="89"/>
        <v>845551.53097181104</v>
      </c>
      <c r="BJ78" s="196">
        <f t="shared" si="89"/>
        <v>845551.53097181104</v>
      </c>
      <c r="BK78" s="196">
        <f t="shared" si="89"/>
        <v>845551.53097181104</v>
      </c>
      <c r="BL78" s="196">
        <f t="shared" si="89"/>
        <v>845551.53097181104</v>
      </c>
      <c r="BM78" s="196">
        <f t="shared" si="89"/>
        <v>845551.53097181104</v>
      </c>
      <c r="BN78" s="176"/>
    </row>
    <row r="79" spans="2:66" outlineLevel="1" x14ac:dyDescent="0.3">
      <c r="B79" s="190" t="str">
        <f t="shared" si="90"/>
        <v>Common</v>
      </c>
      <c r="C79" s="191" t="str">
        <f t="shared" si="90"/>
        <v>Optical Test</v>
      </c>
      <c r="D79" s="192" t="str">
        <f t="shared" si="90"/>
        <v>Optical Test</v>
      </c>
      <c r="E79" s="193"/>
      <c r="F79" s="194">
        <f t="shared" si="82"/>
        <v>42376.102660570978</v>
      </c>
      <c r="G79" s="194">
        <f t="shared" si="82"/>
        <v>56775.555307398274</v>
      </c>
      <c r="H79" s="194">
        <f t="shared" si="82"/>
        <v>56775.555307398274</v>
      </c>
      <c r="I79" s="194">
        <f t="shared" si="82"/>
        <v>56775.555307398274</v>
      </c>
      <c r="J79" s="194">
        <f t="shared" si="82"/>
        <v>56775.555307398274</v>
      </c>
      <c r="K79" s="194">
        <f t="shared" si="82"/>
        <v>56775.555307398274</v>
      </c>
      <c r="L79" s="194">
        <f t="shared" si="82"/>
        <v>56775.555307398274</v>
      </c>
      <c r="M79" s="194">
        <f t="shared" si="82"/>
        <v>56775.555307398274</v>
      </c>
      <c r="N79" s="194">
        <f t="shared" si="82"/>
        <v>56775.555307398274</v>
      </c>
      <c r="O79" s="194">
        <f t="shared" si="82"/>
        <v>56775.555307398274</v>
      </c>
      <c r="P79" s="194">
        <f t="shared" si="82"/>
        <v>56775.555307398274</v>
      </c>
      <c r="Q79" s="194">
        <f t="shared" si="82"/>
        <v>56775.555307398274</v>
      </c>
      <c r="R79" s="195">
        <f t="shared" si="82"/>
        <v>56775.555307398274</v>
      </c>
      <c r="S79" s="196">
        <f t="shared" si="83"/>
        <v>716934.64644890151</v>
      </c>
      <c r="T79" s="197">
        <f t="shared" si="84"/>
        <v>73293.252120914825</v>
      </c>
      <c r="U79" s="194">
        <f t="shared" si="84"/>
        <v>73293.252120914825</v>
      </c>
      <c r="V79" s="194">
        <f t="shared" si="84"/>
        <v>73293.252120914825</v>
      </c>
      <c r="W79" s="194">
        <f t="shared" si="84"/>
        <v>73293.252120914825</v>
      </c>
      <c r="X79" s="194">
        <f t="shared" si="84"/>
        <v>73293.252120914825</v>
      </c>
      <c r="Y79" s="194">
        <f t="shared" si="84"/>
        <v>73293.252120914825</v>
      </c>
      <c r="Z79" s="194">
        <f t="shared" si="84"/>
        <v>73293.252120914825</v>
      </c>
      <c r="AA79" s="194">
        <f t="shared" si="84"/>
        <v>73293.252120914825</v>
      </c>
      <c r="AB79" s="194">
        <f t="shared" si="84"/>
        <v>73293.252120914825</v>
      </c>
      <c r="AC79" s="194">
        <f t="shared" si="84"/>
        <v>73293.252120914825</v>
      </c>
      <c r="AD79" s="194">
        <f t="shared" si="84"/>
        <v>73293.252120914825</v>
      </c>
      <c r="AE79" s="194">
        <f t="shared" si="84"/>
        <v>73293.252120914825</v>
      </c>
      <c r="AF79" s="195">
        <f t="shared" si="84"/>
        <v>73293.252120914825</v>
      </c>
      <c r="AG79" s="196">
        <f t="shared" si="85"/>
        <v>946134.213776335</v>
      </c>
      <c r="AH79" s="197">
        <f t="shared" si="86"/>
        <v>70864.422108482613</v>
      </c>
      <c r="AI79" s="194">
        <f t="shared" si="86"/>
        <v>70864.422108482613</v>
      </c>
      <c r="AJ79" s="194">
        <f t="shared" si="86"/>
        <v>70864.422108482613</v>
      </c>
      <c r="AK79" s="194">
        <f t="shared" si="86"/>
        <v>70864.422108482613</v>
      </c>
      <c r="AL79" s="194">
        <f t="shared" si="86"/>
        <v>70864.422108482613</v>
      </c>
      <c r="AM79" s="194">
        <f t="shared" si="86"/>
        <v>70864.422108482613</v>
      </c>
      <c r="AN79" s="194">
        <f t="shared" si="86"/>
        <v>70864.422108482613</v>
      </c>
      <c r="AO79" s="194">
        <f t="shared" si="86"/>
        <v>70864.422108482613</v>
      </c>
      <c r="AP79" s="194">
        <f t="shared" si="86"/>
        <v>70864.422108482613</v>
      </c>
      <c r="AQ79" s="194">
        <f t="shared" si="86"/>
        <v>70864.422108482613</v>
      </c>
      <c r="AR79" s="194">
        <f t="shared" si="86"/>
        <v>70864.422108482613</v>
      </c>
      <c r="AS79" s="194">
        <f t="shared" si="86"/>
        <v>70864.422108482613</v>
      </c>
      <c r="AT79" s="195">
        <f t="shared" si="86"/>
        <v>70864.422108482613</v>
      </c>
      <c r="AU79" s="196">
        <f t="shared" si="87"/>
        <v>932185.69555800396</v>
      </c>
      <c r="AV79" s="197">
        <f t="shared" si="88"/>
        <v>70864.422108482613</v>
      </c>
      <c r="AW79" s="194">
        <f t="shared" si="88"/>
        <v>70864.422108482613</v>
      </c>
      <c r="AX79" s="194">
        <f t="shared" si="88"/>
        <v>70864.422108482613</v>
      </c>
      <c r="AY79" s="194">
        <f t="shared" si="88"/>
        <v>70864.422108482613</v>
      </c>
      <c r="AZ79" s="194">
        <f t="shared" si="88"/>
        <v>70864.422108482613</v>
      </c>
      <c r="BA79" s="194">
        <f t="shared" si="88"/>
        <v>70864.422108482613</v>
      </c>
      <c r="BB79" s="194">
        <f t="shared" si="88"/>
        <v>70864.422108482613</v>
      </c>
      <c r="BC79" s="194">
        <f t="shared" si="88"/>
        <v>70864.422108482613</v>
      </c>
      <c r="BD79" s="194">
        <f t="shared" si="88"/>
        <v>70864.422108482613</v>
      </c>
      <c r="BE79" s="194">
        <f t="shared" si="88"/>
        <v>70864.422108482613</v>
      </c>
      <c r="BF79" s="194">
        <f t="shared" si="88"/>
        <v>70864.422108482613</v>
      </c>
      <c r="BG79" s="194">
        <f t="shared" si="88"/>
        <v>70864.422108482613</v>
      </c>
      <c r="BH79" s="195">
        <f t="shared" si="88"/>
        <v>70864.422108482613</v>
      </c>
      <c r="BI79" s="196">
        <f t="shared" si="89"/>
        <v>1076711.296039212</v>
      </c>
      <c r="BJ79" s="196">
        <f t="shared" si="89"/>
        <v>1076711.296039212</v>
      </c>
      <c r="BK79" s="196">
        <f t="shared" si="89"/>
        <v>1076711.296039212</v>
      </c>
      <c r="BL79" s="196">
        <f t="shared" si="89"/>
        <v>1076711.296039212</v>
      </c>
      <c r="BM79" s="196">
        <f t="shared" si="89"/>
        <v>1076711.296039212</v>
      </c>
      <c r="BN79" s="176"/>
    </row>
    <row r="80" spans="2:66" outlineLevel="1" x14ac:dyDescent="0.3">
      <c r="B80" s="190" t="str">
        <f t="shared" si="90"/>
        <v>Common</v>
      </c>
      <c r="C80" s="191" t="str">
        <f t="shared" si="90"/>
        <v>Blue Spool</v>
      </c>
      <c r="D80" s="192" t="str">
        <f t="shared" si="90"/>
        <v>Blue Spool</v>
      </c>
      <c r="E80" s="193"/>
      <c r="F80" s="194">
        <f t="shared" si="82"/>
        <v>70173.550417706414</v>
      </c>
      <c r="G80" s="194">
        <f t="shared" si="82"/>
        <v>70479.771530544502</v>
      </c>
      <c r="H80" s="194">
        <f t="shared" si="82"/>
        <v>70479.771530544502</v>
      </c>
      <c r="I80" s="194">
        <f t="shared" si="82"/>
        <v>70479.771530544502</v>
      </c>
      <c r="J80" s="194">
        <f t="shared" si="82"/>
        <v>70479.771530544502</v>
      </c>
      <c r="K80" s="194">
        <f t="shared" si="82"/>
        <v>70479.771530544502</v>
      </c>
      <c r="L80" s="194">
        <f t="shared" si="82"/>
        <v>70479.771530544502</v>
      </c>
      <c r="M80" s="194">
        <f t="shared" si="82"/>
        <v>70479.771530544502</v>
      </c>
      <c r="N80" s="194">
        <f t="shared" si="82"/>
        <v>70479.771530544502</v>
      </c>
      <c r="O80" s="194">
        <f t="shared" si="82"/>
        <v>70479.771530544502</v>
      </c>
      <c r="P80" s="194">
        <f t="shared" si="82"/>
        <v>70479.771530544502</v>
      </c>
      <c r="Q80" s="194">
        <f t="shared" si="82"/>
        <v>70479.771530544502</v>
      </c>
      <c r="R80" s="195">
        <f t="shared" si="82"/>
        <v>70479.771530544502</v>
      </c>
      <c r="S80" s="196">
        <f t="shared" si="83"/>
        <v>907435.64126665646</v>
      </c>
      <c r="T80" s="197">
        <f t="shared" si="84"/>
        <v>70100.832021324211</v>
      </c>
      <c r="U80" s="194">
        <f t="shared" si="84"/>
        <v>70100.832021324211</v>
      </c>
      <c r="V80" s="194">
        <f t="shared" si="84"/>
        <v>70100.832021324211</v>
      </c>
      <c r="W80" s="194">
        <f t="shared" si="84"/>
        <v>70100.832021324211</v>
      </c>
      <c r="X80" s="194">
        <f t="shared" si="84"/>
        <v>70100.832021324211</v>
      </c>
      <c r="Y80" s="194">
        <f t="shared" si="84"/>
        <v>70100.832021324211</v>
      </c>
      <c r="Z80" s="194">
        <f t="shared" si="84"/>
        <v>70100.832021324211</v>
      </c>
      <c r="AA80" s="194">
        <f t="shared" si="84"/>
        <v>70100.832021324211</v>
      </c>
      <c r="AB80" s="194">
        <f t="shared" si="84"/>
        <v>70100.832021324211</v>
      </c>
      <c r="AC80" s="194">
        <f t="shared" si="84"/>
        <v>70100.832021324211</v>
      </c>
      <c r="AD80" s="194">
        <f t="shared" si="84"/>
        <v>70100.832021324211</v>
      </c>
      <c r="AE80" s="194">
        <f t="shared" si="84"/>
        <v>70100.832021324211</v>
      </c>
      <c r="AF80" s="195">
        <f t="shared" si="84"/>
        <v>70100.832021324211</v>
      </c>
      <c r="AG80" s="196">
        <f t="shared" si="85"/>
        <v>904923.62762323371</v>
      </c>
      <c r="AH80" s="197">
        <f t="shared" si="86"/>
        <v>71810.026810709358</v>
      </c>
      <c r="AI80" s="194">
        <f t="shared" si="86"/>
        <v>71810.026810709358</v>
      </c>
      <c r="AJ80" s="194">
        <f t="shared" si="86"/>
        <v>71810.026810709358</v>
      </c>
      <c r="AK80" s="194">
        <f t="shared" si="86"/>
        <v>71810.026810709358</v>
      </c>
      <c r="AL80" s="194">
        <f t="shared" si="86"/>
        <v>71810.026810709358</v>
      </c>
      <c r="AM80" s="194">
        <f t="shared" si="86"/>
        <v>71810.026810709358</v>
      </c>
      <c r="AN80" s="194">
        <f t="shared" si="86"/>
        <v>71810.026810709358</v>
      </c>
      <c r="AO80" s="194">
        <f t="shared" si="86"/>
        <v>71810.026810709358</v>
      </c>
      <c r="AP80" s="194">
        <f t="shared" si="86"/>
        <v>71810.026810709358</v>
      </c>
      <c r="AQ80" s="194">
        <f t="shared" si="86"/>
        <v>71810.026810709358</v>
      </c>
      <c r="AR80" s="194">
        <f t="shared" si="86"/>
        <v>71810.026810709358</v>
      </c>
      <c r="AS80" s="194">
        <f t="shared" si="86"/>
        <v>71810.026810709358</v>
      </c>
      <c r="AT80" s="195">
        <f t="shared" si="86"/>
        <v>71810.026810709358</v>
      </c>
      <c r="AU80" s="196">
        <f t="shared" si="87"/>
        <v>944624.64800890698</v>
      </c>
      <c r="AV80" s="197">
        <f t="shared" si="88"/>
        <v>119683.37801784893</v>
      </c>
      <c r="AW80" s="194">
        <f t="shared" si="88"/>
        <v>119683.37801784893</v>
      </c>
      <c r="AX80" s="194">
        <f t="shared" si="88"/>
        <v>119683.37801784893</v>
      </c>
      <c r="AY80" s="194">
        <f t="shared" si="88"/>
        <v>119683.37801784893</v>
      </c>
      <c r="AZ80" s="194">
        <f t="shared" si="88"/>
        <v>119683.37801784893</v>
      </c>
      <c r="BA80" s="194">
        <f t="shared" si="88"/>
        <v>119683.37801784893</v>
      </c>
      <c r="BB80" s="194">
        <f t="shared" si="88"/>
        <v>119683.37801784893</v>
      </c>
      <c r="BC80" s="194">
        <f t="shared" si="88"/>
        <v>119683.37801784893</v>
      </c>
      <c r="BD80" s="194">
        <f t="shared" si="88"/>
        <v>119683.37801784893</v>
      </c>
      <c r="BE80" s="194">
        <f t="shared" si="88"/>
        <v>119683.37801784893</v>
      </c>
      <c r="BF80" s="194">
        <f t="shared" si="88"/>
        <v>119683.37801784893</v>
      </c>
      <c r="BG80" s="194">
        <f t="shared" si="88"/>
        <v>119683.37801784893</v>
      </c>
      <c r="BH80" s="195">
        <f t="shared" si="88"/>
        <v>119683.37801784893</v>
      </c>
      <c r="BI80" s="196">
        <f t="shared" si="89"/>
        <v>1119542.2080215996</v>
      </c>
      <c r="BJ80" s="196">
        <f t="shared" si="89"/>
        <v>1119542.2080215996</v>
      </c>
      <c r="BK80" s="196">
        <f t="shared" si="89"/>
        <v>1119542.2080215996</v>
      </c>
      <c r="BL80" s="196">
        <f t="shared" si="89"/>
        <v>1119542.2080215996</v>
      </c>
      <c r="BM80" s="196">
        <f t="shared" si="89"/>
        <v>1119542.2080215996</v>
      </c>
      <c r="BN80" s="176"/>
    </row>
    <row r="81" spans="2:66" outlineLevel="1" x14ac:dyDescent="0.3">
      <c r="B81" s="190" t="s">
        <v>58</v>
      </c>
      <c r="C81" s="191" t="str">
        <f t="shared" si="90"/>
        <v>Final Inspection</v>
      </c>
      <c r="D81" s="192" t="str">
        <f t="shared" si="90"/>
        <v>Hoplite Final Inspection</v>
      </c>
      <c r="E81" s="193"/>
      <c r="F81" s="194">
        <f t="shared" ref="F81:R81" si="91">IFERROR(F807/F755*F$31,"-")</f>
        <v>21849.869815502429</v>
      </c>
      <c r="G81" s="194">
        <f t="shared" si="91"/>
        <v>22131.019244283572</v>
      </c>
      <c r="H81" s="194">
        <f t="shared" si="91"/>
        <v>22131.019244283572</v>
      </c>
      <c r="I81" s="194">
        <f t="shared" si="91"/>
        <v>22131.019244283572</v>
      </c>
      <c r="J81" s="194">
        <f t="shared" si="91"/>
        <v>22131.019244283572</v>
      </c>
      <c r="K81" s="194">
        <f t="shared" si="91"/>
        <v>22131.019244283572</v>
      </c>
      <c r="L81" s="194">
        <f t="shared" si="91"/>
        <v>22131.019244283572</v>
      </c>
      <c r="M81" s="194">
        <f t="shared" si="91"/>
        <v>22131.019244283572</v>
      </c>
      <c r="N81" s="194">
        <f t="shared" si="91"/>
        <v>22131.019244283572</v>
      </c>
      <c r="O81" s="194">
        <f t="shared" si="91"/>
        <v>22131.019244283572</v>
      </c>
      <c r="P81" s="194">
        <f t="shared" si="91"/>
        <v>22131.019244283572</v>
      </c>
      <c r="Q81" s="194">
        <f t="shared" si="91"/>
        <v>22131.019244283572</v>
      </c>
      <c r="R81" s="195">
        <f t="shared" si="91"/>
        <v>22131.019244283572</v>
      </c>
      <c r="S81" s="196">
        <f t="shared" si="83"/>
        <v>592476.19742582412</v>
      </c>
      <c r="T81" s="197">
        <f t="shared" ref="T81:AF81" si="92">IFERROR(T807/T755*T$31,"-")</f>
        <v>29224.146618489805</v>
      </c>
      <c r="U81" s="194">
        <f t="shared" si="92"/>
        <v>29224.146618489805</v>
      </c>
      <c r="V81" s="194">
        <f t="shared" si="92"/>
        <v>29224.146618489805</v>
      </c>
      <c r="W81" s="194">
        <f t="shared" si="92"/>
        <v>29224.146618489805</v>
      </c>
      <c r="X81" s="194">
        <f t="shared" si="92"/>
        <v>29224.146618489805</v>
      </c>
      <c r="Y81" s="194">
        <f t="shared" si="92"/>
        <v>29224.146618489805</v>
      </c>
      <c r="Z81" s="194">
        <f t="shared" si="92"/>
        <v>29224.146618489805</v>
      </c>
      <c r="AA81" s="194">
        <f t="shared" si="92"/>
        <v>29224.146618489805</v>
      </c>
      <c r="AB81" s="194">
        <f t="shared" si="92"/>
        <v>29224.146618489805</v>
      </c>
      <c r="AC81" s="194">
        <f t="shared" si="92"/>
        <v>29224.146618489805</v>
      </c>
      <c r="AD81" s="194">
        <f t="shared" si="92"/>
        <v>29224.146618489805</v>
      </c>
      <c r="AE81" s="194">
        <f t="shared" si="92"/>
        <v>29224.146618489805</v>
      </c>
      <c r="AF81" s="195">
        <f t="shared" si="92"/>
        <v>29224.146618489805</v>
      </c>
      <c r="AG81" s="196">
        <f t="shared" si="85"/>
        <v>773644.6147999306</v>
      </c>
      <c r="AH81" s="197">
        <f t="shared" ref="AH81:AT81" si="93">IFERROR(AH807/AH755*AH$31,"-")</f>
        <v>28176.850174778414</v>
      </c>
      <c r="AI81" s="194">
        <f t="shared" si="93"/>
        <v>28176.850174778414</v>
      </c>
      <c r="AJ81" s="194">
        <f t="shared" si="93"/>
        <v>28176.850174778414</v>
      </c>
      <c r="AK81" s="194">
        <f t="shared" si="93"/>
        <v>28176.850174778414</v>
      </c>
      <c r="AL81" s="194">
        <f t="shared" si="93"/>
        <v>28176.850174778414</v>
      </c>
      <c r="AM81" s="194">
        <f t="shared" si="93"/>
        <v>28176.850174778414</v>
      </c>
      <c r="AN81" s="194">
        <f t="shared" si="93"/>
        <v>28176.850174778414</v>
      </c>
      <c r="AO81" s="194">
        <f t="shared" si="93"/>
        <v>28176.850174778414</v>
      </c>
      <c r="AP81" s="194">
        <f t="shared" si="93"/>
        <v>28176.850174778414</v>
      </c>
      <c r="AQ81" s="194">
        <f t="shared" si="93"/>
        <v>28176.850174778414</v>
      </c>
      <c r="AR81" s="194">
        <f t="shared" si="93"/>
        <v>28176.850174778414</v>
      </c>
      <c r="AS81" s="194">
        <f t="shared" si="93"/>
        <v>28176.850174778414</v>
      </c>
      <c r="AT81" s="195">
        <f t="shared" si="93"/>
        <v>28176.850174778414</v>
      </c>
      <c r="AU81" s="196">
        <f t="shared" si="87"/>
        <v>737512.56692934863</v>
      </c>
      <c r="AV81" s="197">
        <f t="shared" ref="AV81:BH81" si="94">IFERROR(AV807/AV755*AV$31,"-")</f>
        <v>28176.850174778414</v>
      </c>
      <c r="AW81" s="194">
        <f t="shared" si="94"/>
        <v>28176.850174778414</v>
      </c>
      <c r="AX81" s="194">
        <f t="shared" si="94"/>
        <v>28176.850174778414</v>
      </c>
      <c r="AY81" s="194">
        <f t="shared" si="94"/>
        <v>28176.850174778414</v>
      </c>
      <c r="AZ81" s="194">
        <f t="shared" si="94"/>
        <v>28176.850174778414</v>
      </c>
      <c r="BA81" s="194">
        <f t="shared" si="94"/>
        <v>28176.850174778414</v>
      </c>
      <c r="BB81" s="194">
        <f t="shared" si="94"/>
        <v>28176.850174778414</v>
      </c>
      <c r="BC81" s="194">
        <f t="shared" si="94"/>
        <v>28176.850174778414</v>
      </c>
      <c r="BD81" s="194">
        <f t="shared" si="94"/>
        <v>28176.850174778414</v>
      </c>
      <c r="BE81" s="194">
        <f t="shared" si="94"/>
        <v>28176.850174778414</v>
      </c>
      <c r="BF81" s="194">
        <f t="shared" si="94"/>
        <v>28176.850174778414</v>
      </c>
      <c r="BG81" s="194">
        <f t="shared" si="94"/>
        <v>28176.850174778414</v>
      </c>
      <c r="BH81" s="195">
        <f t="shared" si="94"/>
        <v>28176.850174778414</v>
      </c>
      <c r="BI81" s="196">
        <f t="shared" si="89"/>
        <v>851856.14364996878</v>
      </c>
      <c r="BJ81" s="196">
        <f t="shared" si="89"/>
        <v>851856.14364996878</v>
      </c>
      <c r="BK81" s="196">
        <f t="shared" si="89"/>
        <v>851856.14364996878</v>
      </c>
      <c r="BL81" s="196">
        <f t="shared" si="89"/>
        <v>851856.14364996878</v>
      </c>
      <c r="BM81" s="196">
        <f t="shared" si="89"/>
        <v>851856.14364996878</v>
      </c>
      <c r="BN81" s="176"/>
    </row>
    <row r="82" spans="2:66" outlineLevel="1" x14ac:dyDescent="0.3">
      <c r="B82" s="190" t="s">
        <v>59</v>
      </c>
      <c r="C82" s="191" t="str">
        <f t="shared" si="90"/>
        <v>Final Inspection</v>
      </c>
      <c r="D82" s="192" t="str">
        <f t="shared" si="90"/>
        <v>Hoplens Final Inspection</v>
      </c>
      <c r="E82" s="193"/>
      <c r="F82" s="194">
        <f t="shared" ref="F82:R82" si="95">IFERROR(F808/F756*F$32,"-")</f>
        <v>16828.507499238953</v>
      </c>
      <c r="G82" s="194">
        <f t="shared" si="95"/>
        <v>16828.507499238953</v>
      </c>
      <c r="H82" s="194">
        <f t="shared" si="95"/>
        <v>16828.507499238953</v>
      </c>
      <c r="I82" s="194">
        <f t="shared" si="95"/>
        <v>16828.507499238953</v>
      </c>
      <c r="J82" s="194">
        <f t="shared" si="95"/>
        <v>16828.507499238953</v>
      </c>
      <c r="K82" s="194">
        <f t="shared" si="95"/>
        <v>16828.507499238953</v>
      </c>
      <c r="L82" s="194">
        <f t="shared" si="95"/>
        <v>16828.507499238953</v>
      </c>
      <c r="M82" s="194">
        <f t="shared" si="95"/>
        <v>16828.507499238953</v>
      </c>
      <c r="N82" s="194">
        <f t="shared" si="95"/>
        <v>16828.507499238953</v>
      </c>
      <c r="O82" s="194">
        <f t="shared" si="95"/>
        <v>25242.761248858431</v>
      </c>
      <c r="P82" s="194">
        <f t="shared" si="95"/>
        <v>33657.014998477905</v>
      </c>
      <c r="Q82" s="194">
        <f t="shared" si="95"/>
        <v>33657.014998477905</v>
      </c>
      <c r="R82" s="195">
        <f t="shared" si="95"/>
        <v>33657.014998477905</v>
      </c>
      <c r="S82" s="196">
        <f t="shared" si="83"/>
        <v>539789.009011833</v>
      </c>
      <c r="T82" s="197">
        <f t="shared" ref="T82:AF82" si="96">IFERROR(T808/T756*T$32,"-")</f>
        <v>30272.093627367034</v>
      </c>
      <c r="U82" s="194">
        <f t="shared" si="96"/>
        <v>30272.093627367034</v>
      </c>
      <c r="V82" s="194">
        <f t="shared" si="96"/>
        <v>30272.093627367034</v>
      </c>
      <c r="W82" s="194">
        <f t="shared" si="96"/>
        <v>30272.093627367034</v>
      </c>
      <c r="X82" s="194">
        <f t="shared" si="96"/>
        <v>30272.093627367034</v>
      </c>
      <c r="Y82" s="194">
        <f t="shared" si="96"/>
        <v>30272.093627367034</v>
      </c>
      <c r="Z82" s="194">
        <f t="shared" si="96"/>
        <v>30272.093627367034</v>
      </c>
      <c r="AA82" s="194">
        <f t="shared" si="96"/>
        <v>30272.093627367034</v>
      </c>
      <c r="AB82" s="194">
        <f t="shared" si="96"/>
        <v>30272.093627367034</v>
      </c>
      <c r="AC82" s="194">
        <f t="shared" si="96"/>
        <v>30272.093627367034</v>
      </c>
      <c r="AD82" s="194">
        <f t="shared" si="96"/>
        <v>30272.093627367034</v>
      </c>
      <c r="AE82" s="194">
        <f t="shared" si="96"/>
        <v>30272.093627367034</v>
      </c>
      <c r="AF82" s="195">
        <f t="shared" si="96"/>
        <v>30272.093627367034</v>
      </c>
      <c r="AG82" s="196">
        <f t="shared" si="85"/>
        <v>773264.42160201131</v>
      </c>
      <c r="AH82" s="197">
        <f t="shared" ref="AH82:AT82" si="97">IFERROR(AH808/AH756*AH$32,"-")</f>
        <v>30803.821014257126</v>
      </c>
      <c r="AI82" s="194">
        <f t="shared" si="97"/>
        <v>30803.821014257126</v>
      </c>
      <c r="AJ82" s="194">
        <f t="shared" si="97"/>
        <v>30803.821014257126</v>
      </c>
      <c r="AK82" s="194">
        <f t="shared" si="97"/>
        <v>30803.821014257126</v>
      </c>
      <c r="AL82" s="194">
        <f t="shared" si="97"/>
        <v>30803.821014257126</v>
      </c>
      <c r="AM82" s="194">
        <f t="shared" si="97"/>
        <v>30803.821014257126</v>
      </c>
      <c r="AN82" s="194">
        <f t="shared" si="97"/>
        <v>30803.821014257126</v>
      </c>
      <c r="AO82" s="194">
        <f t="shared" si="97"/>
        <v>30803.821014257126</v>
      </c>
      <c r="AP82" s="194">
        <f t="shared" si="97"/>
        <v>30803.821014257126</v>
      </c>
      <c r="AQ82" s="194">
        <f t="shared" si="97"/>
        <v>30803.821014257126</v>
      </c>
      <c r="AR82" s="194">
        <f t="shared" si="97"/>
        <v>30803.821014257126</v>
      </c>
      <c r="AS82" s="194">
        <f t="shared" si="97"/>
        <v>30803.821014257126</v>
      </c>
      <c r="AT82" s="195">
        <f t="shared" si="97"/>
        <v>30803.821014257126</v>
      </c>
      <c r="AU82" s="196">
        <f t="shared" si="87"/>
        <v>795597.82910826523</v>
      </c>
      <c r="AV82" s="197">
        <f t="shared" ref="AV82:BH82" si="98">IFERROR(AV808/AV756*AV$32,"-")</f>
        <v>42355.253894603557</v>
      </c>
      <c r="AW82" s="194">
        <f t="shared" si="98"/>
        <v>42355.253894603557</v>
      </c>
      <c r="AX82" s="194">
        <f t="shared" si="98"/>
        <v>42355.253894603557</v>
      </c>
      <c r="AY82" s="194">
        <f t="shared" si="98"/>
        <v>42355.253894603557</v>
      </c>
      <c r="AZ82" s="194">
        <f t="shared" si="98"/>
        <v>42355.253894603557</v>
      </c>
      <c r="BA82" s="194">
        <f t="shared" si="98"/>
        <v>42355.253894603557</v>
      </c>
      <c r="BB82" s="194">
        <f t="shared" si="98"/>
        <v>42355.253894603557</v>
      </c>
      <c r="BC82" s="194">
        <f t="shared" si="98"/>
        <v>42355.253894603557</v>
      </c>
      <c r="BD82" s="194">
        <f t="shared" si="98"/>
        <v>42355.253894603557</v>
      </c>
      <c r="BE82" s="194">
        <f t="shared" si="98"/>
        <v>42355.253894603557</v>
      </c>
      <c r="BF82" s="194">
        <f t="shared" si="98"/>
        <v>42355.253894603557</v>
      </c>
      <c r="BG82" s="194">
        <f t="shared" si="98"/>
        <v>42355.253894603557</v>
      </c>
      <c r="BH82" s="195">
        <f t="shared" si="98"/>
        <v>42355.253894603557</v>
      </c>
      <c r="BI82" s="196">
        <f t="shared" si="89"/>
        <v>946859.3295311546</v>
      </c>
      <c r="BJ82" s="196">
        <f t="shared" si="89"/>
        <v>946859.3295311546</v>
      </c>
      <c r="BK82" s="196">
        <f t="shared" si="89"/>
        <v>946859.3295311546</v>
      </c>
      <c r="BL82" s="196">
        <f t="shared" si="89"/>
        <v>946859.3295311546</v>
      </c>
      <c r="BM82" s="196">
        <f t="shared" si="89"/>
        <v>946859.3295311546</v>
      </c>
      <c r="BN82" s="176"/>
    </row>
    <row r="83" spans="2:66" ht="15" outlineLevel="1" thickBot="1" x14ac:dyDescent="0.35">
      <c r="B83" s="198" t="str">
        <f t="shared" ref="B83:D98" si="99">B757</f>
        <v>Common</v>
      </c>
      <c r="C83" s="199" t="str">
        <f t="shared" si="99"/>
        <v>Packing and label printing</v>
      </c>
      <c r="D83" s="200" t="str">
        <f t="shared" si="99"/>
        <v>Packing and label printing</v>
      </c>
      <c r="E83" s="201"/>
      <c r="F83" s="202">
        <f t="shared" ref="F83:R83" si="100">IFERROR(F809/F757*F$24,"-")</f>
        <v>54106.23921303828</v>
      </c>
      <c r="G83" s="202">
        <f t="shared" si="100"/>
        <v>54345.453263100586</v>
      </c>
      <c r="H83" s="202">
        <f t="shared" si="100"/>
        <v>54345.453263100586</v>
      </c>
      <c r="I83" s="202">
        <f t="shared" si="100"/>
        <v>54345.453263100586</v>
      </c>
      <c r="J83" s="202">
        <f t="shared" si="100"/>
        <v>54345.453263100586</v>
      </c>
      <c r="K83" s="202">
        <f t="shared" si="100"/>
        <v>54345.453263100586</v>
      </c>
      <c r="L83" s="202">
        <f t="shared" si="100"/>
        <v>54345.453263100586</v>
      </c>
      <c r="M83" s="202">
        <f t="shared" si="100"/>
        <v>54345.453263100586</v>
      </c>
      <c r="N83" s="202">
        <f t="shared" si="100"/>
        <v>54345.453263100586</v>
      </c>
      <c r="O83" s="202">
        <f t="shared" si="100"/>
        <v>54345.453263100586</v>
      </c>
      <c r="P83" s="202">
        <f t="shared" si="100"/>
        <v>54345.453263100586</v>
      </c>
      <c r="Q83" s="202">
        <f t="shared" si="100"/>
        <v>54345.453263100586</v>
      </c>
      <c r="R83" s="203">
        <f t="shared" si="100"/>
        <v>54345.453263100586</v>
      </c>
      <c r="S83" s="204">
        <f t="shared" si="83"/>
        <v>699704.32878541166</v>
      </c>
      <c r="T83" s="205">
        <f t="shared" ref="T83:AF83" si="101">IFERROR(T809/T757*T$24,"-")</f>
        <v>55077.353122493274</v>
      </c>
      <c r="U83" s="202">
        <f t="shared" si="101"/>
        <v>55077.353122493274</v>
      </c>
      <c r="V83" s="202">
        <f t="shared" si="101"/>
        <v>55077.353122493274</v>
      </c>
      <c r="W83" s="202">
        <f t="shared" si="101"/>
        <v>55077.353122493274</v>
      </c>
      <c r="X83" s="202">
        <f t="shared" si="101"/>
        <v>55077.353122493274</v>
      </c>
      <c r="Y83" s="202">
        <f t="shared" si="101"/>
        <v>55077.353122493274</v>
      </c>
      <c r="Z83" s="202">
        <f t="shared" si="101"/>
        <v>55077.353122493274</v>
      </c>
      <c r="AA83" s="202">
        <f t="shared" si="101"/>
        <v>55077.353122493274</v>
      </c>
      <c r="AB83" s="202">
        <f t="shared" si="101"/>
        <v>55077.353122493274</v>
      </c>
      <c r="AC83" s="202">
        <f t="shared" si="101"/>
        <v>55077.353122493274</v>
      </c>
      <c r="AD83" s="202">
        <f t="shared" si="101"/>
        <v>55077.353122493274</v>
      </c>
      <c r="AE83" s="202">
        <f t="shared" si="101"/>
        <v>55077.353122493274</v>
      </c>
      <c r="AF83" s="203">
        <f t="shared" si="101"/>
        <v>55077.353122493274</v>
      </c>
      <c r="AG83" s="204">
        <f t="shared" si="85"/>
        <v>710987.25579079031</v>
      </c>
      <c r="AH83" s="205">
        <f t="shared" ref="AH83:AT83" si="102">IFERROR(AH809/AH757*AH$24,"-")</f>
        <v>54587.001289052481</v>
      </c>
      <c r="AI83" s="202">
        <f t="shared" si="102"/>
        <v>54587.001289052481</v>
      </c>
      <c r="AJ83" s="202">
        <f t="shared" si="102"/>
        <v>54587.001289052481</v>
      </c>
      <c r="AK83" s="202">
        <f t="shared" si="102"/>
        <v>54587.001289052481</v>
      </c>
      <c r="AL83" s="202">
        <f t="shared" si="102"/>
        <v>54587.001289052481</v>
      </c>
      <c r="AM83" s="202">
        <f t="shared" si="102"/>
        <v>54587.001289052481</v>
      </c>
      <c r="AN83" s="202">
        <f t="shared" si="102"/>
        <v>54587.001289052481</v>
      </c>
      <c r="AO83" s="202">
        <f t="shared" si="102"/>
        <v>54587.001289052481</v>
      </c>
      <c r="AP83" s="202">
        <f t="shared" si="102"/>
        <v>54587.001289052481</v>
      </c>
      <c r="AQ83" s="202">
        <f t="shared" si="102"/>
        <v>54587.001289052481</v>
      </c>
      <c r="AR83" s="202">
        <f t="shared" si="102"/>
        <v>54587.001289052481</v>
      </c>
      <c r="AS83" s="202">
        <f t="shared" si="102"/>
        <v>54587.001289052481</v>
      </c>
      <c r="AT83" s="203">
        <f t="shared" si="102"/>
        <v>54587.001289052481</v>
      </c>
      <c r="AU83" s="204">
        <f t="shared" si="87"/>
        <v>718064.4426502703</v>
      </c>
      <c r="AV83" s="205">
        <f t="shared" ref="AV83:BH83" si="103">IFERROR(AV809/AV757*AV$24,"-")</f>
        <v>90978.33548175414</v>
      </c>
      <c r="AW83" s="202">
        <f t="shared" si="103"/>
        <v>90978.33548175414</v>
      </c>
      <c r="AX83" s="202">
        <f t="shared" si="103"/>
        <v>90978.33548175414</v>
      </c>
      <c r="AY83" s="202">
        <f t="shared" si="103"/>
        <v>90978.33548175414</v>
      </c>
      <c r="AZ83" s="202">
        <f t="shared" si="103"/>
        <v>90978.33548175414</v>
      </c>
      <c r="BA83" s="202">
        <f t="shared" si="103"/>
        <v>90978.33548175414</v>
      </c>
      <c r="BB83" s="202">
        <f t="shared" si="103"/>
        <v>90978.33548175414</v>
      </c>
      <c r="BC83" s="202">
        <f t="shared" si="103"/>
        <v>90978.33548175414</v>
      </c>
      <c r="BD83" s="202">
        <f t="shared" si="103"/>
        <v>90978.33548175414</v>
      </c>
      <c r="BE83" s="202">
        <f t="shared" si="103"/>
        <v>90978.33548175414</v>
      </c>
      <c r="BF83" s="202">
        <f t="shared" si="103"/>
        <v>90978.33548175414</v>
      </c>
      <c r="BG83" s="202">
        <f t="shared" si="103"/>
        <v>90978.33548175414</v>
      </c>
      <c r="BH83" s="203">
        <f t="shared" si="103"/>
        <v>90978.33548175414</v>
      </c>
      <c r="BI83" s="204">
        <f t="shared" si="89"/>
        <v>1059974.7496926803</v>
      </c>
      <c r="BJ83" s="204">
        <f t="shared" si="89"/>
        <v>1059974.7496926803</v>
      </c>
      <c r="BK83" s="204">
        <f t="shared" si="89"/>
        <v>1059974.7496926803</v>
      </c>
      <c r="BL83" s="204">
        <f t="shared" si="89"/>
        <v>1059974.7496926803</v>
      </c>
      <c r="BM83" s="204">
        <f t="shared" si="89"/>
        <v>1059974.7496926803</v>
      </c>
      <c r="BN83" s="176"/>
    </row>
    <row r="84" spans="2:66" outlineLevel="1" x14ac:dyDescent="0.3">
      <c r="B84" s="190" t="str">
        <f t="shared" si="99"/>
        <v>Dedicated for Hoplite (FBG) 980</v>
      </c>
      <c r="C84" s="191" t="s">
        <v>33</v>
      </c>
      <c r="D84" s="206" t="s">
        <v>60</v>
      </c>
      <c r="E84" s="207"/>
      <c r="F84" s="186">
        <f t="shared" ref="F84:BM88" si="104">IFERROR(F810/F758*SUMIF($D$25:$D$35,$C84,F$25:F$35),"-")</f>
        <v>79885.175984702568</v>
      </c>
      <c r="G84" s="186">
        <f t="shared" si="104"/>
        <v>79885.175984702568</v>
      </c>
      <c r="H84" s="186">
        <f t="shared" si="104"/>
        <v>79885.175984702568</v>
      </c>
      <c r="I84" s="186">
        <f t="shared" si="104"/>
        <v>79885.175984702568</v>
      </c>
      <c r="J84" s="186">
        <f t="shared" si="104"/>
        <v>79885.175984702568</v>
      </c>
      <c r="K84" s="186">
        <f t="shared" si="104"/>
        <v>79885.175984702568</v>
      </c>
      <c r="L84" s="186">
        <f t="shared" si="104"/>
        <v>79885.175984702568</v>
      </c>
      <c r="M84" s="186">
        <f t="shared" si="104"/>
        <v>99856.469980878217</v>
      </c>
      <c r="N84" s="186">
        <f t="shared" si="104"/>
        <v>109842.11697896603</v>
      </c>
      <c r="O84" s="186">
        <f t="shared" si="104"/>
        <v>109842.11697896603</v>
      </c>
      <c r="P84" s="186">
        <f t="shared" si="104"/>
        <v>109842.11697896603</v>
      </c>
      <c r="Q84" s="186">
        <f t="shared" si="104"/>
        <v>109842.11697896603</v>
      </c>
      <c r="R84" s="187">
        <f t="shared" si="104"/>
        <v>109842.11697896603</v>
      </c>
      <c r="S84" s="188">
        <f t="shared" si="104"/>
        <v>1208263.2867686264</v>
      </c>
      <c r="T84" s="189">
        <f t="shared" si="104"/>
        <v>109842.11697896603</v>
      </c>
      <c r="U84" s="186">
        <f t="shared" si="104"/>
        <v>109842.11697896603</v>
      </c>
      <c r="V84" s="186">
        <f t="shared" si="104"/>
        <v>109842.11697896603</v>
      </c>
      <c r="W84" s="186">
        <f t="shared" si="104"/>
        <v>109842.11697896603</v>
      </c>
      <c r="X84" s="186">
        <f t="shared" si="104"/>
        <v>109842.11697896603</v>
      </c>
      <c r="Y84" s="186">
        <f t="shared" si="104"/>
        <v>109842.11697896603</v>
      </c>
      <c r="Z84" s="186">
        <f t="shared" si="104"/>
        <v>109842.11697896603</v>
      </c>
      <c r="AA84" s="186">
        <f t="shared" si="104"/>
        <v>109842.11697896603</v>
      </c>
      <c r="AB84" s="186">
        <f t="shared" si="104"/>
        <v>109842.11697896603</v>
      </c>
      <c r="AC84" s="186">
        <f t="shared" si="104"/>
        <v>109842.11697896603</v>
      </c>
      <c r="AD84" s="186">
        <f t="shared" si="104"/>
        <v>109842.11697896603</v>
      </c>
      <c r="AE84" s="186">
        <f t="shared" si="104"/>
        <v>109842.11697896603</v>
      </c>
      <c r="AF84" s="187">
        <f t="shared" si="104"/>
        <v>109842.11697896603</v>
      </c>
      <c r="AG84" s="188">
        <f t="shared" si="104"/>
        <v>1427947.5207265583</v>
      </c>
      <c r="AH84" s="189">
        <f t="shared" si="104"/>
        <v>109842.11697896603</v>
      </c>
      <c r="AI84" s="186">
        <f t="shared" si="104"/>
        <v>109842.11697896603</v>
      </c>
      <c r="AJ84" s="186">
        <f t="shared" si="104"/>
        <v>109842.11697896603</v>
      </c>
      <c r="AK84" s="186">
        <f t="shared" si="104"/>
        <v>109842.11697896603</v>
      </c>
      <c r="AL84" s="186">
        <f t="shared" si="104"/>
        <v>109842.11697896603</v>
      </c>
      <c r="AM84" s="186">
        <f t="shared" si="104"/>
        <v>109842.11697896603</v>
      </c>
      <c r="AN84" s="186">
        <f t="shared" si="104"/>
        <v>109842.11697896603</v>
      </c>
      <c r="AO84" s="186">
        <f t="shared" si="104"/>
        <v>109842.11697896603</v>
      </c>
      <c r="AP84" s="186">
        <f t="shared" si="104"/>
        <v>109842.11697896603</v>
      </c>
      <c r="AQ84" s="186">
        <f t="shared" si="104"/>
        <v>109842.11697896603</v>
      </c>
      <c r="AR84" s="186">
        <f t="shared" si="104"/>
        <v>109842.11697896603</v>
      </c>
      <c r="AS84" s="186">
        <f t="shared" si="104"/>
        <v>109842.11697896603</v>
      </c>
      <c r="AT84" s="187">
        <f t="shared" si="104"/>
        <v>109842.11697896603</v>
      </c>
      <c r="AU84" s="188">
        <f t="shared" si="104"/>
        <v>1427947.5207265585</v>
      </c>
      <c r="AV84" s="189">
        <f t="shared" si="104"/>
        <v>109842.11697896603</v>
      </c>
      <c r="AW84" s="186">
        <f t="shared" si="104"/>
        <v>109842.11697896603</v>
      </c>
      <c r="AX84" s="186">
        <f t="shared" si="104"/>
        <v>109842.11697896603</v>
      </c>
      <c r="AY84" s="186">
        <f t="shared" si="104"/>
        <v>109842.11697896603</v>
      </c>
      <c r="AZ84" s="186">
        <f t="shared" si="104"/>
        <v>109842.11697896603</v>
      </c>
      <c r="BA84" s="186">
        <f t="shared" si="104"/>
        <v>109842.11697896603</v>
      </c>
      <c r="BB84" s="186">
        <f t="shared" si="104"/>
        <v>109842.11697896603</v>
      </c>
      <c r="BC84" s="186">
        <f t="shared" si="104"/>
        <v>109842.11697896603</v>
      </c>
      <c r="BD84" s="186">
        <f t="shared" si="104"/>
        <v>109842.11697896603</v>
      </c>
      <c r="BE84" s="186">
        <f t="shared" si="104"/>
        <v>109842.11697896603</v>
      </c>
      <c r="BF84" s="186">
        <f t="shared" si="104"/>
        <v>109842.11697896603</v>
      </c>
      <c r="BG84" s="186">
        <f t="shared" si="104"/>
        <v>109842.11697896603</v>
      </c>
      <c r="BH84" s="187">
        <f t="shared" si="104"/>
        <v>109842.11697896603</v>
      </c>
      <c r="BI84" s="188">
        <f t="shared" si="104"/>
        <v>1427947.5207265585</v>
      </c>
      <c r="BJ84" s="188">
        <f t="shared" si="104"/>
        <v>1427947.5207265585</v>
      </c>
      <c r="BK84" s="188">
        <f t="shared" si="104"/>
        <v>1427947.5207265585</v>
      </c>
      <c r="BL84" s="188">
        <f t="shared" si="104"/>
        <v>1427947.5207265585</v>
      </c>
      <c r="BM84" s="188">
        <f t="shared" si="104"/>
        <v>1427947.5207265585</v>
      </c>
      <c r="BN84" s="176"/>
    </row>
    <row r="85" spans="2:66" outlineLevel="1" x14ac:dyDescent="0.3">
      <c r="B85" s="190" t="str">
        <f t="shared" si="99"/>
        <v>Dedicated for Hoplite (FBG) 980</v>
      </c>
      <c r="C85" s="191" t="s">
        <v>33</v>
      </c>
      <c r="D85" s="192" t="s">
        <v>61</v>
      </c>
      <c r="E85" s="193"/>
      <c r="F85" s="194">
        <f>IFERROR(F811/F759*SUMIF($D$25:$D$35,$C85,F$25:F$35),"-")</f>
        <v>21192.180648017325</v>
      </c>
      <c r="G85" s="194">
        <f t="shared" si="104"/>
        <v>21192.180648017325</v>
      </c>
      <c r="H85" s="194">
        <f t="shared" si="104"/>
        <v>21192.180648017325</v>
      </c>
      <c r="I85" s="194">
        <f t="shared" si="104"/>
        <v>21192.180648017325</v>
      </c>
      <c r="J85" s="194">
        <f t="shared" si="104"/>
        <v>21192.180648017325</v>
      </c>
      <c r="K85" s="194">
        <f t="shared" si="104"/>
        <v>21192.180648017325</v>
      </c>
      <c r="L85" s="194">
        <f t="shared" si="104"/>
        <v>21192.180648017325</v>
      </c>
      <c r="M85" s="194">
        <f t="shared" si="104"/>
        <v>26490.225810021657</v>
      </c>
      <c r="N85" s="194">
        <f t="shared" si="104"/>
        <v>29139.248391023822</v>
      </c>
      <c r="O85" s="194">
        <f t="shared" si="104"/>
        <v>29139.248391023822</v>
      </c>
      <c r="P85" s="194">
        <f t="shared" si="104"/>
        <v>29139.248391023822</v>
      </c>
      <c r="Q85" s="194">
        <f t="shared" si="104"/>
        <v>29139.248391023822</v>
      </c>
      <c r="R85" s="195">
        <f t="shared" si="104"/>
        <v>29139.248391023822</v>
      </c>
      <c r="S85" s="196">
        <f t="shared" si="104"/>
        <v>320531.73230126209</v>
      </c>
      <c r="T85" s="197">
        <f t="shared" si="104"/>
        <v>29139.248391023822</v>
      </c>
      <c r="U85" s="194">
        <f t="shared" si="104"/>
        <v>29139.248391023822</v>
      </c>
      <c r="V85" s="194">
        <f t="shared" si="104"/>
        <v>29139.248391023822</v>
      </c>
      <c r="W85" s="194">
        <f t="shared" si="104"/>
        <v>29139.248391023822</v>
      </c>
      <c r="X85" s="194">
        <f t="shared" si="104"/>
        <v>29139.248391023822</v>
      </c>
      <c r="Y85" s="194">
        <f t="shared" si="104"/>
        <v>29139.248391023822</v>
      </c>
      <c r="Z85" s="194">
        <f t="shared" si="104"/>
        <v>29139.248391023822</v>
      </c>
      <c r="AA85" s="194">
        <f t="shared" si="104"/>
        <v>29139.248391023822</v>
      </c>
      <c r="AB85" s="194">
        <f t="shared" si="104"/>
        <v>29139.248391023822</v>
      </c>
      <c r="AC85" s="194">
        <f t="shared" si="104"/>
        <v>29139.248391023822</v>
      </c>
      <c r="AD85" s="194">
        <f t="shared" si="104"/>
        <v>29139.248391023822</v>
      </c>
      <c r="AE85" s="194">
        <f t="shared" si="104"/>
        <v>29139.248391023822</v>
      </c>
      <c r="AF85" s="195">
        <f t="shared" si="104"/>
        <v>29139.248391023822</v>
      </c>
      <c r="AG85" s="196">
        <f t="shared" si="104"/>
        <v>378810.22908330976</v>
      </c>
      <c r="AH85" s="197">
        <f t="shared" si="104"/>
        <v>29139.248391023822</v>
      </c>
      <c r="AI85" s="194">
        <f t="shared" si="104"/>
        <v>29139.248391023822</v>
      </c>
      <c r="AJ85" s="194">
        <f t="shared" si="104"/>
        <v>29139.248391023822</v>
      </c>
      <c r="AK85" s="194">
        <f t="shared" si="104"/>
        <v>29139.248391023822</v>
      </c>
      <c r="AL85" s="194">
        <f t="shared" si="104"/>
        <v>29139.248391023822</v>
      </c>
      <c r="AM85" s="194">
        <f t="shared" si="104"/>
        <v>29139.248391023822</v>
      </c>
      <c r="AN85" s="194">
        <f t="shared" si="104"/>
        <v>29139.248391023822</v>
      </c>
      <c r="AO85" s="194">
        <f t="shared" si="104"/>
        <v>29139.248391023822</v>
      </c>
      <c r="AP85" s="194">
        <f t="shared" si="104"/>
        <v>29139.248391023822</v>
      </c>
      <c r="AQ85" s="194">
        <f t="shared" si="104"/>
        <v>29139.248391023822</v>
      </c>
      <c r="AR85" s="194">
        <f t="shared" si="104"/>
        <v>29139.248391023822</v>
      </c>
      <c r="AS85" s="194">
        <f t="shared" si="104"/>
        <v>29139.248391023822</v>
      </c>
      <c r="AT85" s="195">
        <f t="shared" si="104"/>
        <v>29139.248391023822</v>
      </c>
      <c r="AU85" s="196">
        <f t="shared" si="104"/>
        <v>378810.22908330982</v>
      </c>
      <c r="AV85" s="197">
        <f t="shared" si="104"/>
        <v>29139.248391023822</v>
      </c>
      <c r="AW85" s="194">
        <f t="shared" si="104"/>
        <v>29139.248391023822</v>
      </c>
      <c r="AX85" s="194">
        <f t="shared" si="104"/>
        <v>29139.248391023822</v>
      </c>
      <c r="AY85" s="194">
        <f t="shared" si="104"/>
        <v>29139.248391023822</v>
      </c>
      <c r="AZ85" s="194">
        <f t="shared" si="104"/>
        <v>29139.248391023822</v>
      </c>
      <c r="BA85" s="194">
        <f t="shared" si="104"/>
        <v>29139.248391023822</v>
      </c>
      <c r="BB85" s="194">
        <f t="shared" si="104"/>
        <v>29139.248391023822</v>
      </c>
      <c r="BC85" s="194">
        <f t="shared" si="104"/>
        <v>29139.248391023822</v>
      </c>
      <c r="BD85" s="194">
        <f t="shared" si="104"/>
        <v>29139.248391023822</v>
      </c>
      <c r="BE85" s="194">
        <f t="shared" si="104"/>
        <v>29139.248391023822</v>
      </c>
      <c r="BF85" s="194">
        <f t="shared" si="104"/>
        <v>29139.248391023822</v>
      </c>
      <c r="BG85" s="194">
        <f t="shared" si="104"/>
        <v>29139.248391023822</v>
      </c>
      <c r="BH85" s="195">
        <f t="shared" si="104"/>
        <v>29139.248391023822</v>
      </c>
      <c r="BI85" s="196">
        <f t="shared" si="104"/>
        <v>378810.22908330982</v>
      </c>
      <c r="BJ85" s="196">
        <f t="shared" si="104"/>
        <v>378810.22908330982</v>
      </c>
      <c r="BK85" s="196">
        <f t="shared" si="104"/>
        <v>378810.22908330982</v>
      </c>
      <c r="BL85" s="196">
        <f t="shared" si="104"/>
        <v>378810.22908330982</v>
      </c>
      <c r="BM85" s="196">
        <f t="shared" si="104"/>
        <v>378810.22908330982</v>
      </c>
      <c r="BN85" s="176"/>
    </row>
    <row r="86" spans="2:66" outlineLevel="1" x14ac:dyDescent="0.3">
      <c r="B86" s="190" t="str">
        <f t="shared" si="99"/>
        <v>Dedicated for Hoplite (FBG) 980</v>
      </c>
      <c r="C86" s="191" t="s">
        <v>33</v>
      </c>
      <c r="D86" s="192" t="s">
        <v>62</v>
      </c>
      <c r="E86" s="193"/>
      <c r="F86" s="194">
        <f t="shared" si="104"/>
        <v>15491.847745337933</v>
      </c>
      <c r="G86" s="194">
        <f t="shared" si="104"/>
        <v>15491.847745337933</v>
      </c>
      <c r="H86" s="194">
        <f t="shared" si="104"/>
        <v>15491.847745337933</v>
      </c>
      <c r="I86" s="194">
        <f t="shared" si="104"/>
        <v>15491.847745337933</v>
      </c>
      <c r="J86" s="194">
        <f t="shared" si="104"/>
        <v>17428.328713505176</v>
      </c>
      <c r="K86" s="194">
        <f t="shared" si="104"/>
        <v>17428.328713505176</v>
      </c>
      <c r="L86" s="194">
        <f t="shared" si="104"/>
        <v>17428.328713505176</v>
      </c>
      <c r="M86" s="194">
        <f t="shared" si="104"/>
        <v>19364.809681672417</v>
      </c>
      <c r="N86" s="194">
        <f t="shared" si="104"/>
        <v>21301.290649839659</v>
      </c>
      <c r="O86" s="194">
        <f t="shared" si="104"/>
        <v>21301.290649839659</v>
      </c>
      <c r="P86" s="194">
        <f t="shared" si="104"/>
        <v>21301.290649839659</v>
      </c>
      <c r="Q86" s="194">
        <f t="shared" si="104"/>
        <v>21301.290649839659</v>
      </c>
      <c r="R86" s="195">
        <f t="shared" si="104"/>
        <v>21301.290649839659</v>
      </c>
      <c r="S86" s="196">
        <f t="shared" si="104"/>
        <v>240123.64005273802</v>
      </c>
      <c r="T86" s="197">
        <f t="shared" si="104"/>
        <v>21301.290649839655</v>
      </c>
      <c r="U86" s="194">
        <f t="shared" si="104"/>
        <v>21301.290649839655</v>
      </c>
      <c r="V86" s="194">
        <f t="shared" si="104"/>
        <v>21301.290649839655</v>
      </c>
      <c r="W86" s="194">
        <f t="shared" si="104"/>
        <v>21301.290649839655</v>
      </c>
      <c r="X86" s="194">
        <f t="shared" si="104"/>
        <v>21301.290649839655</v>
      </c>
      <c r="Y86" s="194">
        <f t="shared" si="104"/>
        <v>21301.290649839655</v>
      </c>
      <c r="Z86" s="194">
        <f t="shared" si="104"/>
        <v>21301.290649839655</v>
      </c>
      <c r="AA86" s="194">
        <f t="shared" si="104"/>
        <v>21301.290649839655</v>
      </c>
      <c r="AB86" s="194">
        <f t="shared" si="104"/>
        <v>21301.290649839655</v>
      </c>
      <c r="AC86" s="194">
        <f t="shared" si="104"/>
        <v>21301.290649839655</v>
      </c>
      <c r="AD86" s="194">
        <f t="shared" si="104"/>
        <v>21301.290649839655</v>
      </c>
      <c r="AE86" s="194">
        <f t="shared" si="104"/>
        <v>21301.290649839655</v>
      </c>
      <c r="AF86" s="195">
        <f t="shared" si="104"/>
        <v>21301.290649839655</v>
      </c>
      <c r="AG86" s="196">
        <f t="shared" si="104"/>
        <v>276916.77844791563</v>
      </c>
      <c r="AH86" s="197">
        <f t="shared" si="104"/>
        <v>21301.290649839659</v>
      </c>
      <c r="AI86" s="194">
        <f t="shared" si="104"/>
        <v>21301.290649839659</v>
      </c>
      <c r="AJ86" s="194">
        <f t="shared" si="104"/>
        <v>21301.290649839659</v>
      </c>
      <c r="AK86" s="194">
        <f t="shared" si="104"/>
        <v>21301.290649839659</v>
      </c>
      <c r="AL86" s="194">
        <f t="shared" si="104"/>
        <v>21301.290649839659</v>
      </c>
      <c r="AM86" s="194">
        <f t="shared" si="104"/>
        <v>21301.290649839659</v>
      </c>
      <c r="AN86" s="194">
        <f t="shared" si="104"/>
        <v>21301.290649839659</v>
      </c>
      <c r="AO86" s="194">
        <f t="shared" si="104"/>
        <v>21301.290649839659</v>
      </c>
      <c r="AP86" s="194">
        <f t="shared" si="104"/>
        <v>21301.290649839659</v>
      </c>
      <c r="AQ86" s="194">
        <f t="shared" si="104"/>
        <v>21301.290649839659</v>
      </c>
      <c r="AR86" s="194">
        <f t="shared" si="104"/>
        <v>21301.290649839659</v>
      </c>
      <c r="AS86" s="194">
        <f t="shared" si="104"/>
        <v>21301.290649839659</v>
      </c>
      <c r="AT86" s="195">
        <f t="shared" si="104"/>
        <v>21301.290649839659</v>
      </c>
      <c r="AU86" s="196">
        <f t="shared" si="104"/>
        <v>276916.77844791563</v>
      </c>
      <c r="AV86" s="197">
        <f t="shared" si="104"/>
        <v>21301.290649839659</v>
      </c>
      <c r="AW86" s="194">
        <f t="shared" si="104"/>
        <v>21301.290649839659</v>
      </c>
      <c r="AX86" s="194">
        <f t="shared" si="104"/>
        <v>21301.290649839659</v>
      </c>
      <c r="AY86" s="194">
        <f t="shared" si="104"/>
        <v>21301.290649839659</v>
      </c>
      <c r="AZ86" s="194">
        <f t="shared" si="104"/>
        <v>21301.290649839659</v>
      </c>
      <c r="BA86" s="194">
        <f t="shared" si="104"/>
        <v>21301.290649839659</v>
      </c>
      <c r="BB86" s="194">
        <f t="shared" si="104"/>
        <v>21301.290649839659</v>
      </c>
      <c r="BC86" s="194">
        <f t="shared" si="104"/>
        <v>21301.290649839659</v>
      </c>
      <c r="BD86" s="194">
        <f t="shared" si="104"/>
        <v>21301.290649839659</v>
      </c>
      <c r="BE86" s="194">
        <f t="shared" si="104"/>
        <v>21301.290649839659</v>
      </c>
      <c r="BF86" s="194">
        <f t="shared" si="104"/>
        <v>21301.290649839659</v>
      </c>
      <c r="BG86" s="194">
        <f t="shared" si="104"/>
        <v>21301.290649839659</v>
      </c>
      <c r="BH86" s="195">
        <f t="shared" si="104"/>
        <v>21301.290649839659</v>
      </c>
      <c r="BI86" s="196">
        <f t="shared" si="104"/>
        <v>276916.77844791563</v>
      </c>
      <c r="BJ86" s="196">
        <f t="shared" si="104"/>
        <v>276916.77844791563</v>
      </c>
      <c r="BK86" s="196">
        <f t="shared" si="104"/>
        <v>276916.77844791563</v>
      </c>
      <c r="BL86" s="196">
        <f t="shared" si="104"/>
        <v>276916.77844791563</v>
      </c>
      <c r="BM86" s="196">
        <f t="shared" si="104"/>
        <v>276916.77844791563</v>
      </c>
      <c r="BN86" s="176"/>
    </row>
    <row r="87" spans="2:66" outlineLevel="1" x14ac:dyDescent="0.3">
      <c r="B87" s="190" t="str">
        <f t="shared" si="99"/>
        <v>Dedicated for Hoplite (FBG) 980</v>
      </c>
      <c r="C87" s="191" t="s">
        <v>33</v>
      </c>
      <c r="D87" s="192" t="s">
        <v>63</v>
      </c>
      <c r="E87" s="193"/>
      <c r="F87" s="194">
        <f t="shared" si="104"/>
        <v>18092.065414023225</v>
      </c>
      <c r="G87" s="194">
        <f t="shared" si="104"/>
        <v>18092.065414023225</v>
      </c>
      <c r="H87" s="194">
        <f t="shared" si="104"/>
        <v>18092.065414023225</v>
      </c>
      <c r="I87" s="194">
        <f t="shared" si="104"/>
        <v>18092.065414023225</v>
      </c>
      <c r="J87" s="194">
        <f t="shared" si="104"/>
        <v>18092.065414023225</v>
      </c>
      <c r="K87" s="194">
        <f t="shared" si="104"/>
        <v>18092.065414023225</v>
      </c>
      <c r="L87" s="194">
        <f t="shared" si="104"/>
        <v>18092.065414023225</v>
      </c>
      <c r="M87" s="194">
        <f t="shared" si="104"/>
        <v>22615.081767529027</v>
      </c>
      <c r="N87" s="194">
        <f t="shared" si="104"/>
        <v>24876.589944281932</v>
      </c>
      <c r="O87" s="194">
        <f t="shared" si="104"/>
        <v>24876.589944281932</v>
      </c>
      <c r="P87" s="194">
        <f t="shared" si="104"/>
        <v>24876.589944281932</v>
      </c>
      <c r="Q87" s="194">
        <f t="shared" si="104"/>
        <v>24876.589944281932</v>
      </c>
      <c r="R87" s="195">
        <f t="shared" si="104"/>
        <v>24876.589944281932</v>
      </c>
      <c r="S87" s="196">
        <f t="shared" si="104"/>
        <v>273642.48938710126</v>
      </c>
      <c r="T87" s="197">
        <f t="shared" si="104"/>
        <v>24876.589944281932</v>
      </c>
      <c r="U87" s="194">
        <f t="shared" si="104"/>
        <v>24876.589944281932</v>
      </c>
      <c r="V87" s="194">
        <f t="shared" si="104"/>
        <v>24876.589944281932</v>
      </c>
      <c r="W87" s="194">
        <f t="shared" si="104"/>
        <v>24876.589944281932</v>
      </c>
      <c r="X87" s="194">
        <f t="shared" si="104"/>
        <v>24876.589944281932</v>
      </c>
      <c r="Y87" s="194">
        <f t="shared" si="104"/>
        <v>24876.589944281932</v>
      </c>
      <c r="Z87" s="194">
        <f t="shared" si="104"/>
        <v>24876.589944281932</v>
      </c>
      <c r="AA87" s="194">
        <f t="shared" si="104"/>
        <v>24876.589944281932</v>
      </c>
      <c r="AB87" s="194">
        <f t="shared" si="104"/>
        <v>24876.589944281932</v>
      </c>
      <c r="AC87" s="194">
        <f t="shared" si="104"/>
        <v>24876.589944281932</v>
      </c>
      <c r="AD87" s="194">
        <f t="shared" si="104"/>
        <v>24876.589944281932</v>
      </c>
      <c r="AE87" s="194">
        <f t="shared" si="104"/>
        <v>24876.589944281932</v>
      </c>
      <c r="AF87" s="195">
        <f t="shared" si="104"/>
        <v>24876.589944281932</v>
      </c>
      <c r="AG87" s="196">
        <f t="shared" si="104"/>
        <v>323395.66927566513</v>
      </c>
      <c r="AH87" s="197">
        <f t="shared" si="104"/>
        <v>24876.589944281928</v>
      </c>
      <c r="AI87" s="194">
        <f t="shared" si="104"/>
        <v>24876.589944281928</v>
      </c>
      <c r="AJ87" s="194">
        <f t="shared" si="104"/>
        <v>24876.589944281928</v>
      </c>
      <c r="AK87" s="194">
        <f t="shared" si="104"/>
        <v>24876.589944281928</v>
      </c>
      <c r="AL87" s="194">
        <f t="shared" si="104"/>
        <v>24876.589944281928</v>
      </c>
      <c r="AM87" s="194">
        <f t="shared" si="104"/>
        <v>24876.589944281928</v>
      </c>
      <c r="AN87" s="194">
        <f t="shared" si="104"/>
        <v>24876.589944281928</v>
      </c>
      <c r="AO87" s="194">
        <f t="shared" si="104"/>
        <v>24876.589944281928</v>
      </c>
      <c r="AP87" s="194">
        <f t="shared" si="104"/>
        <v>24876.589944281928</v>
      </c>
      <c r="AQ87" s="194">
        <f t="shared" si="104"/>
        <v>24876.589944281928</v>
      </c>
      <c r="AR87" s="194">
        <f t="shared" si="104"/>
        <v>24876.589944281928</v>
      </c>
      <c r="AS87" s="194">
        <f t="shared" si="104"/>
        <v>24876.589944281928</v>
      </c>
      <c r="AT87" s="195">
        <f t="shared" si="104"/>
        <v>24876.589944281928</v>
      </c>
      <c r="AU87" s="196">
        <f t="shared" si="104"/>
        <v>323395.66927566513</v>
      </c>
      <c r="AV87" s="197">
        <f t="shared" si="104"/>
        <v>24876.589944281928</v>
      </c>
      <c r="AW87" s="194">
        <f t="shared" si="104"/>
        <v>24876.589944281928</v>
      </c>
      <c r="AX87" s="194">
        <f t="shared" si="104"/>
        <v>24876.589944281928</v>
      </c>
      <c r="AY87" s="194">
        <f t="shared" si="104"/>
        <v>24876.589944281928</v>
      </c>
      <c r="AZ87" s="194">
        <f t="shared" si="104"/>
        <v>24876.589944281928</v>
      </c>
      <c r="BA87" s="194">
        <f t="shared" si="104"/>
        <v>24876.589944281928</v>
      </c>
      <c r="BB87" s="194">
        <f t="shared" si="104"/>
        <v>24876.589944281928</v>
      </c>
      <c r="BC87" s="194">
        <f t="shared" si="104"/>
        <v>24876.589944281928</v>
      </c>
      <c r="BD87" s="194">
        <f t="shared" si="104"/>
        <v>24876.589944281928</v>
      </c>
      <c r="BE87" s="194">
        <f t="shared" si="104"/>
        <v>24876.589944281928</v>
      </c>
      <c r="BF87" s="194">
        <f t="shared" si="104"/>
        <v>24876.589944281928</v>
      </c>
      <c r="BG87" s="194">
        <f t="shared" si="104"/>
        <v>24876.589944281928</v>
      </c>
      <c r="BH87" s="195">
        <f t="shared" si="104"/>
        <v>24876.589944281928</v>
      </c>
      <c r="BI87" s="196">
        <f t="shared" si="104"/>
        <v>323395.66927566513</v>
      </c>
      <c r="BJ87" s="196">
        <f t="shared" si="104"/>
        <v>323395.66927566513</v>
      </c>
      <c r="BK87" s="196">
        <f t="shared" si="104"/>
        <v>323395.66927566513</v>
      </c>
      <c r="BL87" s="196">
        <f t="shared" si="104"/>
        <v>323395.66927566513</v>
      </c>
      <c r="BM87" s="196">
        <f t="shared" si="104"/>
        <v>323395.66927566513</v>
      </c>
      <c r="BN87" s="176"/>
    </row>
    <row r="88" spans="2:66" ht="15" outlineLevel="1" thickBot="1" x14ac:dyDescent="0.35">
      <c r="B88" s="208" t="str">
        <f t="shared" si="99"/>
        <v>Dedicated for Hoplite (FBG) 980</v>
      </c>
      <c r="C88" s="209" t="s">
        <v>33</v>
      </c>
      <c r="D88" s="200" t="s">
        <v>64</v>
      </c>
      <c r="E88" s="201"/>
      <c r="F88" s="202">
        <f t="shared" si="104"/>
        <v>29755.974786060084</v>
      </c>
      <c r="G88" s="202">
        <f t="shared" si="104"/>
        <v>29755.974786060084</v>
      </c>
      <c r="H88" s="202">
        <f t="shared" si="104"/>
        <v>29755.974786060084</v>
      </c>
      <c r="I88" s="202">
        <f t="shared" si="104"/>
        <v>29755.974786060084</v>
      </c>
      <c r="J88" s="202">
        <f t="shared" si="104"/>
        <v>29755.974786060084</v>
      </c>
      <c r="K88" s="202">
        <f t="shared" si="104"/>
        <v>29755.974786060084</v>
      </c>
      <c r="L88" s="202">
        <f t="shared" si="104"/>
        <v>29755.974786060084</v>
      </c>
      <c r="M88" s="202">
        <f t="shared" si="104"/>
        <v>37194.968482575096</v>
      </c>
      <c r="N88" s="202">
        <f t="shared" si="104"/>
        <v>40914.465330832609</v>
      </c>
      <c r="O88" s="202">
        <f t="shared" si="104"/>
        <v>40914.465330832609</v>
      </c>
      <c r="P88" s="202">
        <f t="shared" si="104"/>
        <v>40914.465330832609</v>
      </c>
      <c r="Q88" s="202">
        <f t="shared" si="104"/>
        <v>40914.465330832609</v>
      </c>
      <c r="R88" s="203">
        <f t="shared" si="104"/>
        <v>40914.465330832609</v>
      </c>
      <c r="S88" s="204">
        <f t="shared" si="104"/>
        <v>450059.11863915873</v>
      </c>
      <c r="T88" s="205">
        <f t="shared" si="104"/>
        <v>40914.465330832609</v>
      </c>
      <c r="U88" s="202">
        <f t="shared" ref="U88:BM96" si="105">IFERROR(U814/U762*SUMIF($D$25:$D$35,$C88,U$25:U$35),"-")</f>
        <v>40914.465330832609</v>
      </c>
      <c r="V88" s="202">
        <f t="shared" si="105"/>
        <v>40914.465330832609</v>
      </c>
      <c r="W88" s="202">
        <f t="shared" si="105"/>
        <v>40914.465330832609</v>
      </c>
      <c r="X88" s="202">
        <f t="shared" si="105"/>
        <v>40914.465330832609</v>
      </c>
      <c r="Y88" s="202">
        <f t="shared" si="105"/>
        <v>40914.465330832609</v>
      </c>
      <c r="Z88" s="202">
        <f t="shared" si="105"/>
        <v>40914.465330832609</v>
      </c>
      <c r="AA88" s="202">
        <f t="shared" si="105"/>
        <v>40914.465330832609</v>
      </c>
      <c r="AB88" s="202">
        <f t="shared" si="105"/>
        <v>40914.465330832609</v>
      </c>
      <c r="AC88" s="202">
        <f t="shared" si="105"/>
        <v>40914.465330832609</v>
      </c>
      <c r="AD88" s="202">
        <f t="shared" si="105"/>
        <v>40914.465330832609</v>
      </c>
      <c r="AE88" s="202">
        <f t="shared" si="105"/>
        <v>40914.465330832609</v>
      </c>
      <c r="AF88" s="203">
        <f t="shared" si="105"/>
        <v>40914.465330832609</v>
      </c>
      <c r="AG88" s="204">
        <f t="shared" si="105"/>
        <v>531888.04930082394</v>
      </c>
      <c r="AH88" s="205">
        <f t="shared" si="105"/>
        <v>40914.465330832609</v>
      </c>
      <c r="AI88" s="202">
        <f t="shared" si="105"/>
        <v>40914.465330832609</v>
      </c>
      <c r="AJ88" s="202">
        <f t="shared" si="105"/>
        <v>40914.465330832609</v>
      </c>
      <c r="AK88" s="202">
        <f t="shared" si="105"/>
        <v>40914.465330832609</v>
      </c>
      <c r="AL88" s="202">
        <f t="shared" si="105"/>
        <v>40914.465330832609</v>
      </c>
      <c r="AM88" s="202">
        <f t="shared" si="105"/>
        <v>40914.465330832609</v>
      </c>
      <c r="AN88" s="202">
        <f t="shared" si="105"/>
        <v>40914.465330832609</v>
      </c>
      <c r="AO88" s="202">
        <f t="shared" si="105"/>
        <v>40914.465330832609</v>
      </c>
      <c r="AP88" s="202">
        <f t="shared" si="105"/>
        <v>40914.465330832609</v>
      </c>
      <c r="AQ88" s="202">
        <f t="shared" si="105"/>
        <v>40914.465330832609</v>
      </c>
      <c r="AR88" s="202">
        <f t="shared" si="105"/>
        <v>40914.465330832609</v>
      </c>
      <c r="AS88" s="202">
        <f t="shared" si="105"/>
        <v>40914.465330832609</v>
      </c>
      <c r="AT88" s="203">
        <f t="shared" si="105"/>
        <v>40914.465330832609</v>
      </c>
      <c r="AU88" s="204">
        <f t="shared" si="105"/>
        <v>531888.04930082394</v>
      </c>
      <c r="AV88" s="205">
        <f t="shared" si="105"/>
        <v>40914.465330832609</v>
      </c>
      <c r="AW88" s="202">
        <f t="shared" si="105"/>
        <v>40914.465330832609</v>
      </c>
      <c r="AX88" s="202">
        <f t="shared" si="105"/>
        <v>40914.465330832609</v>
      </c>
      <c r="AY88" s="202">
        <f t="shared" si="105"/>
        <v>40914.465330832609</v>
      </c>
      <c r="AZ88" s="202">
        <f t="shared" si="105"/>
        <v>40914.465330832609</v>
      </c>
      <c r="BA88" s="202">
        <f t="shared" si="105"/>
        <v>40914.465330832609</v>
      </c>
      <c r="BB88" s="202">
        <f t="shared" si="105"/>
        <v>40914.465330832609</v>
      </c>
      <c r="BC88" s="202">
        <f t="shared" si="105"/>
        <v>40914.465330832609</v>
      </c>
      <c r="BD88" s="202">
        <f t="shared" si="105"/>
        <v>40914.465330832609</v>
      </c>
      <c r="BE88" s="202">
        <f t="shared" si="105"/>
        <v>40914.465330832609</v>
      </c>
      <c r="BF88" s="202">
        <f t="shared" si="105"/>
        <v>40914.465330832609</v>
      </c>
      <c r="BG88" s="202">
        <f t="shared" si="105"/>
        <v>40914.465330832609</v>
      </c>
      <c r="BH88" s="203">
        <f t="shared" si="105"/>
        <v>40914.465330832609</v>
      </c>
      <c r="BI88" s="204">
        <f t="shared" si="105"/>
        <v>531888.04930082394</v>
      </c>
      <c r="BJ88" s="204">
        <f t="shared" si="105"/>
        <v>531888.04930082394</v>
      </c>
      <c r="BK88" s="204">
        <f t="shared" si="105"/>
        <v>531888.04930082394</v>
      </c>
      <c r="BL88" s="204">
        <f t="shared" si="105"/>
        <v>531888.04930082394</v>
      </c>
      <c r="BM88" s="204">
        <f t="shared" si="105"/>
        <v>531888.04930082394</v>
      </c>
      <c r="BN88" s="176"/>
    </row>
    <row r="89" spans="2:66" outlineLevel="1" x14ac:dyDescent="0.3">
      <c r="B89" s="190" t="str">
        <f t="shared" si="99"/>
        <v>Dedicated for Hoplite (FBG) 14xx</v>
      </c>
      <c r="C89" s="191" t="str">
        <f t="shared" si="99"/>
        <v>Hoplite (FBG) 14xx</v>
      </c>
      <c r="D89" s="206" t="str">
        <f>D763</f>
        <v>Kitting</v>
      </c>
      <c r="E89" s="207"/>
      <c r="F89" s="186">
        <f t="shared" ref="F89:AK96" si="106">IFERROR(F815/F763*SUMIF($D$25:$D$35,$C89,F$25:F$35),"-")</f>
        <v>12462.145545088131</v>
      </c>
      <c r="G89" s="186">
        <f t="shared" si="106"/>
        <v>12599.763289532877</v>
      </c>
      <c r="H89" s="186">
        <f t="shared" si="106"/>
        <v>12599.763289532877</v>
      </c>
      <c r="I89" s="186">
        <f t="shared" si="106"/>
        <v>12599.763289532877</v>
      </c>
      <c r="J89" s="186">
        <f t="shared" si="106"/>
        <v>12599.763289532877</v>
      </c>
      <c r="K89" s="186">
        <f t="shared" si="106"/>
        <v>12599.763289532877</v>
      </c>
      <c r="L89" s="186">
        <f t="shared" si="106"/>
        <v>12599.763289532877</v>
      </c>
      <c r="M89" s="186">
        <f t="shared" si="106"/>
        <v>12599.763289532877</v>
      </c>
      <c r="N89" s="186">
        <f t="shared" si="106"/>
        <v>12599.763289532877</v>
      </c>
      <c r="O89" s="186">
        <f t="shared" si="106"/>
        <v>15119.715947439452</v>
      </c>
      <c r="P89" s="186">
        <f t="shared" si="106"/>
        <v>17639.668605346029</v>
      </c>
      <c r="Q89" s="186">
        <f t="shared" si="106"/>
        <v>20159.621263252604</v>
      </c>
      <c r="R89" s="187">
        <f t="shared" si="106"/>
        <v>20159.621263252604</v>
      </c>
      <c r="S89" s="188">
        <f t="shared" si="106"/>
        <v>186476.49668508663</v>
      </c>
      <c r="T89" s="189">
        <f t="shared" si="106"/>
        <v>20159.621263252604</v>
      </c>
      <c r="U89" s="186">
        <f t="shared" si="106"/>
        <v>20159.621263252604</v>
      </c>
      <c r="V89" s="186">
        <f t="shared" si="106"/>
        <v>20159.621263252604</v>
      </c>
      <c r="W89" s="186">
        <f t="shared" si="106"/>
        <v>20159.621263252604</v>
      </c>
      <c r="X89" s="186">
        <f t="shared" si="106"/>
        <v>20159.621263252604</v>
      </c>
      <c r="Y89" s="186">
        <f t="shared" si="106"/>
        <v>20159.621263252604</v>
      </c>
      <c r="Z89" s="186">
        <f t="shared" si="106"/>
        <v>20159.621263252604</v>
      </c>
      <c r="AA89" s="186">
        <f t="shared" si="106"/>
        <v>20159.621263252604</v>
      </c>
      <c r="AB89" s="186">
        <f t="shared" si="106"/>
        <v>20159.621263252604</v>
      </c>
      <c r="AC89" s="186">
        <f t="shared" si="106"/>
        <v>20159.621263252604</v>
      </c>
      <c r="AD89" s="186">
        <f t="shared" si="106"/>
        <v>20159.621263252604</v>
      </c>
      <c r="AE89" s="186">
        <f t="shared" si="106"/>
        <v>20159.621263252604</v>
      </c>
      <c r="AF89" s="187">
        <f t="shared" si="106"/>
        <v>20159.621263252604</v>
      </c>
      <c r="AG89" s="188">
        <f t="shared" si="106"/>
        <v>262075.07642228389</v>
      </c>
      <c r="AH89" s="189">
        <f t="shared" si="106"/>
        <v>20159.621263252604</v>
      </c>
      <c r="AI89" s="186">
        <f t="shared" si="106"/>
        <v>20159.621263252604</v>
      </c>
      <c r="AJ89" s="186">
        <f t="shared" si="106"/>
        <v>20159.621263252604</v>
      </c>
      <c r="AK89" s="186">
        <f t="shared" si="106"/>
        <v>20159.621263252604</v>
      </c>
      <c r="AL89" s="186">
        <f t="shared" si="105"/>
        <v>20159.621263252604</v>
      </c>
      <c r="AM89" s="186">
        <f t="shared" si="105"/>
        <v>20159.621263252604</v>
      </c>
      <c r="AN89" s="186">
        <f t="shared" si="105"/>
        <v>20159.621263252604</v>
      </c>
      <c r="AO89" s="186">
        <f t="shared" si="105"/>
        <v>20159.621263252604</v>
      </c>
      <c r="AP89" s="186">
        <f t="shared" si="105"/>
        <v>20159.621263252604</v>
      </c>
      <c r="AQ89" s="186">
        <f t="shared" si="105"/>
        <v>20159.621263252604</v>
      </c>
      <c r="AR89" s="186">
        <f t="shared" si="105"/>
        <v>20159.621263252604</v>
      </c>
      <c r="AS89" s="186">
        <f t="shared" si="105"/>
        <v>20159.621263252604</v>
      </c>
      <c r="AT89" s="187">
        <f t="shared" si="105"/>
        <v>20159.621263252604</v>
      </c>
      <c r="AU89" s="188">
        <f t="shared" si="105"/>
        <v>262075.07642228389</v>
      </c>
      <c r="AV89" s="189">
        <f t="shared" si="105"/>
        <v>20159.621263252604</v>
      </c>
      <c r="AW89" s="186">
        <f t="shared" si="105"/>
        <v>20159.621263252604</v>
      </c>
      <c r="AX89" s="186">
        <f t="shared" si="105"/>
        <v>20159.621263252604</v>
      </c>
      <c r="AY89" s="186">
        <f t="shared" si="105"/>
        <v>20159.621263252604</v>
      </c>
      <c r="AZ89" s="186">
        <f t="shared" si="105"/>
        <v>20159.621263252604</v>
      </c>
      <c r="BA89" s="186">
        <f t="shared" si="105"/>
        <v>20159.621263252604</v>
      </c>
      <c r="BB89" s="186">
        <f t="shared" si="105"/>
        <v>20159.621263252604</v>
      </c>
      <c r="BC89" s="186">
        <f t="shared" si="105"/>
        <v>20159.621263252604</v>
      </c>
      <c r="BD89" s="186">
        <f t="shared" si="105"/>
        <v>20159.621263252604</v>
      </c>
      <c r="BE89" s="186">
        <f t="shared" si="105"/>
        <v>20159.621263252604</v>
      </c>
      <c r="BF89" s="186">
        <f t="shared" si="105"/>
        <v>20159.621263252604</v>
      </c>
      <c r="BG89" s="186">
        <f t="shared" si="105"/>
        <v>20159.621263252604</v>
      </c>
      <c r="BH89" s="187">
        <f t="shared" si="105"/>
        <v>20159.621263252604</v>
      </c>
      <c r="BI89" s="188">
        <f t="shared" si="105"/>
        <v>262075.07642228389</v>
      </c>
      <c r="BJ89" s="188">
        <f t="shared" si="105"/>
        <v>262075.07642228389</v>
      </c>
      <c r="BK89" s="188">
        <f t="shared" si="105"/>
        <v>262075.07642228389</v>
      </c>
      <c r="BL89" s="188">
        <f t="shared" si="105"/>
        <v>262075.07642228389</v>
      </c>
      <c r="BM89" s="188">
        <f t="shared" si="105"/>
        <v>262075.07642228389</v>
      </c>
      <c r="BN89" s="176"/>
    </row>
    <row r="90" spans="2:66" outlineLevel="1" x14ac:dyDescent="0.3">
      <c r="B90" s="190" t="str">
        <f t="shared" si="99"/>
        <v>Dedicated for Hoplite (FBG) 14xx</v>
      </c>
      <c r="C90" s="191" t="str">
        <f t="shared" si="99"/>
        <v>Hoplite (FBG) 14xx</v>
      </c>
      <c r="D90" s="192" t="str">
        <f t="shared" si="99"/>
        <v>Stripping &amp; Cleaning</v>
      </c>
      <c r="E90" s="193"/>
      <c r="F90" s="194">
        <f t="shared" si="106"/>
        <v>8324.7738671628886</v>
      </c>
      <c r="G90" s="194">
        <f t="shared" si="106"/>
        <v>8416.703190124701</v>
      </c>
      <c r="H90" s="194">
        <f t="shared" si="106"/>
        <v>8416.703190124701</v>
      </c>
      <c r="I90" s="194">
        <f t="shared" si="106"/>
        <v>8416.703190124701</v>
      </c>
      <c r="J90" s="194">
        <f t="shared" si="106"/>
        <v>8416.703190124701</v>
      </c>
      <c r="K90" s="194">
        <f t="shared" si="106"/>
        <v>8416.703190124701</v>
      </c>
      <c r="L90" s="194">
        <f t="shared" si="106"/>
        <v>8416.703190124701</v>
      </c>
      <c r="M90" s="194">
        <f t="shared" si="106"/>
        <v>8416.703190124701</v>
      </c>
      <c r="N90" s="194">
        <f t="shared" si="106"/>
        <v>8416.703190124701</v>
      </c>
      <c r="O90" s="194">
        <f t="shared" si="106"/>
        <v>10100.043828149641</v>
      </c>
      <c r="P90" s="194">
        <f t="shared" si="106"/>
        <v>11783.384466174581</v>
      </c>
      <c r="Q90" s="194">
        <f t="shared" si="106"/>
        <v>13466.725104199521</v>
      </c>
      <c r="R90" s="195">
        <f t="shared" si="106"/>
        <v>13466.725104199521</v>
      </c>
      <c r="S90" s="196">
        <f t="shared" si="106"/>
        <v>124567.20721384556</v>
      </c>
      <c r="T90" s="197">
        <f t="shared" si="106"/>
        <v>13466.725104199521</v>
      </c>
      <c r="U90" s="194">
        <f t="shared" si="106"/>
        <v>13466.725104199521</v>
      </c>
      <c r="V90" s="194">
        <f t="shared" si="106"/>
        <v>13466.725104199521</v>
      </c>
      <c r="W90" s="194">
        <f t="shared" si="106"/>
        <v>13466.725104199521</v>
      </c>
      <c r="X90" s="194">
        <f t="shared" si="106"/>
        <v>13466.725104199521</v>
      </c>
      <c r="Y90" s="194">
        <f t="shared" si="106"/>
        <v>13466.725104199521</v>
      </c>
      <c r="Z90" s="194">
        <f t="shared" si="106"/>
        <v>13466.725104199521</v>
      </c>
      <c r="AA90" s="194">
        <f t="shared" si="106"/>
        <v>13466.725104199521</v>
      </c>
      <c r="AB90" s="194">
        <f t="shared" si="106"/>
        <v>13466.725104199521</v>
      </c>
      <c r="AC90" s="194">
        <f t="shared" si="106"/>
        <v>13466.725104199521</v>
      </c>
      <c r="AD90" s="194">
        <f t="shared" si="106"/>
        <v>13466.725104199521</v>
      </c>
      <c r="AE90" s="194">
        <f t="shared" si="106"/>
        <v>13466.725104199521</v>
      </c>
      <c r="AF90" s="195">
        <f t="shared" si="106"/>
        <v>13466.725104199521</v>
      </c>
      <c r="AG90" s="196">
        <f t="shared" si="106"/>
        <v>175067.42635459377</v>
      </c>
      <c r="AH90" s="197">
        <f t="shared" si="106"/>
        <v>13466.725104199519</v>
      </c>
      <c r="AI90" s="194">
        <f t="shared" si="106"/>
        <v>13466.725104199519</v>
      </c>
      <c r="AJ90" s="194">
        <f t="shared" si="106"/>
        <v>13466.725104199519</v>
      </c>
      <c r="AK90" s="194">
        <f t="shared" si="106"/>
        <v>13466.725104199519</v>
      </c>
      <c r="AL90" s="194">
        <f t="shared" si="105"/>
        <v>13466.725104199519</v>
      </c>
      <c r="AM90" s="194">
        <f t="shared" si="105"/>
        <v>13466.725104199519</v>
      </c>
      <c r="AN90" s="194">
        <f t="shared" si="105"/>
        <v>13466.725104199519</v>
      </c>
      <c r="AO90" s="194">
        <f t="shared" si="105"/>
        <v>13466.725104199519</v>
      </c>
      <c r="AP90" s="194">
        <f t="shared" si="105"/>
        <v>13466.725104199519</v>
      </c>
      <c r="AQ90" s="194">
        <f t="shared" si="105"/>
        <v>13466.725104199519</v>
      </c>
      <c r="AR90" s="194">
        <f t="shared" si="105"/>
        <v>13466.725104199519</v>
      </c>
      <c r="AS90" s="194">
        <f t="shared" si="105"/>
        <v>13466.725104199519</v>
      </c>
      <c r="AT90" s="195">
        <f t="shared" si="105"/>
        <v>13466.725104199519</v>
      </c>
      <c r="AU90" s="196">
        <f t="shared" si="105"/>
        <v>175067.42635459377</v>
      </c>
      <c r="AV90" s="197">
        <f t="shared" si="105"/>
        <v>13466.725104199519</v>
      </c>
      <c r="AW90" s="194">
        <f t="shared" si="105"/>
        <v>13466.725104199519</v>
      </c>
      <c r="AX90" s="194">
        <f t="shared" si="105"/>
        <v>13466.725104199519</v>
      </c>
      <c r="AY90" s="194">
        <f t="shared" si="105"/>
        <v>13466.725104199519</v>
      </c>
      <c r="AZ90" s="194">
        <f t="shared" si="105"/>
        <v>13466.725104199519</v>
      </c>
      <c r="BA90" s="194">
        <f t="shared" si="105"/>
        <v>13466.725104199519</v>
      </c>
      <c r="BB90" s="194">
        <f t="shared" si="105"/>
        <v>13466.725104199519</v>
      </c>
      <c r="BC90" s="194">
        <f t="shared" si="105"/>
        <v>13466.725104199519</v>
      </c>
      <c r="BD90" s="194">
        <f t="shared" si="105"/>
        <v>13466.725104199519</v>
      </c>
      <c r="BE90" s="194">
        <f t="shared" si="105"/>
        <v>13466.725104199519</v>
      </c>
      <c r="BF90" s="194">
        <f t="shared" si="105"/>
        <v>13466.725104199519</v>
      </c>
      <c r="BG90" s="194">
        <f t="shared" si="105"/>
        <v>13466.725104199519</v>
      </c>
      <c r="BH90" s="195">
        <f t="shared" si="105"/>
        <v>13466.725104199519</v>
      </c>
      <c r="BI90" s="196">
        <f t="shared" si="105"/>
        <v>175067.42635459377</v>
      </c>
      <c r="BJ90" s="196">
        <f t="shared" si="105"/>
        <v>175067.42635459377</v>
      </c>
      <c r="BK90" s="196">
        <f t="shared" si="105"/>
        <v>175067.42635459377</v>
      </c>
      <c r="BL90" s="196">
        <f t="shared" si="105"/>
        <v>175067.42635459377</v>
      </c>
      <c r="BM90" s="196">
        <f t="shared" si="105"/>
        <v>175067.42635459377</v>
      </c>
      <c r="BN90" s="176"/>
    </row>
    <row r="91" spans="2:66" outlineLevel="1" x14ac:dyDescent="0.3">
      <c r="B91" s="190" t="str">
        <f t="shared" si="99"/>
        <v>Dedicated for Hoplite (FBG) 14xx</v>
      </c>
      <c r="C91" s="191" t="str">
        <f t="shared" si="99"/>
        <v>Hoplite (FBG) 14xx</v>
      </c>
      <c r="D91" s="192" t="str">
        <f t="shared" si="99"/>
        <v>Writing</v>
      </c>
      <c r="E91" s="193"/>
      <c r="F91" s="194">
        <f t="shared" si="106"/>
        <v>4955.0242809272149</v>
      </c>
      <c r="G91" s="194">
        <f t="shared" si="106"/>
        <v>5009.7419266763382</v>
      </c>
      <c r="H91" s="194">
        <f t="shared" si="106"/>
        <v>5009.7419266763382</v>
      </c>
      <c r="I91" s="194">
        <f t="shared" si="106"/>
        <v>5009.7419266763382</v>
      </c>
      <c r="J91" s="194">
        <f t="shared" si="106"/>
        <v>5009.7419266763382</v>
      </c>
      <c r="K91" s="194">
        <f t="shared" si="106"/>
        <v>5009.7419266763382</v>
      </c>
      <c r="L91" s="194">
        <f t="shared" si="106"/>
        <v>5009.7419266763382</v>
      </c>
      <c r="M91" s="194">
        <f t="shared" si="106"/>
        <v>5009.7419266763382</v>
      </c>
      <c r="N91" s="194">
        <f t="shared" si="106"/>
        <v>5009.7419266763382</v>
      </c>
      <c r="O91" s="194">
        <f t="shared" si="106"/>
        <v>6011.6903120116049</v>
      </c>
      <c r="P91" s="194">
        <f t="shared" si="106"/>
        <v>7013.6386973468734</v>
      </c>
      <c r="Q91" s="194">
        <f t="shared" si="106"/>
        <v>8015.587082682141</v>
      </c>
      <c r="R91" s="195">
        <f t="shared" si="106"/>
        <v>8015.587082682141</v>
      </c>
      <c r="S91" s="196">
        <f t="shared" si="106"/>
        <v>74144.180514809865</v>
      </c>
      <c r="T91" s="197">
        <f t="shared" si="106"/>
        <v>8015.587082682141</v>
      </c>
      <c r="U91" s="194">
        <f t="shared" si="106"/>
        <v>8015.587082682141</v>
      </c>
      <c r="V91" s="194">
        <f t="shared" si="106"/>
        <v>8015.587082682141</v>
      </c>
      <c r="W91" s="194">
        <f t="shared" si="106"/>
        <v>8015.587082682141</v>
      </c>
      <c r="X91" s="194">
        <f t="shared" si="106"/>
        <v>8015.587082682141</v>
      </c>
      <c r="Y91" s="194">
        <f t="shared" si="106"/>
        <v>8015.587082682141</v>
      </c>
      <c r="Z91" s="194">
        <f t="shared" si="106"/>
        <v>8015.587082682141</v>
      </c>
      <c r="AA91" s="194">
        <f t="shared" si="106"/>
        <v>8015.587082682141</v>
      </c>
      <c r="AB91" s="194">
        <f t="shared" si="106"/>
        <v>8015.587082682141</v>
      </c>
      <c r="AC91" s="194">
        <f t="shared" si="106"/>
        <v>8015.587082682141</v>
      </c>
      <c r="AD91" s="194">
        <f t="shared" si="106"/>
        <v>8015.587082682141</v>
      </c>
      <c r="AE91" s="194">
        <f t="shared" si="106"/>
        <v>8015.587082682141</v>
      </c>
      <c r="AF91" s="195">
        <f t="shared" si="106"/>
        <v>8015.587082682141</v>
      </c>
      <c r="AG91" s="196">
        <f t="shared" si="106"/>
        <v>104202.6320748679</v>
      </c>
      <c r="AH91" s="197">
        <f t="shared" si="106"/>
        <v>8015.587082682141</v>
      </c>
      <c r="AI91" s="194">
        <f t="shared" si="106"/>
        <v>8015.587082682141</v>
      </c>
      <c r="AJ91" s="194">
        <f t="shared" si="106"/>
        <v>8015.587082682141</v>
      </c>
      <c r="AK91" s="194">
        <f t="shared" si="106"/>
        <v>8015.587082682141</v>
      </c>
      <c r="AL91" s="194">
        <f t="shared" si="105"/>
        <v>8015.587082682141</v>
      </c>
      <c r="AM91" s="194">
        <f t="shared" si="105"/>
        <v>8015.587082682141</v>
      </c>
      <c r="AN91" s="194">
        <f t="shared" si="105"/>
        <v>8015.587082682141</v>
      </c>
      <c r="AO91" s="194">
        <f t="shared" si="105"/>
        <v>8015.587082682141</v>
      </c>
      <c r="AP91" s="194">
        <f t="shared" si="105"/>
        <v>8015.587082682141</v>
      </c>
      <c r="AQ91" s="194">
        <f t="shared" si="105"/>
        <v>8015.587082682141</v>
      </c>
      <c r="AR91" s="194">
        <f t="shared" si="105"/>
        <v>8015.587082682141</v>
      </c>
      <c r="AS91" s="194">
        <f t="shared" si="105"/>
        <v>8015.587082682141</v>
      </c>
      <c r="AT91" s="195">
        <f t="shared" si="105"/>
        <v>8015.587082682141</v>
      </c>
      <c r="AU91" s="196">
        <f t="shared" si="105"/>
        <v>104202.6320748679</v>
      </c>
      <c r="AV91" s="197">
        <f t="shared" si="105"/>
        <v>8015.587082682141</v>
      </c>
      <c r="AW91" s="194">
        <f t="shared" si="105"/>
        <v>8015.587082682141</v>
      </c>
      <c r="AX91" s="194">
        <f t="shared" si="105"/>
        <v>8015.587082682141</v>
      </c>
      <c r="AY91" s="194">
        <f t="shared" si="105"/>
        <v>8015.587082682141</v>
      </c>
      <c r="AZ91" s="194">
        <f t="shared" si="105"/>
        <v>8015.587082682141</v>
      </c>
      <c r="BA91" s="194">
        <f t="shared" si="105"/>
        <v>8015.587082682141</v>
      </c>
      <c r="BB91" s="194">
        <f t="shared" si="105"/>
        <v>8015.587082682141</v>
      </c>
      <c r="BC91" s="194">
        <f t="shared" si="105"/>
        <v>8015.587082682141</v>
      </c>
      <c r="BD91" s="194">
        <f t="shared" si="105"/>
        <v>8015.587082682141</v>
      </c>
      <c r="BE91" s="194">
        <f t="shared" si="105"/>
        <v>8015.587082682141</v>
      </c>
      <c r="BF91" s="194">
        <f t="shared" si="105"/>
        <v>8015.587082682141</v>
      </c>
      <c r="BG91" s="194">
        <f t="shared" si="105"/>
        <v>8015.587082682141</v>
      </c>
      <c r="BH91" s="195">
        <f t="shared" si="105"/>
        <v>8015.587082682141</v>
      </c>
      <c r="BI91" s="196">
        <f t="shared" si="105"/>
        <v>104202.6320748679</v>
      </c>
      <c r="BJ91" s="196">
        <f t="shared" si="105"/>
        <v>104202.6320748679</v>
      </c>
      <c r="BK91" s="196">
        <f t="shared" si="105"/>
        <v>104202.6320748679</v>
      </c>
      <c r="BL91" s="196">
        <f t="shared" si="105"/>
        <v>104202.6320748679</v>
      </c>
      <c r="BM91" s="196">
        <f t="shared" si="105"/>
        <v>104202.6320748679</v>
      </c>
      <c r="BN91" s="176"/>
    </row>
    <row r="92" spans="2:66" outlineLevel="1" x14ac:dyDescent="0.3">
      <c r="B92" s="190" t="str">
        <f t="shared" si="99"/>
        <v>Dedicated for Hoplite (FBG) 14xx</v>
      </c>
      <c r="C92" s="191" t="str">
        <f t="shared" si="99"/>
        <v>Hoplite (FBG) 14xx</v>
      </c>
      <c r="D92" s="192" t="str">
        <f t="shared" si="99"/>
        <v>Fiber Recoating</v>
      </c>
      <c r="E92" s="193"/>
      <c r="F92" s="194">
        <f t="shared" si="106"/>
        <v>4551.7800917996328</v>
      </c>
      <c r="G92" s="194">
        <f t="shared" si="106"/>
        <v>4602.0447679082217</v>
      </c>
      <c r="H92" s="194">
        <f t="shared" si="106"/>
        <v>4602.0447679082217</v>
      </c>
      <c r="I92" s="194">
        <f t="shared" si="106"/>
        <v>4602.0447679082217</v>
      </c>
      <c r="J92" s="194">
        <f t="shared" si="106"/>
        <v>4602.0447679082217</v>
      </c>
      <c r="K92" s="194">
        <f t="shared" si="106"/>
        <v>4602.0447679082217</v>
      </c>
      <c r="L92" s="194">
        <f t="shared" si="106"/>
        <v>4602.0447679082217</v>
      </c>
      <c r="M92" s="194">
        <f t="shared" si="106"/>
        <v>4602.0447679082217</v>
      </c>
      <c r="N92" s="194">
        <f t="shared" si="106"/>
        <v>4602.0447679082217</v>
      </c>
      <c r="O92" s="194">
        <f t="shared" si="106"/>
        <v>5522.4537214898664</v>
      </c>
      <c r="P92" s="194">
        <f t="shared" si="106"/>
        <v>6442.8626750715102</v>
      </c>
      <c r="Q92" s="194">
        <f t="shared" si="106"/>
        <v>7363.2716286531549</v>
      </c>
      <c r="R92" s="195">
        <f t="shared" si="106"/>
        <v>7363.2716286531549</v>
      </c>
      <c r="S92" s="196">
        <f t="shared" si="106"/>
        <v>68110.262565041689</v>
      </c>
      <c r="T92" s="197">
        <f t="shared" si="106"/>
        <v>7363.2716286531549</v>
      </c>
      <c r="U92" s="194">
        <f t="shared" si="106"/>
        <v>7363.2716286531549</v>
      </c>
      <c r="V92" s="194">
        <f t="shared" si="106"/>
        <v>7363.2716286531549</v>
      </c>
      <c r="W92" s="194">
        <f t="shared" si="106"/>
        <v>7363.2716286531549</v>
      </c>
      <c r="X92" s="194">
        <f t="shared" si="106"/>
        <v>7363.2716286531549</v>
      </c>
      <c r="Y92" s="194">
        <f t="shared" si="106"/>
        <v>7363.2716286531549</v>
      </c>
      <c r="Z92" s="194">
        <f t="shared" si="106"/>
        <v>7363.2716286531549</v>
      </c>
      <c r="AA92" s="194">
        <f t="shared" si="106"/>
        <v>7363.2716286531549</v>
      </c>
      <c r="AB92" s="194">
        <f t="shared" si="106"/>
        <v>7363.2716286531549</v>
      </c>
      <c r="AC92" s="194">
        <f t="shared" si="106"/>
        <v>7363.2716286531549</v>
      </c>
      <c r="AD92" s="194">
        <f t="shared" si="106"/>
        <v>7363.2716286531549</v>
      </c>
      <c r="AE92" s="194">
        <f t="shared" si="106"/>
        <v>7363.2716286531549</v>
      </c>
      <c r="AF92" s="195">
        <f t="shared" si="106"/>
        <v>7363.2716286531549</v>
      </c>
      <c r="AG92" s="196">
        <f t="shared" si="106"/>
        <v>95722.531172491028</v>
      </c>
      <c r="AH92" s="197">
        <f t="shared" si="106"/>
        <v>7363.2716286531549</v>
      </c>
      <c r="AI92" s="194">
        <f t="shared" si="106"/>
        <v>7363.2716286531549</v>
      </c>
      <c r="AJ92" s="194">
        <f t="shared" si="106"/>
        <v>7363.2716286531549</v>
      </c>
      <c r="AK92" s="194">
        <f t="shared" si="106"/>
        <v>7363.2716286531549</v>
      </c>
      <c r="AL92" s="194">
        <f t="shared" si="105"/>
        <v>7363.2716286531549</v>
      </c>
      <c r="AM92" s="194">
        <f t="shared" si="105"/>
        <v>7363.2716286531549</v>
      </c>
      <c r="AN92" s="194">
        <f t="shared" si="105"/>
        <v>7363.2716286531549</v>
      </c>
      <c r="AO92" s="194">
        <f t="shared" si="105"/>
        <v>7363.2716286531549</v>
      </c>
      <c r="AP92" s="194">
        <f t="shared" si="105"/>
        <v>7363.2716286531549</v>
      </c>
      <c r="AQ92" s="194">
        <f t="shared" si="105"/>
        <v>7363.2716286531549</v>
      </c>
      <c r="AR92" s="194">
        <f t="shared" si="105"/>
        <v>7363.2716286531549</v>
      </c>
      <c r="AS92" s="194">
        <f t="shared" si="105"/>
        <v>7363.2716286531549</v>
      </c>
      <c r="AT92" s="195">
        <f t="shared" si="105"/>
        <v>7363.2716286531549</v>
      </c>
      <c r="AU92" s="196">
        <f t="shared" si="105"/>
        <v>95722.531172491028</v>
      </c>
      <c r="AV92" s="197">
        <f t="shared" si="105"/>
        <v>7363.2716286531549</v>
      </c>
      <c r="AW92" s="194">
        <f t="shared" si="105"/>
        <v>7363.2716286531549</v>
      </c>
      <c r="AX92" s="194">
        <f t="shared" si="105"/>
        <v>7363.2716286531549</v>
      </c>
      <c r="AY92" s="194">
        <f t="shared" si="105"/>
        <v>7363.2716286531549</v>
      </c>
      <c r="AZ92" s="194">
        <f t="shared" si="105"/>
        <v>7363.2716286531549</v>
      </c>
      <c r="BA92" s="194">
        <f t="shared" si="105"/>
        <v>7363.2716286531549</v>
      </c>
      <c r="BB92" s="194">
        <f t="shared" si="105"/>
        <v>7363.2716286531549</v>
      </c>
      <c r="BC92" s="194">
        <f t="shared" si="105"/>
        <v>7363.2716286531549</v>
      </c>
      <c r="BD92" s="194">
        <f t="shared" si="105"/>
        <v>7363.2716286531549</v>
      </c>
      <c r="BE92" s="194">
        <f t="shared" si="105"/>
        <v>7363.2716286531549</v>
      </c>
      <c r="BF92" s="194">
        <f t="shared" si="105"/>
        <v>7363.2716286531549</v>
      </c>
      <c r="BG92" s="194">
        <f t="shared" si="105"/>
        <v>7363.2716286531549</v>
      </c>
      <c r="BH92" s="195">
        <f t="shared" si="105"/>
        <v>7363.2716286531549</v>
      </c>
      <c r="BI92" s="196">
        <f t="shared" si="105"/>
        <v>95722.531172491028</v>
      </c>
      <c r="BJ92" s="196">
        <f t="shared" si="105"/>
        <v>95722.531172491028</v>
      </c>
      <c r="BK92" s="196">
        <f t="shared" si="105"/>
        <v>95722.531172491028</v>
      </c>
      <c r="BL92" s="196">
        <f t="shared" si="105"/>
        <v>95722.531172491028</v>
      </c>
      <c r="BM92" s="196">
        <f t="shared" si="105"/>
        <v>95722.531172491028</v>
      </c>
      <c r="BN92" s="176"/>
    </row>
    <row r="93" spans="2:66" ht="15" outlineLevel="1" thickBot="1" x14ac:dyDescent="0.35">
      <c r="B93" s="198" t="str">
        <f t="shared" si="99"/>
        <v>Dedicated for Hoplite (FBG) 14xx</v>
      </c>
      <c r="C93" s="199" t="str">
        <f t="shared" si="99"/>
        <v>Hoplite (FBG) 14xx</v>
      </c>
      <c r="D93" s="200" t="str">
        <f t="shared" si="99"/>
        <v>Proof Test</v>
      </c>
      <c r="E93" s="201"/>
      <c r="F93" s="202">
        <f t="shared" si="106"/>
        <v>10285.840726923845</v>
      </c>
      <c r="G93" s="202">
        <f t="shared" si="106"/>
        <v>10399.425839169229</v>
      </c>
      <c r="H93" s="202">
        <f t="shared" si="106"/>
        <v>10399.425839169229</v>
      </c>
      <c r="I93" s="202">
        <f t="shared" si="106"/>
        <v>10399.425839169229</v>
      </c>
      <c r="J93" s="202">
        <f t="shared" si="106"/>
        <v>10399.425839169229</v>
      </c>
      <c r="K93" s="202">
        <f t="shared" si="106"/>
        <v>10399.425839169229</v>
      </c>
      <c r="L93" s="202">
        <f t="shared" si="106"/>
        <v>10399.425839169229</v>
      </c>
      <c r="M93" s="202">
        <f t="shared" si="106"/>
        <v>10399.425839169229</v>
      </c>
      <c r="N93" s="202">
        <f t="shared" si="106"/>
        <v>10399.425839169229</v>
      </c>
      <c r="O93" s="202">
        <f t="shared" si="106"/>
        <v>12479.311007003076</v>
      </c>
      <c r="P93" s="202">
        <f t="shared" si="106"/>
        <v>14559.196174836921</v>
      </c>
      <c r="Q93" s="202">
        <f t="shared" si="106"/>
        <v>16639.081342670768</v>
      </c>
      <c r="R93" s="203">
        <f t="shared" si="106"/>
        <v>16639.081342670768</v>
      </c>
      <c r="S93" s="204">
        <f t="shared" si="106"/>
        <v>153911.5024197046</v>
      </c>
      <c r="T93" s="205">
        <f t="shared" si="106"/>
        <v>16639.081342670768</v>
      </c>
      <c r="U93" s="202">
        <f t="shared" si="106"/>
        <v>16639.081342670768</v>
      </c>
      <c r="V93" s="202">
        <f t="shared" si="106"/>
        <v>16639.081342670768</v>
      </c>
      <c r="W93" s="202">
        <f t="shared" si="106"/>
        <v>16639.081342670768</v>
      </c>
      <c r="X93" s="202">
        <f t="shared" si="106"/>
        <v>16639.081342670768</v>
      </c>
      <c r="Y93" s="202">
        <f t="shared" si="106"/>
        <v>16639.081342670768</v>
      </c>
      <c r="Z93" s="202">
        <f t="shared" si="106"/>
        <v>16639.081342670768</v>
      </c>
      <c r="AA93" s="202">
        <f t="shared" si="106"/>
        <v>16639.081342670768</v>
      </c>
      <c r="AB93" s="202">
        <f t="shared" si="106"/>
        <v>16639.081342670768</v>
      </c>
      <c r="AC93" s="202">
        <f t="shared" si="106"/>
        <v>16639.081342670768</v>
      </c>
      <c r="AD93" s="202">
        <f t="shared" si="106"/>
        <v>16639.081342670768</v>
      </c>
      <c r="AE93" s="202">
        <f t="shared" si="106"/>
        <v>16639.081342670768</v>
      </c>
      <c r="AF93" s="203">
        <f t="shared" si="106"/>
        <v>16639.081342670768</v>
      </c>
      <c r="AG93" s="204">
        <f t="shared" si="106"/>
        <v>216308.05745471994</v>
      </c>
      <c r="AH93" s="205">
        <f t="shared" si="106"/>
        <v>16639.081342670768</v>
      </c>
      <c r="AI93" s="202">
        <f t="shared" si="106"/>
        <v>16639.081342670768</v>
      </c>
      <c r="AJ93" s="202">
        <f t="shared" si="106"/>
        <v>16639.081342670768</v>
      </c>
      <c r="AK93" s="202">
        <f t="shared" si="106"/>
        <v>16639.081342670768</v>
      </c>
      <c r="AL93" s="202">
        <f t="shared" si="105"/>
        <v>16639.081342670768</v>
      </c>
      <c r="AM93" s="202">
        <f t="shared" si="105"/>
        <v>16639.081342670768</v>
      </c>
      <c r="AN93" s="202">
        <f t="shared" si="105"/>
        <v>16639.081342670768</v>
      </c>
      <c r="AO93" s="202">
        <f t="shared" si="105"/>
        <v>16639.081342670768</v>
      </c>
      <c r="AP93" s="202">
        <f t="shared" si="105"/>
        <v>16639.081342670768</v>
      </c>
      <c r="AQ93" s="202">
        <f t="shared" si="105"/>
        <v>16639.081342670768</v>
      </c>
      <c r="AR93" s="202">
        <f t="shared" si="105"/>
        <v>16639.081342670768</v>
      </c>
      <c r="AS93" s="202">
        <f t="shared" si="105"/>
        <v>16639.081342670768</v>
      </c>
      <c r="AT93" s="203">
        <f t="shared" si="105"/>
        <v>16639.081342670768</v>
      </c>
      <c r="AU93" s="204">
        <f t="shared" si="105"/>
        <v>216308.05745471996</v>
      </c>
      <c r="AV93" s="205">
        <f t="shared" si="105"/>
        <v>16639.081342670768</v>
      </c>
      <c r="AW93" s="202">
        <f t="shared" si="105"/>
        <v>16639.081342670768</v>
      </c>
      <c r="AX93" s="202">
        <f t="shared" si="105"/>
        <v>16639.081342670768</v>
      </c>
      <c r="AY93" s="202">
        <f t="shared" si="105"/>
        <v>16639.081342670768</v>
      </c>
      <c r="AZ93" s="202">
        <f t="shared" si="105"/>
        <v>16639.081342670768</v>
      </c>
      <c r="BA93" s="202">
        <f t="shared" si="105"/>
        <v>16639.081342670768</v>
      </c>
      <c r="BB93" s="202">
        <f t="shared" si="105"/>
        <v>16639.081342670768</v>
      </c>
      <c r="BC93" s="202">
        <f t="shared" si="105"/>
        <v>16639.081342670768</v>
      </c>
      <c r="BD93" s="202">
        <f t="shared" si="105"/>
        <v>16639.081342670768</v>
      </c>
      <c r="BE93" s="202">
        <f t="shared" si="105"/>
        <v>16639.081342670768</v>
      </c>
      <c r="BF93" s="202">
        <f t="shared" si="105"/>
        <v>16639.081342670768</v>
      </c>
      <c r="BG93" s="202">
        <f t="shared" si="105"/>
        <v>16639.081342670768</v>
      </c>
      <c r="BH93" s="203">
        <f t="shared" si="105"/>
        <v>16639.081342670768</v>
      </c>
      <c r="BI93" s="204">
        <f t="shared" si="105"/>
        <v>216308.05745471996</v>
      </c>
      <c r="BJ93" s="204">
        <f t="shared" si="105"/>
        <v>216308.05745471996</v>
      </c>
      <c r="BK93" s="204">
        <f t="shared" si="105"/>
        <v>216308.05745471996</v>
      </c>
      <c r="BL93" s="204">
        <f t="shared" si="105"/>
        <v>216308.05745471996</v>
      </c>
      <c r="BM93" s="204">
        <f t="shared" si="105"/>
        <v>216308.05745471996</v>
      </c>
      <c r="BN93" s="176"/>
    </row>
    <row r="94" spans="2:66" outlineLevel="1" x14ac:dyDescent="0.3">
      <c r="B94" s="190" t="str">
        <f t="shared" si="99"/>
        <v>Dedicated for Hoplens (FTA) 980</v>
      </c>
      <c r="C94" s="191" t="str">
        <f t="shared" si="99"/>
        <v>Hoplens (FTA) 980</v>
      </c>
      <c r="D94" s="206" t="str">
        <f t="shared" si="99"/>
        <v>Catridge Preparation</v>
      </c>
      <c r="E94" s="207"/>
      <c r="F94" s="186">
        <f t="shared" si="106"/>
        <v>15373.250050294644</v>
      </c>
      <c r="G94" s="186">
        <f t="shared" si="106"/>
        <v>15373.250050294644</v>
      </c>
      <c r="H94" s="186">
        <f t="shared" si="106"/>
        <v>18447.900060353575</v>
      </c>
      <c r="I94" s="186">
        <f t="shared" si="106"/>
        <v>21522.550070412504</v>
      </c>
      <c r="J94" s="186">
        <f t="shared" si="106"/>
        <v>21522.550070412504</v>
      </c>
      <c r="K94" s="186">
        <f t="shared" si="106"/>
        <v>21522.550070412504</v>
      </c>
      <c r="L94" s="186">
        <f t="shared" si="106"/>
        <v>21522.550070412504</v>
      </c>
      <c r="M94" s="186">
        <f t="shared" si="106"/>
        <v>21522.550070412504</v>
      </c>
      <c r="N94" s="186">
        <f t="shared" si="106"/>
        <v>21522.550070412504</v>
      </c>
      <c r="O94" s="186">
        <f t="shared" si="106"/>
        <v>21522.550070412504</v>
      </c>
      <c r="P94" s="186">
        <f t="shared" si="106"/>
        <v>21522.550070412504</v>
      </c>
      <c r="Q94" s="186">
        <f t="shared" si="106"/>
        <v>21522.550070412504</v>
      </c>
      <c r="R94" s="187">
        <f t="shared" si="106"/>
        <v>21522.550070412504</v>
      </c>
      <c r="S94" s="188">
        <f t="shared" si="106"/>
        <v>264419.9008650679</v>
      </c>
      <c r="T94" s="189">
        <f t="shared" si="106"/>
        <v>21522.550070412504</v>
      </c>
      <c r="U94" s="186">
        <f t="shared" si="106"/>
        <v>21522.550070412504</v>
      </c>
      <c r="V94" s="186">
        <f t="shared" si="106"/>
        <v>21522.550070412504</v>
      </c>
      <c r="W94" s="186">
        <f t="shared" si="106"/>
        <v>21522.550070412504</v>
      </c>
      <c r="X94" s="186">
        <f t="shared" si="106"/>
        <v>21522.550070412504</v>
      </c>
      <c r="Y94" s="186">
        <f t="shared" si="106"/>
        <v>21522.550070412504</v>
      </c>
      <c r="Z94" s="186">
        <f t="shared" si="106"/>
        <v>21522.550070412504</v>
      </c>
      <c r="AA94" s="186">
        <f t="shared" si="106"/>
        <v>27671.850090530366</v>
      </c>
      <c r="AB94" s="186">
        <f t="shared" si="106"/>
        <v>33821.150110648225</v>
      </c>
      <c r="AC94" s="186">
        <f t="shared" si="106"/>
        <v>39970.450130766083</v>
      </c>
      <c r="AD94" s="186">
        <f t="shared" si="106"/>
        <v>43045.100140825009</v>
      </c>
      <c r="AE94" s="186">
        <f t="shared" si="106"/>
        <v>41507.775135795542</v>
      </c>
      <c r="AF94" s="187">
        <f t="shared" si="106"/>
        <v>41507.775135795542</v>
      </c>
      <c r="AG94" s="188">
        <f t="shared" si="106"/>
        <v>378181.95123724832</v>
      </c>
      <c r="AH94" s="189">
        <f t="shared" si="106"/>
        <v>41507.775135795549</v>
      </c>
      <c r="AI94" s="186">
        <f t="shared" si="106"/>
        <v>41507.775135795549</v>
      </c>
      <c r="AJ94" s="186">
        <f t="shared" si="106"/>
        <v>41507.775135795549</v>
      </c>
      <c r="AK94" s="186">
        <f t="shared" si="106"/>
        <v>41507.775135795549</v>
      </c>
      <c r="AL94" s="186">
        <f t="shared" si="105"/>
        <v>41507.775135795549</v>
      </c>
      <c r="AM94" s="186">
        <f t="shared" si="105"/>
        <v>41507.775135795549</v>
      </c>
      <c r="AN94" s="186">
        <f t="shared" si="105"/>
        <v>41507.775135795549</v>
      </c>
      <c r="AO94" s="186">
        <f t="shared" si="105"/>
        <v>41507.775135795549</v>
      </c>
      <c r="AP94" s="186">
        <f t="shared" si="105"/>
        <v>41507.775135795549</v>
      </c>
      <c r="AQ94" s="186">
        <f t="shared" si="105"/>
        <v>41507.775135795549</v>
      </c>
      <c r="AR94" s="186">
        <f t="shared" si="105"/>
        <v>41507.775135795549</v>
      </c>
      <c r="AS94" s="186">
        <f t="shared" si="105"/>
        <v>41507.775135795549</v>
      </c>
      <c r="AT94" s="187">
        <f t="shared" si="105"/>
        <v>41507.775135795549</v>
      </c>
      <c r="AU94" s="188">
        <f t="shared" si="105"/>
        <v>539601.07676534215</v>
      </c>
      <c r="AV94" s="189">
        <f t="shared" si="105"/>
        <v>41507.775135795549</v>
      </c>
      <c r="AW94" s="186">
        <f t="shared" si="105"/>
        <v>41507.775135795549</v>
      </c>
      <c r="AX94" s="186">
        <f t="shared" si="105"/>
        <v>41507.775135795549</v>
      </c>
      <c r="AY94" s="186">
        <f t="shared" si="105"/>
        <v>41507.775135795549</v>
      </c>
      <c r="AZ94" s="186">
        <f t="shared" si="105"/>
        <v>41507.775135795549</v>
      </c>
      <c r="BA94" s="186">
        <f t="shared" si="105"/>
        <v>41507.775135795549</v>
      </c>
      <c r="BB94" s="186">
        <f t="shared" si="105"/>
        <v>41507.775135795549</v>
      </c>
      <c r="BC94" s="186">
        <f t="shared" si="105"/>
        <v>41507.775135795549</v>
      </c>
      <c r="BD94" s="186">
        <f t="shared" si="105"/>
        <v>41507.775135795549</v>
      </c>
      <c r="BE94" s="186">
        <f t="shared" si="105"/>
        <v>41507.775135795549</v>
      </c>
      <c r="BF94" s="186">
        <f t="shared" si="105"/>
        <v>41507.775135795549</v>
      </c>
      <c r="BG94" s="186">
        <f t="shared" si="105"/>
        <v>41507.775135795549</v>
      </c>
      <c r="BH94" s="187">
        <f t="shared" si="105"/>
        <v>41507.775135795549</v>
      </c>
      <c r="BI94" s="188">
        <f t="shared" si="105"/>
        <v>539601.07676534215</v>
      </c>
      <c r="BJ94" s="188">
        <f t="shared" si="105"/>
        <v>539601.07676534215</v>
      </c>
      <c r="BK94" s="188">
        <f t="shared" si="105"/>
        <v>539601.07676534215</v>
      </c>
      <c r="BL94" s="188">
        <f t="shared" si="105"/>
        <v>539601.07676534215</v>
      </c>
      <c r="BM94" s="188">
        <f t="shared" si="105"/>
        <v>539601.07676534215</v>
      </c>
      <c r="BN94" s="176"/>
    </row>
    <row r="95" spans="2:66" outlineLevel="1" x14ac:dyDescent="0.3">
      <c r="B95" s="190" t="str">
        <f t="shared" si="99"/>
        <v>Dedicated for Hoplens (FTA) 980</v>
      </c>
      <c r="C95" s="191" t="str">
        <f t="shared" si="99"/>
        <v>Hoplens (FTA) 980</v>
      </c>
      <c r="D95" s="192" t="str">
        <f t="shared" si="99"/>
        <v>Lensing</v>
      </c>
      <c r="E95" s="193"/>
      <c r="F95" s="194">
        <f t="shared" si="106"/>
        <v>7646.3704681001691</v>
      </c>
      <c r="G95" s="194">
        <f t="shared" si="106"/>
        <v>7646.3704681001709</v>
      </c>
      <c r="H95" s="194">
        <f t="shared" si="106"/>
        <v>9175.6445617202044</v>
      </c>
      <c r="I95" s="194">
        <f t="shared" si="106"/>
        <v>10704.918655340238</v>
      </c>
      <c r="J95" s="194">
        <f t="shared" si="106"/>
        <v>10704.918655340238</v>
      </c>
      <c r="K95" s="194">
        <f t="shared" si="106"/>
        <v>10704.918655340238</v>
      </c>
      <c r="L95" s="194">
        <f t="shared" si="106"/>
        <v>10704.918655340238</v>
      </c>
      <c r="M95" s="194">
        <f t="shared" si="106"/>
        <v>10704.918655340238</v>
      </c>
      <c r="N95" s="194">
        <f t="shared" si="106"/>
        <v>10704.918655340238</v>
      </c>
      <c r="O95" s="194">
        <f t="shared" si="106"/>
        <v>10704.918655340238</v>
      </c>
      <c r="P95" s="194">
        <f t="shared" si="106"/>
        <v>10704.918655340238</v>
      </c>
      <c r="Q95" s="194">
        <f t="shared" si="106"/>
        <v>10704.918655340238</v>
      </c>
      <c r="R95" s="195">
        <f t="shared" si="106"/>
        <v>10704.918655340238</v>
      </c>
      <c r="S95" s="196">
        <f t="shared" si="106"/>
        <v>131517.57205132299</v>
      </c>
      <c r="T95" s="197">
        <f t="shared" si="106"/>
        <v>9456.7030110967517</v>
      </c>
      <c r="U95" s="194">
        <f t="shared" si="106"/>
        <v>9456.7030110967517</v>
      </c>
      <c r="V95" s="194">
        <f t="shared" si="106"/>
        <v>9456.7030110967517</v>
      </c>
      <c r="W95" s="194">
        <f t="shared" si="106"/>
        <v>9456.7030110967517</v>
      </c>
      <c r="X95" s="194">
        <f t="shared" si="106"/>
        <v>9456.7030110967517</v>
      </c>
      <c r="Y95" s="194">
        <f t="shared" si="106"/>
        <v>9456.7030110967517</v>
      </c>
      <c r="Z95" s="194">
        <f t="shared" si="106"/>
        <v>9456.7030110967517</v>
      </c>
      <c r="AA95" s="194">
        <f t="shared" si="106"/>
        <v>12158.618157124396</v>
      </c>
      <c r="AB95" s="194">
        <f t="shared" si="106"/>
        <v>14860.533303152039</v>
      </c>
      <c r="AC95" s="194">
        <f t="shared" si="106"/>
        <v>17562.448449179683</v>
      </c>
      <c r="AD95" s="194">
        <f t="shared" si="106"/>
        <v>18237.927235686595</v>
      </c>
      <c r="AE95" s="194">
        <f t="shared" si="106"/>
        <v>18237.927235686595</v>
      </c>
      <c r="AF95" s="195">
        <f t="shared" si="106"/>
        <v>18237.927235686595</v>
      </c>
      <c r="AG95" s="196">
        <f t="shared" si="106"/>
        <v>165492.3026941932</v>
      </c>
      <c r="AH95" s="197">
        <f t="shared" si="106"/>
        <v>20645.200263870454</v>
      </c>
      <c r="AI95" s="194">
        <f t="shared" si="106"/>
        <v>20645.200263870454</v>
      </c>
      <c r="AJ95" s="194">
        <f t="shared" si="106"/>
        <v>20645.200263870454</v>
      </c>
      <c r="AK95" s="194">
        <f t="shared" si="106"/>
        <v>20645.200263870454</v>
      </c>
      <c r="AL95" s="194">
        <f t="shared" si="105"/>
        <v>20645.200263870454</v>
      </c>
      <c r="AM95" s="194">
        <f t="shared" si="105"/>
        <v>20645.200263870454</v>
      </c>
      <c r="AN95" s="194">
        <f t="shared" si="105"/>
        <v>20645.200263870454</v>
      </c>
      <c r="AO95" s="194">
        <f t="shared" si="105"/>
        <v>20645.200263870454</v>
      </c>
      <c r="AP95" s="194">
        <f t="shared" si="105"/>
        <v>20645.200263870454</v>
      </c>
      <c r="AQ95" s="194">
        <f t="shared" si="105"/>
        <v>20645.200263870454</v>
      </c>
      <c r="AR95" s="194">
        <f t="shared" si="105"/>
        <v>20645.200263870454</v>
      </c>
      <c r="AS95" s="194">
        <f t="shared" si="105"/>
        <v>20645.200263870454</v>
      </c>
      <c r="AT95" s="195">
        <f t="shared" si="105"/>
        <v>20645.200263870454</v>
      </c>
      <c r="AU95" s="196">
        <f t="shared" si="105"/>
        <v>268387.60343031608</v>
      </c>
      <c r="AV95" s="197">
        <f t="shared" si="105"/>
        <v>20645.200263870454</v>
      </c>
      <c r="AW95" s="194">
        <f t="shared" si="105"/>
        <v>20645.200263870454</v>
      </c>
      <c r="AX95" s="194">
        <f t="shared" si="105"/>
        <v>20645.200263870454</v>
      </c>
      <c r="AY95" s="194">
        <f t="shared" si="105"/>
        <v>20645.200263870454</v>
      </c>
      <c r="AZ95" s="194">
        <f t="shared" si="105"/>
        <v>20645.200263870454</v>
      </c>
      <c r="BA95" s="194">
        <f t="shared" si="105"/>
        <v>20645.200263870454</v>
      </c>
      <c r="BB95" s="194">
        <f t="shared" si="105"/>
        <v>20645.200263870454</v>
      </c>
      <c r="BC95" s="194">
        <f t="shared" si="105"/>
        <v>20645.200263870454</v>
      </c>
      <c r="BD95" s="194">
        <f t="shared" si="105"/>
        <v>20645.200263870454</v>
      </c>
      <c r="BE95" s="194">
        <f t="shared" si="105"/>
        <v>20645.200263870454</v>
      </c>
      <c r="BF95" s="194">
        <f t="shared" si="105"/>
        <v>20645.200263870454</v>
      </c>
      <c r="BG95" s="194">
        <f t="shared" si="105"/>
        <v>20645.200263870454</v>
      </c>
      <c r="BH95" s="195">
        <f t="shared" si="105"/>
        <v>20645.200263870454</v>
      </c>
      <c r="BI95" s="196">
        <f t="shared" si="105"/>
        <v>268387.60343031608</v>
      </c>
      <c r="BJ95" s="196">
        <f t="shared" si="105"/>
        <v>268387.60343031608</v>
      </c>
      <c r="BK95" s="196">
        <f t="shared" si="105"/>
        <v>268387.60343031608</v>
      </c>
      <c r="BL95" s="196">
        <f t="shared" si="105"/>
        <v>268387.60343031608</v>
      </c>
      <c r="BM95" s="196">
        <f t="shared" si="105"/>
        <v>268387.60343031608</v>
      </c>
      <c r="BN95" s="176"/>
    </row>
    <row r="96" spans="2:66" ht="15" outlineLevel="1" thickBot="1" x14ac:dyDescent="0.35">
      <c r="B96" s="198" t="str">
        <f t="shared" si="99"/>
        <v>Dedicated for Hoplens (FTA) 980</v>
      </c>
      <c r="C96" s="199" t="str">
        <f t="shared" si="99"/>
        <v>Hoplens (FTA) 980</v>
      </c>
      <c r="D96" s="200" t="str">
        <f t="shared" si="99"/>
        <v>Final Stripping</v>
      </c>
      <c r="E96" s="201"/>
      <c r="F96" s="202">
        <f t="shared" si="106"/>
        <v>10398.364781538463</v>
      </c>
      <c r="G96" s="202">
        <f t="shared" si="106"/>
        <v>10398.364781538463</v>
      </c>
      <c r="H96" s="202">
        <f t="shared" si="106"/>
        <v>10398.364781538463</v>
      </c>
      <c r="I96" s="202">
        <f t="shared" si="106"/>
        <v>13864.486375384618</v>
      </c>
      <c r="J96" s="202">
        <f t="shared" si="106"/>
        <v>13864.486375384618</v>
      </c>
      <c r="K96" s="202">
        <f t="shared" si="106"/>
        <v>13864.486375384618</v>
      </c>
      <c r="L96" s="202">
        <f t="shared" si="106"/>
        <v>13864.486375384618</v>
      </c>
      <c r="M96" s="202">
        <f t="shared" si="106"/>
        <v>13864.486375384618</v>
      </c>
      <c r="N96" s="202">
        <f t="shared" si="106"/>
        <v>13864.486375384618</v>
      </c>
      <c r="O96" s="202">
        <f t="shared" si="106"/>
        <v>13864.486375384618</v>
      </c>
      <c r="P96" s="202">
        <f t="shared" si="106"/>
        <v>13864.486375384618</v>
      </c>
      <c r="Q96" s="202">
        <f t="shared" si="106"/>
        <v>13864.486375384618</v>
      </c>
      <c r="R96" s="203">
        <f t="shared" si="106"/>
        <v>13864.486375384618</v>
      </c>
      <c r="S96" s="204">
        <f t="shared" si="106"/>
        <v>169839.95809846147</v>
      </c>
      <c r="T96" s="205">
        <f t="shared" si="106"/>
        <v>13864.486375384618</v>
      </c>
      <c r="U96" s="202">
        <f t="shared" si="106"/>
        <v>12131.425578461542</v>
      </c>
      <c r="V96" s="202">
        <f t="shared" si="106"/>
        <v>12131.425578461542</v>
      </c>
      <c r="W96" s="202">
        <f t="shared" si="106"/>
        <v>12131.425578461542</v>
      </c>
      <c r="X96" s="202">
        <f t="shared" si="106"/>
        <v>12131.425578461542</v>
      </c>
      <c r="Y96" s="202">
        <f t="shared" si="106"/>
        <v>12131.425578461542</v>
      </c>
      <c r="Z96" s="202">
        <f t="shared" si="106"/>
        <v>12131.425578461542</v>
      </c>
      <c r="AA96" s="202">
        <f t="shared" si="106"/>
        <v>17330.607969230772</v>
      </c>
      <c r="AB96" s="202">
        <f t="shared" si="106"/>
        <v>20796.729563076926</v>
      </c>
      <c r="AC96" s="202">
        <f t="shared" si="106"/>
        <v>24262.851156923083</v>
      </c>
      <c r="AD96" s="202">
        <f t="shared" si="106"/>
        <v>24262.851156923083</v>
      </c>
      <c r="AE96" s="202">
        <f t="shared" si="106"/>
        <v>23396.320758461545</v>
      </c>
      <c r="AF96" s="203">
        <f t="shared" si="106"/>
        <v>23396.320758461545</v>
      </c>
      <c r="AG96" s="204">
        <f t="shared" si="106"/>
        <v>220098.72120923072</v>
      </c>
      <c r="AH96" s="205">
        <f t="shared" si="106"/>
        <v>23396.320758461541</v>
      </c>
      <c r="AI96" s="202">
        <f t="shared" si="106"/>
        <v>23396.320758461541</v>
      </c>
      <c r="AJ96" s="202">
        <f t="shared" si="106"/>
        <v>23396.320758461541</v>
      </c>
      <c r="AK96" s="202">
        <f t="shared" ref="AK96" si="107">IFERROR(AK822/AK770*SUMIF($D$25:$D$35,$C96,AK$25:AK$35),"-")</f>
        <v>23396.320758461541</v>
      </c>
      <c r="AL96" s="202">
        <f t="shared" si="105"/>
        <v>23396.320758461541</v>
      </c>
      <c r="AM96" s="202">
        <f t="shared" si="105"/>
        <v>23396.320758461541</v>
      </c>
      <c r="AN96" s="202">
        <f t="shared" si="105"/>
        <v>23396.320758461541</v>
      </c>
      <c r="AO96" s="202">
        <f t="shared" si="105"/>
        <v>23396.320758461541</v>
      </c>
      <c r="AP96" s="202">
        <f t="shared" si="105"/>
        <v>23396.320758461541</v>
      </c>
      <c r="AQ96" s="202">
        <f t="shared" si="105"/>
        <v>23396.320758461541</v>
      </c>
      <c r="AR96" s="202">
        <f t="shared" si="105"/>
        <v>23396.320758461541</v>
      </c>
      <c r="AS96" s="202">
        <f t="shared" si="105"/>
        <v>23396.320758461541</v>
      </c>
      <c r="AT96" s="203">
        <f t="shared" si="105"/>
        <v>23396.320758461541</v>
      </c>
      <c r="AU96" s="204">
        <f t="shared" si="105"/>
        <v>304152.16985999991</v>
      </c>
      <c r="AV96" s="205">
        <f t="shared" si="105"/>
        <v>23396.320758461541</v>
      </c>
      <c r="AW96" s="202">
        <f t="shared" si="105"/>
        <v>23396.320758461541</v>
      </c>
      <c r="AX96" s="202">
        <f t="shared" si="105"/>
        <v>23396.320758461541</v>
      </c>
      <c r="AY96" s="202">
        <f t="shared" si="105"/>
        <v>23396.320758461541</v>
      </c>
      <c r="AZ96" s="202">
        <f t="shared" ref="AZ96:BM96" si="108">IFERROR(AZ822/AZ770*SUMIF($D$25:$D$35,$C96,AZ$25:AZ$35),"-")</f>
        <v>23396.320758461541</v>
      </c>
      <c r="BA96" s="202">
        <f t="shared" si="108"/>
        <v>23396.320758461541</v>
      </c>
      <c r="BB96" s="202">
        <f t="shared" si="108"/>
        <v>23396.320758461541</v>
      </c>
      <c r="BC96" s="202">
        <f t="shared" si="108"/>
        <v>23396.320758461541</v>
      </c>
      <c r="BD96" s="202">
        <f t="shared" si="108"/>
        <v>23396.320758461541</v>
      </c>
      <c r="BE96" s="202">
        <f t="shared" si="108"/>
        <v>23396.320758461541</v>
      </c>
      <c r="BF96" s="202">
        <f t="shared" si="108"/>
        <v>23396.320758461541</v>
      </c>
      <c r="BG96" s="202">
        <f t="shared" si="108"/>
        <v>23396.320758461541</v>
      </c>
      <c r="BH96" s="203">
        <f t="shared" si="108"/>
        <v>23396.320758461541</v>
      </c>
      <c r="BI96" s="204">
        <f t="shared" si="108"/>
        <v>304152.16985999991</v>
      </c>
      <c r="BJ96" s="204">
        <f t="shared" si="108"/>
        <v>304152.16985999991</v>
      </c>
      <c r="BK96" s="204">
        <f t="shared" si="108"/>
        <v>304152.16985999991</v>
      </c>
      <c r="BL96" s="204">
        <f t="shared" si="108"/>
        <v>304152.16985999991</v>
      </c>
      <c r="BM96" s="204">
        <f t="shared" si="108"/>
        <v>304152.16985999991</v>
      </c>
      <c r="BN96" s="176"/>
    </row>
    <row r="97" spans="2:66" outlineLevel="1" x14ac:dyDescent="0.3">
      <c r="B97" s="190" t="str">
        <f t="shared" si="99"/>
        <v>Dedicated for Hoplens (FLA) 14xx</v>
      </c>
      <c r="C97" s="191" t="str">
        <f t="shared" si="99"/>
        <v>Hoplens (FLA) 14xx</v>
      </c>
      <c r="D97" s="206" t="str">
        <f t="shared" si="99"/>
        <v>Catridge Preparation</v>
      </c>
      <c r="E97" s="207"/>
      <c r="F97" s="186">
        <f t="shared" ref="F97:BM101" si="109">IFERROR(F823/F771*SUMIF($D$25:$D$35,$C97,F$25:F$35),"-")</f>
        <v>7463.5892572014391</v>
      </c>
      <c r="G97" s="186">
        <f t="shared" si="109"/>
        <v>9097.7262130547388</v>
      </c>
      <c r="H97" s="186">
        <f t="shared" si="109"/>
        <v>9097.7262130547388</v>
      </c>
      <c r="I97" s="186">
        <f t="shared" si="109"/>
        <v>9097.7262130547388</v>
      </c>
      <c r="J97" s="186">
        <f t="shared" si="109"/>
        <v>9097.7262130547388</v>
      </c>
      <c r="K97" s="186">
        <f t="shared" si="109"/>
        <v>9097.7262130547388</v>
      </c>
      <c r="L97" s="186">
        <f t="shared" si="109"/>
        <v>9097.7262130547388</v>
      </c>
      <c r="M97" s="186">
        <f t="shared" si="109"/>
        <v>9097.7262130547388</v>
      </c>
      <c r="N97" s="186">
        <f t="shared" si="109"/>
        <v>9097.7262130547388</v>
      </c>
      <c r="O97" s="186">
        <f t="shared" si="109"/>
        <v>9097.7262130547388</v>
      </c>
      <c r="P97" s="186">
        <f t="shared" si="109"/>
        <v>9097.7262130547388</v>
      </c>
      <c r="Q97" s="186">
        <f t="shared" si="109"/>
        <v>9097.7262130547388</v>
      </c>
      <c r="R97" s="187">
        <f t="shared" si="109"/>
        <v>9097.7262130547388</v>
      </c>
      <c r="S97" s="188">
        <f t="shared" si="109"/>
        <v>116754.15306753581</v>
      </c>
      <c r="T97" s="189">
        <f t="shared" si="109"/>
        <v>9097.7262130547388</v>
      </c>
      <c r="U97" s="186">
        <f t="shared" si="109"/>
        <v>8339.5823619668445</v>
      </c>
      <c r="V97" s="186">
        <f t="shared" si="109"/>
        <v>8339.5823619668445</v>
      </c>
      <c r="W97" s="186">
        <f t="shared" si="109"/>
        <v>8339.5823619668445</v>
      </c>
      <c r="X97" s="186">
        <f t="shared" si="109"/>
        <v>8339.5823619668445</v>
      </c>
      <c r="Y97" s="186">
        <f t="shared" si="109"/>
        <v>8339.5823619668445</v>
      </c>
      <c r="Z97" s="186">
        <f t="shared" si="109"/>
        <v>8339.5823619668445</v>
      </c>
      <c r="AA97" s="186">
        <f t="shared" si="109"/>
        <v>8339.5823619668445</v>
      </c>
      <c r="AB97" s="186">
        <f t="shared" si="109"/>
        <v>8339.5823619668445</v>
      </c>
      <c r="AC97" s="186">
        <f t="shared" si="109"/>
        <v>8339.5823619668445</v>
      </c>
      <c r="AD97" s="186">
        <f t="shared" si="109"/>
        <v>10614.013915230529</v>
      </c>
      <c r="AE97" s="186">
        <f t="shared" si="109"/>
        <v>12130.30161740632</v>
      </c>
      <c r="AF97" s="187">
        <f t="shared" si="109"/>
        <v>12130.30161740632</v>
      </c>
      <c r="AG97" s="188">
        <f t="shared" si="109"/>
        <v>119028.58462079949</v>
      </c>
      <c r="AH97" s="189">
        <f t="shared" si="109"/>
        <v>12130.30161740632</v>
      </c>
      <c r="AI97" s="186">
        <f t="shared" si="109"/>
        <v>12130.30161740632</v>
      </c>
      <c r="AJ97" s="186">
        <f t="shared" si="109"/>
        <v>12130.30161740632</v>
      </c>
      <c r="AK97" s="186">
        <f t="shared" si="109"/>
        <v>12130.30161740632</v>
      </c>
      <c r="AL97" s="186">
        <f t="shared" si="109"/>
        <v>12130.30161740632</v>
      </c>
      <c r="AM97" s="186">
        <f t="shared" si="109"/>
        <v>12130.30161740632</v>
      </c>
      <c r="AN97" s="186">
        <f t="shared" si="109"/>
        <v>12130.30161740632</v>
      </c>
      <c r="AO97" s="186">
        <f t="shared" si="109"/>
        <v>12130.30161740632</v>
      </c>
      <c r="AP97" s="186">
        <f t="shared" si="109"/>
        <v>12130.30161740632</v>
      </c>
      <c r="AQ97" s="186">
        <f t="shared" si="109"/>
        <v>12130.30161740632</v>
      </c>
      <c r="AR97" s="186">
        <f t="shared" si="109"/>
        <v>12130.30161740632</v>
      </c>
      <c r="AS97" s="186">
        <f t="shared" si="109"/>
        <v>12130.30161740632</v>
      </c>
      <c r="AT97" s="187">
        <f t="shared" si="109"/>
        <v>12130.30161740632</v>
      </c>
      <c r="AU97" s="188">
        <f t="shared" si="109"/>
        <v>157693.92102628213</v>
      </c>
      <c r="AV97" s="189">
        <f t="shared" si="109"/>
        <v>12130.30161740632</v>
      </c>
      <c r="AW97" s="186">
        <f t="shared" si="109"/>
        <v>12130.30161740632</v>
      </c>
      <c r="AX97" s="186">
        <f t="shared" si="109"/>
        <v>12130.30161740632</v>
      </c>
      <c r="AY97" s="186">
        <f t="shared" si="109"/>
        <v>12130.30161740632</v>
      </c>
      <c r="AZ97" s="186">
        <f t="shared" si="109"/>
        <v>12130.30161740632</v>
      </c>
      <c r="BA97" s="186">
        <f t="shared" si="109"/>
        <v>12130.30161740632</v>
      </c>
      <c r="BB97" s="186">
        <f t="shared" si="109"/>
        <v>12130.30161740632</v>
      </c>
      <c r="BC97" s="186">
        <f t="shared" si="109"/>
        <v>12130.30161740632</v>
      </c>
      <c r="BD97" s="186">
        <f t="shared" si="109"/>
        <v>12130.30161740632</v>
      </c>
      <c r="BE97" s="186">
        <f t="shared" si="109"/>
        <v>12130.30161740632</v>
      </c>
      <c r="BF97" s="186">
        <f t="shared" si="109"/>
        <v>12130.30161740632</v>
      </c>
      <c r="BG97" s="186">
        <f t="shared" si="109"/>
        <v>12130.30161740632</v>
      </c>
      <c r="BH97" s="187">
        <f t="shared" si="109"/>
        <v>12130.30161740632</v>
      </c>
      <c r="BI97" s="188">
        <f t="shared" si="109"/>
        <v>157693.92102628213</v>
      </c>
      <c r="BJ97" s="188">
        <f t="shared" si="109"/>
        <v>157693.92102628213</v>
      </c>
      <c r="BK97" s="188">
        <f t="shared" si="109"/>
        <v>157693.92102628213</v>
      </c>
      <c r="BL97" s="188">
        <f t="shared" si="109"/>
        <v>157693.92102628213</v>
      </c>
      <c r="BM97" s="188">
        <f t="shared" si="109"/>
        <v>157693.92102628213</v>
      </c>
      <c r="BN97" s="176"/>
    </row>
    <row r="98" spans="2:66" outlineLevel="1" x14ac:dyDescent="0.3">
      <c r="B98" s="190" t="str">
        <f t="shared" si="99"/>
        <v>Dedicated for Hoplens (FLA) 14xx</v>
      </c>
      <c r="C98" s="191" t="str">
        <f t="shared" si="99"/>
        <v>Hoplens (FLA) 14xx</v>
      </c>
      <c r="D98" s="192" t="str">
        <f t="shared" si="99"/>
        <v>Lensing</v>
      </c>
      <c r="E98" s="193"/>
      <c r="F98" s="194">
        <f t="shared" si="109"/>
        <v>3157.1829069918526</v>
      </c>
      <c r="G98" s="194">
        <f t="shared" si="109"/>
        <v>3919.7088063595138</v>
      </c>
      <c r="H98" s="194">
        <f t="shared" si="109"/>
        <v>3919.7088063595138</v>
      </c>
      <c r="I98" s="194">
        <f t="shared" si="109"/>
        <v>3919.7088063595138</v>
      </c>
      <c r="J98" s="194">
        <f t="shared" si="109"/>
        <v>3919.7088063595138</v>
      </c>
      <c r="K98" s="194">
        <f t="shared" si="109"/>
        <v>3919.7088063595138</v>
      </c>
      <c r="L98" s="194">
        <f t="shared" si="109"/>
        <v>3919.7088063595138</v>
      </c>
      <c r="M98" s="194">
        <f t="shared" si="109"/>
        <v>3919.7088063595138</v>
      </c>
      <c r="N98" s="194">
        <f t="shared" si="109"/>
        <v>3919.7088063595138</v>
      </c>
      <c r="O98" s="194">
        <f t="shared" si="109"/>
        <v>3919.7088063595138</v>
      </c>
      <c r="P98" s="194">
        <f t="shared" si="109"/>
        <v>3919.7088063595138</v>
      </c>
      <c r="Q98" s="194">
        <f t="shared" si="109"/>
        <v>3919.7088063595138</v>
      </c>
      <c r="R98" s="195">
        <f t="shared" si="109"/>
        <v>3919.7088063595138</v>
      </c>
      <c r="S98" s="196">
        <f t="shared" si="109"/>
        <v>50243.540154244671</v>
      </c>
      <c r="T98" s="197">
        <f t="shared" si="109"/>
        <v>3919.7088063595133</v>
      </c>
      <c r="U98" s="194">
        <f t="shared" si="109"/>
        <v>3919.7088063595133</v>
      </c>
      <c r="V98" s="194">
        <f t="shared" si="109"/>
        <v>3919.7088063595133</v>
      </c>
      <c r="W98" s="194">
        <f t="shared" si="109"/>
        <v>3919.7088063595133</v>
      </c>
      <c r="X98" s="194">
        <f t="shared" si="109"/>
        <v>3919.7088063595133</v>
      </c>
      <c r="Y98" s="194">
        <f t="shared" si="109"/>
        <v>3919.7088063595133</v>
      </c>
      <c r="Z98" s="194">
        <f t="shared" si="109"/>
        <v>3919.7088063595133</v>
      </c>
      <c r="AA98" s="194">
        <f t="shared" si="109"/>
        <v>3919.7088063595133</v>
      </c>
      <c r="AB98" s="194">
        <f t="shared" si="109"/>
        <v>3919.7088063595133</v>
      </c>
      <c r="AC98" s="194">
        <f t="shared" si="109"/>
        <v>3919.7088063595133</v>
      </c>
      <c r="AD98" s="194">
        <f t="shared" si="109"/>
        <v>4988.7202990030164</v>
      </c>
      <c r="AE98" s="194">
        <f t="shared" si="109"/>
        <v>5701.3946274320197</v>
      </c>
      <c r="AF98" s="195">
        <f t="shared" si="109"/>
        <v>5701.3946274320197</v>
      </c>
      <c r="AG98" s="196">
        <f t="shared" si="109"/>
        <v>55588.59761746219</v>
      </c>
      <c r="AH98" s="197">
        <f t="shared" si="109"/>
        <v>5701.3946274320197</v>
      </c>
      <c r="AI98" s="194">
        <f t="shared" si="109"/>
        <v>5701.3946274320197</v>
      </c>
      <c r="AJ98" s="194">
        <f t="shared" si="109"/>
        <v>5701.3946274320197</v>
      </c>
      <c r="AK98" s="194">
        <f t="shared" si="109"/>
        <v>5701.3946274320197</v>
      </c>
      <c r="AL98" s="194">
        <f t="shared" si="109"/>
        <v>5701.3946274320197</v>
      </c>
      <c r="AM98" s="194">
        <f t="shared" si="109"/>
        <v>5701.3946274320197</v>
      </c>
      <c r="AN98" s="194">
        <f t="shared" si="109"/>
        <v>5701.3946274320197</v>
      </c>
      <c r="AO98" s="194">
        <f t="shared" si="109"/>
        <v>5701.3946274320197</v>
      </c>
      <c r="AP98" s="194">
        <f t="shared" si="109"/>
        <v>5701.3946274320197</v>
      </c>
      <c r="AQ98" s="194">
        <f t="shared" si="109"/>
        <v>5701.3946274320197</v>
      </c>
      <c r="AR98" s="194">
        <f t="shared" si="109"/>
        <v>5701.3946274320197</v>
      </c>
      <c r="AS98" s="194">
        <f t="shared" si="109"/>
        <v>5701.3946274320197</v>
      </c>
      <c r="AT98" s="195">
        <f t="shared" si="109"/>
        <v>5701.3946274320197</v>
      </c>
      <c r="AU98" s="196">
        <f t="shared" si="109"/>
        <v>74118.130156616244</v>
      </c>
      <c r="AV98" s="197">
        <f t="shared" si="109"/>
        <v>5701.3946274320197</v>
      </c>
      <c r="AW98" s="194">
        <f t="shared" si="109"/>
        <v>5701.3946274320197</v>
      </c>
      <c r="AX98" s="194">
        <f t="shared" si="109"/>
        <v>5701.3946274320197</v>
      </c>
      <c r="AY98" s="194">
        <f t="shared" si="109"/>
        <v>5701.3946274320197</v>
      </c>
      <c r="AZ98" s="194">
        <f t="shared" si="109"/>
        <v>5701.3946274320197</v>
      </c>
      <c r="BA98" s="194">
        <f t="shared" si="109"/>
        <v>5701.3946274320197</v>
      </c>
      <c r="BB98" s="194">
        <f t="shared" si="109"/>
        <v>5701.3946274320197</v>
      </c>
      <c r="BC98" s="194">
        <f t="shared" si="109"/>
        <v>5701.3946274320197</v>
      </c>
      <c r="BD98" s="194">
        <f t="shared" si="109"/>
        <v>5701.3946274320197</v>
      </c>
      <c r="BE98" s="194">
        <f t="shared" si="109"/>
        <v>5701.3946274320197</v>
      </c>
      <c r="BF98" s="194">
        <f t="shared" si="109"/>
        <v>5701.3946274320197</v>
      </c>
      <c r="BG98" s="194">
        <f t="shared" si="109"/>
        <v>5701.3946274320197</v>
      </c>
      <c r="BH98" s="195">
        <f t="shared" si="109"/>
        <v>5701.3946274320197</v>
      </c>
      <c r="BI98" s="196">
        <f t="shared" si="109"/>
        <v>74118.130156616244</v>
      </c>
      <c r="BJ98" s="196">
        <f t="shared" si="109"/>
        <v>74118.130156616244</v>
      </c>
      <c r="BK98" s="196">
        <f t="shared" si="109"/>
        <v>74118.130156616244</v>
      </c>
      <c r="BL98" s="196">
        <f t="shared" si="109"/>
        <v>74118.130156616244</v>
      </c>
      <c r="BM98" s="196">
        <f t="shared" si="109"/>
        <v>74118.130156616244</v>
      </c>
      <c r="BN98" s="176"/>
    </row>
    <row r="99" spans="2:66" outlineLevel="1" x14ac:dyDescent="0.3">
      <c r="B99" s="190" t="str">
        <f t="shared" ref="B99:D114" si="110">B773</f>
        <v>Dedicated for Hoplens (FLA) 14xx</v>
      </c>
      <c r="C99" s="191" t="str">
        <f t="shared" si="110"/>
        <v>Hoplens (FLA) 14xx</v>
      </c>
      <c r="D99" s="192" t="str">
        <f t="shared" si="110"/>
        <v>Final Stripping</v>
      </c>
      <c r="E99" s="193"/>
      <c r="F99" s="194">
        <f t="shared" si="109"/>
        <v>5586.5890994570145</v>
      </c>
      <c r="G99" s="194">
        <f t="shared" si="109"/>
        <v>5674.8007270380313</v>
      </c>
      <c r="H99" s="194">
        <f t="shared" si="109"/>
        <v>5674.8007270380313</v>
      </c>
      <c r="I99" s="194">
        <f t="shared" si="109"/>
        <v>5674.8007270380313</v>
      </c>
      <c r="J99" s="194">
        <f t="shared" si="109"/>
        <v>5674.8007270380313</v>
      </c>
      <c r="K99" s="194">
        <f t="shared" si="109"/>
        <v>5674.8007270380313</v>
      </c>
      <c r="L99" s="194">
        <f t="shared" si="109"/>
        <v>5674.8007270380313</v>
      </c>
      <c r="M99" s="194">
        <f t="shared" si="109"/>
        <v>5674.8007270380313</v>
      </c>
      <c r="N99" s="194">
        <f t="shared" si="109"/>
        <v>5674.8007270380313</v>
      </c>
      <c r="O99" s="194">
        <f t="shared" si="109"/>
        <v>5674.8007270380313</v>
      </c>
      <c r="P99" s="194">
        <f t="shared" si="109"/>
        <v>5674.8007270380313</v>
      </c>
      <c r="Q99" s="194">
        <f t="shared" si="109"/>
        <v>5674.8007270380313</v>
      </c>
      <c r="R99" s="195">
        <f t="shared" si="109"/>
        <v>5674.8007270380313</v>
      </c>
      <c r="S99" s="196">
        <f t="shared" si="109"/>
        <v>73772.409451494372</v>
      </c>
      <c r="T99" s="197">
        <f t="shared" si="109"/>
        <v>5674.8007270380313</v>
      </c>
      <c r="U99" s="194">
        <f t="shared" si="109"/>
        <v>5201.9006664515282</v>
      </c>
      <c r="V99" s="194">
        <f t="shared" si="109"/>
        <v>5201.9006664515282</v>
      </c>
      <c r="W99" s="194">
        <f t="shared" si="109"/>
        <v>5201.9006664515282</v>
      </c>
      <c r="X99" s="194">
        <f t="shared" si="109"/>
        <v>5201.9006664515282</v>
      </c>
      <c r="Y99" s="194">
        <f t="shared" si="109"/>
        <v>5201.9006664515282</v>
      </c>
      <c r="Z99" s="194">
        <f t="shared" si="109"/>
        <v>5201.9006664515282</v>
      </c>
      <c r="AA99" s="194">
        <f t="shared" si="109"/>
        <v>5201.9006664515282</v>
      </c>
      <c r="AB99" s="194">
        <f t="shared" si="109"/>
        <v>5201.9006664515282</v>
      </c>
      <c r="AC99" s="194">
        <f t="shared" si="109"/>
        <v>5201.9006664515282</v>
      </c>
      <c r="AD99" s="194">
        <f t="shared" si="109"/>
        <v>7566.4009693840417</v>
      </c>
      <c r="AE99" s="194">
        <f t="shared" si="109"/>
        <v>7566.4009693840417</v>
      </c>
      <c r="AF99" s="195">
        <f t="shared" si="109"/>
        <v>7566.4009693840417</v>
      </c>
      <c r="AG99" s="196">
        <f t="shared" si="109"/>
        <v>75191.109633253887</v>
      </c>
      <c r="AH99" s="197">
        <f t="shared" si="109"/>
        <v>7566.4009693840417</v>
      </c>
      <c r="AI99" s="194">
        <f t="shared" si="109"/>
        <v>7566.4009693840417</v>
      </c>
      <c r="AJ99" s="194">
        <f t="shared" si="109"/>
        <v>7566.4009693840417</v>
      </c>
      <c r="AK99" s="194">
        <f t="shared" si="109"/>
        <v>7566.4009693840417</v>
      </c>
      <c r="AL99" s="194">
        <f t="shared" si="109"/>
        <v>7566.4009693840417</v>
      </c>
      <c r="AM99" s="194">
        <f t="shared" si="109"/>
        <v>7566.4009693840417</v>
      </c>
      <c r="AN99" s="194">
        <f t="shared" si="109"/>
        <v>7566.4009693840417</v>
      </c>
      <c r="AO99" s="194">
        <f t="shared" si="109"/>
        <v>7566.4009693840417</v>
      </c>
      <c r="AP99" s="194">
        <f t="shared" si="109"/>
        <v>7566.4009693840417</v>
      </c>
      <c r="AQ99" s="194">
        <f t="shared" si="109"/>
        <v>7566.4009693840417</v>
      </c>
      <c r="AR99" s="194">
        <f t="shared" si="109"/>
        <v>7566.4009693840417</v>
      </c>
      <c r="AS99" s="194">
        <f t="shared" si="109"/>
        <v>7566.4009693840417</v>
      </c>
      <c r="AT99" s="195">
        <f t="shared" si="109"/>
        <v>7566.4009693840417</v>
      </c>
      <c r="AU99" s="196">
        <f t="shared" si="109"/>
        <v>98363.212601992491</v>
      </c>
      <c r="AV99" s="197">
        <f t="shared" si="109"/>
        <v>7566.4009693840417</v>
      </c>
      <c r="AW99" s="194">
        <f t="shared" si="109"/>
        <v>7566.4009693840417</v>
      </c>
      <c r="AX99" s="194">
        <f t="shared" si="109"/>
        <v>7566.4009693840417</v>
      </c>
      <c r="AY99" s="194">
        <f t="shared" si="109"/>
        <v>7566.4009693840417</v>
      </c>
      <c r="AZ99" s="194">
        <f t="shared" si="109"/>
        <v>7566.4009693840417</v>
      </c>
      <c r="BA99" s="194">
        <f t="shared" si="109"/>
        <v>7566.4009693840417</v>
      </c>
      <c r="BB99" s="194">
        <f t="shared" si="109"/>
        <v>7566.4009693840417</v>
      </c>
      <c r="BC99" s="194">
        <f t="shared" si="109"/>
        <v>7566.4009693840417</v>
      </c>
      <c r="BD99" s="194">
        <f t="shared" si="109"/>
        <v>7566.4009693840417</v>
      </c>
      <c r="BE99" s="194">
        <f t="shared" si="109"/>
        <v>7566.4009693840417</v>
      </c>
      <c r="BF99" s="194">
        <f t="shared" si="109"/>
        <v>7566.4009693840417</v>
      </c>
      <c r="BG99" s="194">
        <f t="shared" si="109"/>
        <v>7566.4009693840417</v>
      </c>
      <c r="BH99" s="195">
        <f t="shared" si="109"/>
        <v>7566.4009693840417</v>
      </c>
      <c r="BI99" s="196">
        <f t="shared" si="109"/>
        <v>98363.212601992491</v>
      </c>
      <c r="BJ99" s="196">
        <f t="shared" si="109"/>
        <v>98363.212601992491</v>
      </c>
      <c r="BK99" s="196">
        <f t="shared" si="109"/>
        <v>98363.212601992491</v>
      </c>
      <c r="BL99" s="196">
        <f t="shared" si="109"/>
        <v>98363.212601992491</v>
      </c>
      <c r="BM99" s="196">
        <f t="shared" si="109"/>
        <v>98363.212601992491</v>
      </c>
      <c r="BN99" s="176"/>
    </row>
    <row r="100" spans="2:66" outlineLevel="1" x14ac:dyDescent="0.3">
      <c r="B100" s="190" t="str">
        <f t="shared" si="110"/>
        <v>Dedicated for Hoplens (FLA) 14xx</v>
      </c>
      <c r="C100" s="191" t="str">
        <f t="shared" si="110"/>
        <v>Hoplens (FLA) 14xx</v>
      </c>
      <c r="D100" s="192" t="str">
        <f t="shared" si="110"/>
        <v>AR Coating load</v>
      </c>
      <c r="E100" s="193"/>
      <c r="F100" s="194">
        <f t="shared" si="109"/>
        <v>25853.926379393062</v>
      </c>
      <c r="G100" s="194">
        <f t="shared" si="109"/>
        <v>26262.157034034855</v>
      </c>
      <c r="H100" s="194">
        <f t="shared" si="109"/>
        <v>26262.157034034855</v>
      </c>
      <c r="I100" s="194">
        <f t="shared" si="109"/>
        <v>26262.157034034855</v>
      </c>
      <c r="J100" s="194">
        <f t="shared" si="109"/>
        <v>26262.157034034855</v>
      </c>
      <c r="K100" s="194">
        <f t="shared" si="109"/>
        <v>26262.157034034855</v>
      </c>
      <c r="L100" s="194">
        <f t="shared" si="109"/>
        <v>26262.157034034855</v>
      </c>
      <c r="M100" s="194">
        <f t="shared" si="109"/>
        <v>26262.157034034855</v>
      </c>
      <c r="N100" s="194">
        <f t="shared" si="109"/>
        <v>26262.157034034855</v>
      </c>
      <c r="O100" s="194">
        <f t="shared" si="109"/>
        <v>26262.157034034855</v>
      </c>
      <c r="P100" s="194">
        <f t="shared" si="109"/>
        <v>26262.157034034855</v>
      </c>
      <c r="Q100" s="194">
        <f t="shared" si="109"/>
        <v>26262.157034034855</v>
      </c>
      <c r="R100" s="195">
        <f t="shared" si="109"/>
        <v>26262.157034034855</v>
      </c>
      <c r="S100" s="196">
        <f t="shared" si="109"/>
        <v>341408.04144245305</v>
      </c>
      <c r="T100" s="197">
        <f t="shared" si="109"/>
        <v>26262.157034034859</v>
      </c>
      <c r="U100" s="194">
        <f t="shared" si="109"/>
        <v>26262.157034034859</v>
      </c>
      <c r="V100" s="194">
        <f t="shared" si="109"/>
        <v>26262.157034034859</v>
      </c>
      <c r="W100" s="194">
        <f t="shared" si="109"/>
        <v>26262.157034034859</v>
      </c>
      <c r="X100" s="194">
        <f t="shared" si="109"/>
        <v>26262.157034034859</v>
      </c>
      <c r="Y100" s="194">
        <f t="shared" si="109"/>
        <v>26262.157034034859</v>
      </c>
      <c r="Z100" s="194">
        <f t="shared" si="109"/>
        <v>26262.157034034859</v>
      </c>
      <c r="AA100" s="194">
        <f t="shared" si="109"/>
        <v>26262.157034034859</v>
      </c>
      <c r="AB100" s="194">
        <f t="shared" si="109"/>
        <v>26262.157034034859</v>
      </c>
      <c r="AC100" s="194">
        <f t="shared" si="109"/>
        <v>26262.157034034859</v>
      </c>
      <c r="AD100" s="194">
        <f t="shared" si="109"/>
        <v>26262.157034034859</v>
      </c>
      <c r="AE100" s="194">
        <f t="shared" si="109"/>
        <v>26262.157034034859</v>
      </c>
      <c r="AF100" s="195">
        <f t="shared" si="109"/>
        <v>26262.157034034859</v>
      </c>
      <c r="AG100" s="196">
        <f t="shared" si="109"/>
        <v>341408.04144245305</v>
      </c>
      <c r="AH100" s="197">
        <f t="shared" si="109"/>
        <v>26262.157034034855</v>
      </c>
      <c r="AI100" s="194">
        <f t="shared" si="109"/>
        <v>26262.157034034855</v>
      </c>
      <c r="AJ100" s="194">
        <f t="shared" si="109"/>
        <v>26262.157034034855</v>
      </c>
      <c r="AK100" s="194">
        <f t="shared" si="109"/>
        <v>26262.157034034855</v>
      </c>
      <c r="AL100" s="194">
        <f t="shared" si="109"/>
        <v>26262.157034034855</v>
      </c>
      <c r="AM100" s="194">
        <f t="shared" si="109"/>
        <v>26262.157034034855</v>
      </c>
      <c r="AN100" s="194">
        <f t="shared" si="109"/>
        <v>26262.157034034855</v>
      </c>
      <c r="AO100" s="194">
        <f t="shared" si="109"/>
        <v>26262.157034034855</v>
      </c>
      <c r="AP100" s="194">
        <f t="shared" si="109"/>
        <v>26262.157034034855</v>
      </c>
      <c r="AQ100" s="194">
        <f t="shared" si="109"/>
        <v>26262.157034034855</v>
      </c>
      <c r="AR100" s="194">
        <f t="shared" si="109"/>
        <v>26262.157034034855</v>
      </c>
      <c r="AS100" s="194">
        <f t="shared" si="109"/>
        <v>26262.157034034855</v>
      </c>
      <c r="AT100" s="195">
        <f t="shared" si="109"/>
        <v>26262.157034034855</v>
      </c>
      <c r="AU100" s="196">
        <f t="shared" si="109"/>
        <v>341408.04144245305</v>
      </c>
      <c r="AV100" s="197">
        <f t="shared" si="109"/>
        <v>26262.157034034855</v>
      </c>
      <c r="AW100" s="194">
        <f t="shared" si="109"/>
        <v>26262.157034034855</v>
      </c>
      <c r="AX100" s="194">
        <f t="shared" si="109"/>
        <v>26262.157034034855</v>
      </c>
      <c r="AY100" s="194">
        <f t="shared" si="109"/>
        <v>26262.157034034855</v>
      </c>
      <c r="AZ100" s="194">
        <f t="shared" si="109"/>
        <v>26262.157034034855</v>
      </c>
      <c r="BA100" s="194">
        <f t="shared" si="109"/>
        <v>26262.157034034855</v>
      </c>
      <c r="BB100" s="194">
        <f t="shared" si="109"/>
        <v>26262.157034034855</v>
      </c>
      <c r="BC100" s="194">
        <f t="shared" si="109"/>
        <v>26262.157034034855</v>
      </c>
      <c r="BD100" s="194">
        <f t="shared" si="109"/>
        <v>26262.157034034855</v>
      </c>
      <c r="BE100" s="194">
        <f t="shared" si="109"/>
        <v>26262.157034034855</v>
      </c>
      <c r="BF100" s="194">
        <f t="shared" si="109"/>
        <v>26262.157034034855</v>
      </c>
      <c r="BG100" s="194">
        <f t="shared" si="109"/>
        <v>26262.157034034855</v>
      </c>
      <c r="BH100" s="195">
        <f t="shared" si="109"/>
        <v>26262.157034034855</v>
      </c>
      <c r="BI100" s="196">
        <f t="shared" si="109"/>
        <v>341408.04144245305</v>
      </c>
      <c r="BJ100" s="196">
        <f t="shared" si="109"/>
        <v>341408.04144245305</v>
      </c>
      <c r="BK100" s="196">
        <f t="shared" si="109"/>
        <v>341408.04144245305</v>
      </c>
      <c r="BL100" s="196">
        <f t="shared" si="109"/>
        <v>341408.04144245305</v>
      </c>
      <c r="BM100" s="196">
        <f t="shared" si="109"/>
        <v>341408.04144245305</v>
      </c>
      <c r="BN100" s="176"/>
    </row>
    <row r="101" spans="2:66" outlineLevel="1" x14ac:dyDescent="0.3">
      <c r="B101" s="190" t="str">
        <f t="shared" si="110"/>
        <v>Dedicated for Hoplens (FLA) 14xx</v>
      </c>
      <c r="C101" s="191" t="str">
        <f t="shared" si="110"/>
        <v>Hoplens (FLA) 14xx</v>
      </c>
      <c r="D101" s="192" t="str">
        <f t="shared" si="110"/>
        <v>AR Coating/Pre/Post Inspection</v>
      </c>
      <c r="E101" s="193"/>
      <c r="F101" s="194">
        <f t="shared" si="109"/>
        <v>8808.6715076607506</v>
      </c>
      <c r="G101" s="194">
        <f t="shared" si="109"/>
        <v>8947.7594621682329</v>
      </c>
      <c r="H101" s="194">
        <f t="shared" si="109"/>
        <v>8947.7594621682329</v>
      </c>
      <c r="I101" s="194">
        <f t="shared" si="109"/>
        <v>8947.7594621682329</v>
      </c>
      <c r="J101" s="194">
        <f t="shared" si="109"/>
        <v>8947.7594621682329</v>
      </c>
      <c r="K101" s="194">
        <f t="shared" si="109"/>
        <v>8947.7594621682329</v>
      </c>
      <c r="L101" s="194">
        <f t="shared" si="109"/>
        <v>8947.7594621682329</v>
      </c>
      <c r="M101" s="194">
        <f t="shared" si="109"/>
        <v>8947.7594621682329</v>
      </c>
      <c r="N101" s="194">
        <f t="shared" si="109"/>
        <v>8947.7594621682329</v>
      </c>
      <c r="O101" s="194">
        <f t="shared" si="109"/>
        <v>8947.7594621682329</v>
      </c>
      <c r="P101" s="194">
        <f t="shared" si="109"/>
        <v>8947.7594621682329</v>
      </c>
      <c r="Q101" s="194">
        <f t="shared" si="109"/>
        <v>8947.7594621682329</v>
      </c>
      <c r="R101" s="195">
        <f t="shared" si="109"/>
        <v>8947.7594621682329</v>
      </c>
      <c r="S101" s="196">
        <f t="shared" si="109"/>
        <v>116320.87300818705</v>
      </c>
      <c r="T101" s="197">
        <f t="shared" si="109"/>
        <v>8947.7594621682329</v>
      </c>
      <c r="U101" s="194">
        <f t="shared" ref="U101:BM109" si="111">IFERROR(U827/U775*SUMIF($D$25:$D$35,$C101,U$25:U$35),"-")</f>
        <v>8947.7594621682329</v>
      </c>
      <c r="V101" s="194">
        <f t="shared" si="111"/>
        <v>8947.7594621682329</v>
      </c>
      <c r="W101" s="194">
        <f t="shared" si="111"/>
        <v>8947.7594621682329</v>
      </c>
      <c r="X101" s="194">
        <f t="shared" si="111"/>
        <v>8947.7594621682329</v>
      </c>
      <c r="Y101" s="194">
        <f t="shared" si="111"/>
        <v>8947.7594621682329</v>
      </c>
      <c r="Z101" s="194">
        <f t="shared" si="111"/>
        <v>8947.7594621682329</v>
      </c>
      <c r="AA101" s="194">
        <f t="shared" si="111"/>
        <v>8947.7594621682329</v>
      </c>
      <c r="AB101" s="194">
        <f t="shared" si="111"/>
        <v>8947.7594621682329</v>
      </c>
      <c r="AC101" s="194">
        <f t="shared" si="111"/>
        <v>8947.7594621682329</v>
      </c>
      <c r="AD101" s="194">
        <f t="shared" si="111"/>
        <v>8947.7594621682329</v>
      </c>
      <c r="AE101" s="194">
        <f t="shared" si="111"/>
        <v>8947.7594621682329</v>
      </c>
      <c r="AF101" s="195">
        <f t="shared" si="111"/>
        <v>8947.7594621682329</v>
      </c>
      <c r="AG101" s="196">
        <f t="shared" si="111"/>
        <v>116320.87300818703</v>
      </c>
      <c r="AH101" s="197">
        <f t="shared" si="111"/>
        <v>8947.7594621682329</v>
      </c>
      <c r="AI101" s="194">
        <f t="shared" si="111"/>
        <v>8947.7594621682329</v>
      </c>
      <c r="AJ101" s="194">
        <f t="shared" si="111"/>
        <v>8947.7594621682329</v>
      </c>
      <c r="AK101" s="194">
        <f t="shared" si="111"/>
        <v>8947.7594621682329</v>
      </c>
      <c r="AL101" s="194">
        <f t="shared" si="111"/>
        <v>8947.7594621682329</v>
      </c>
      <c r="AM101" s="194">
        <f t="shared" si="111"/>
        <v>8947.7594621682329</v>
      </c>
      <c r="AN101" s="194">
        <f t="shared" si="111"/>
        <v>8947.7594621682329</v>
      </c>
      <c r="AO101" s="194">
        <f t="shared" si="111"/>
        <v>8947.7594621682329</v>
      </c>
      <c r="AP101" s="194">
        <f t="shared" si="111"/>
        <v>8947.7594621682329</v>
      </c>
      <c r="AQ101" s="194">
        <f t="shared" si="111"/>
        <v>8947.7594621682329</v>
      </c>
      <c r="AR101" s="194">
        <f t="shared" si="111"/>
        <v>8947.7594621682329</v>
      </c>
      <c r="AS101" s="194">
        <f t="shared" si="111"/>
        <v>8947.7594621682329</v>
      </c>
      <c r="AT101" s="195">
        <f t="shared" si="111"/>
        <v>8947.7594621682329</v>
      </c>
      <c r="AU101" s="196">
        <f t="shared" si="111"/>
        <v>116320.87300818705</v>
      </c>
      <c r="AV101" s="197">
        <f t="shared" si="111"/>
        <v>8947.7594621682329</v>
      </c>
      <c r="AW101" s="194">
        <f t="shared" si="111"/>
        <v>8947.7594621682329</v>
      </c>
      <c r="AX101" s="194">
        <f t="shared" si="111"/>
        <v>8947.7594621682329</v>
      </c>
      <c r="AY101" s="194">
        <f t="shared" si="111"/>
        <v>8947.7594621682329</v>
      </c>
      <c r="AZ101" s="194">
        <f t="shared" si="111"/>
        <v>8947.7594621682329</v>
      </c>
      <c r="BA101" s="194">
        <f t="shared" si="111"/>
        <v>8947.7594621682329</v>
      </c>
      <c r="BB101" s="194">
        <f t="shared" si="111"/>
        <v>8947.7594621682329</v>
      </c>
      <c r="BC101" s="194">
        <f t="shared" si="111"/>
        <v>8947.7594621682329</v>
      </c>
      <c r="BD101" s="194">
        <f t="shared" si="111"/>
        <v>8947.7594621682329</v>
      </c>
      <c r="BE101" s="194">
        <f t="shared" si="111"/>
        <v>8947.7594621682329</v>
      </c>
      <c r="BF101" s="194">
        <f t="shared" si="111"/>
        <v>8947.7594621682329</v>
      </c>
      <c r="BG101" s="194">
        <f t="shared" si="111"/>
        <v>8947.7594621682329</v>
      </c>
      <c r="BH101" s="195">
        <f t="shared" si="111"/>
        <v>8947.7594621682329</v>
      </c>
      <c r="BI101" s="196">
        <f t="shared" si="111"/>
        <v>116320.87300818705</v>
      </c>
      <c r="BJ101" s="196">
        <f t="shared" si="111"/>
        <v>116320.87300818705</v>
      </c>
      <c r="BK101" s="196">
        <f t="shared" si="111"/>
        <v>116320.87300818705</v>
      </c>
      <c r="BL101" s="196">
        <f t="shared" si="111"/>
        <v>116320.87300818705</v>
      </c>
      <c r="BM101" s="196">
        <f t="shared" si="111"/>
        <v>116320.87300818705</v>
      </c>
      <c r="BN101" s="176"/>
    </row>
    <row r="102" spans="2:66" ht="15" outlineLevel="1" thickBot="1" x14ac:dyDescent="0.35">
      <c r="B102" s="198" t="str">
        <f t="shared" si="110"/>
        <v>Dedicated for Hoplens (FLA) 14xx</v>
      </c>
      <c r="C102" s="199" t="str">
        <f t="shared" si="110"/>
        <v>Hoplens (FLA) 14xx</v>
      </c>
      <c r="D102" s="200" t="str">
        <f t="shared" si="110"/>
        <v>AR Coating unload</v>
      </c>
      <c r="E102" s="201"/>
      <c r="F102" s="202">
        <f t="shared" ref="F102:AK109" si="112">IFERROR(F828/F776*SUMIF($D$25:$D$35,$C102,F$25:F$35),"-")</f>
        <v>92460.278239058054</v>
      </c>
      <c r="G102" s="202">
        <f t="shared" si="112"/>
        <v>93920.215865552484</v>
      </c>
      <c r="H102" s="202">
        <f t="shared" si="112"/>
        <v>93920.215865552484</v>
      </c>
      <c r="I102" s="202">
        <f t="shared" si="112"/>
        <v>93920.215865552484</v>
      </c>
      <c r="J102" s="202">
        <f t="shared" si="112"/>
        <v>93920.215865552484</v>
      </c>
      <c r="K102" s="202">
        <f t="shared" si="112"/>
        <v>93920.215865552484</v>
      </c>
      <c r="L102" s="202">
        <f t="shared" si="112"/>
        <v>93920.215865552484</v>
      </c>
      <c r="M102" s="202">
        <f t="shared" si="112"/>
        <v>93920.215865552484</v>
      </c>
      <c r="N102" s="202">
        <f t="shared" si="112"/>
        <v>93920.215865552484</v>
      </c>
      <c r="O102" s="202">
        <f t="shared" si="112"/>
        <v>93920.215865552484</v>
      </c>
      <c r="P102" s="202">
        <f t="shared" si="112"/>
        <v>93920.215865552484</v>
      </c>
      <c r="Q102" s="202">
        <f t="shared" si="112"/>
        <v>93920.215865552484</v>
      </c>
      <c r="R102" s="203">
        <f t="shared" si="112"/>
        <v>93920.215865552484</v>
      </c>
      <c r="S102" s="204">
        <f t="shared" si="112"/>
        <v>1220962.8062521825</v>
      </c>
      <c r="T102" s="205">
        <f t="shared" si="112"/>
        <v>93920.215865552469</v>
      </c>
      <c r="U102" s="202">
        <f t="shared" si="112"/>
        <v>93920.215865552469</v>
      </c>
      <c r="V102" s="202">
        <f t="shared" si="112"/>
        <v>93920.215865552469</v>
      </c>
      <c r="W102" s="202">
        <f t="shared" si="112"/>
        <v>93920.215865552469</v>
      </c>
      <c r="X102" s="202">
        <f t="shared" si="112"/>
        <v>93920.215865552469</v>
      </c>
      <c r="Y102" s="202">
        <f t="shared" si="112"/>
        <v>93920.215865552469</v>
      </c>
      <c r="Z102" s="202">
        <f t="shared" si="112"/>
        <v>93920.215865552469</v>
      </c>
      <c r="AA102" s="202">
        <f t="shared" si="112"/>
        <v>93920.215865552469</v>
      </c>
      <c r="AB102" s="202">
        <f t="shared" si="112"/>
        <v>93920.215865552469</v>
      </c>
      <c r="AC102" s="202">
        <f t="shared" si="112"/>
        <v>93920.215865552469</v>
      </c>
      <c r="AD102" s="202">
        <f t="shared" si="112"/>
        <v>93920.215865552469</v>
      </c>
      <c r="AE102" s="202">
        <f t="shared" si="112"/>
        <v>93920.215865552469</v>
      </c>
      <c r="AF102" s="203">
        <f t="shared" si="112"/>
        <v>93920.215865552469</v>
      </c>
      <c r="AG102" s="204">
        <f t="shared" si="112"/>
        <v>1220962.8062521822</v>
      </c>
      <c r="AH102" s="205">
        <f t="shared" si="112"/>
        <v>93920.215865552484</v>
      </c>
      <c r="AI102" s="202">
        <f t="shared" si="112"/>
        <v>93920.215865552484</v>
      </c>
      <c r="AJ102" s="202">
        <f t="shared" si="112"/>
        <v>93920.215865552484</v>
      </c>
      <c r="AK102" s="202">
        <f t="shared" si="112"/>
        <v>93920.215865552484</v>
      </c>
      <c r="AL102" s="202">
        <f t="shared" si="111"/>
        <v>93920.215865552484</v>
      </c>
      <c r="AM102" s="202">
        <f t="shared" si="111"/>
        <v>93920.215865552484</v>
      </c>
      <c r="AN102" s="202">
        <f t="shared" si="111"/>
        <v>93920.215865552484</v>
      </c>
      <c r="AO102" s="202">
        <f t="shared" si="111"/>
        <v>93920.215865552484</v>
      </c>
      <c r="AP102" s="202">
        <f t="shared" si="111"/>
        <v>93920.215865552484</v>
      </c>
      <c r="AQ102" s="202">
        <f t="shared" si="111"/>
        <v>93920.215865552484</v>
      </c>
      <c r="AR102" s="202">
        <f t="shared" si="111"/>
        <v>93920.215865552484</v>
      </c>
      <c r="AS102" s="202">
        <f t="shared" si="111"/>
        <v>93920.215865552484</v>
      </c>
      <c r="AT102" s="203">
        <f t="shared" si="111"/>
        <v>93920.215865552484</v>
      </c>
      <c r="AU102" s="204">
        <f t="shared" si="111"/>
        <v>1220962.8062521822</v>
      </c>
      <c r="AV102" s="205">
        <f t="shared" si="111"/>
        <v>93920.215865552484</v>
      </c>
      <c r="AW102" s="202">
        <f t="shared" si="111"/>
        <v>93920.215865552484</v>
      </c>
      <c r="AX102" s="202">
        <f t="shared" si="111"/>
        <v>93920.215865552484</v>
      </c>
      <c r="AY102" s="202">
        <f t="shared" si="111"/>
        <v>93920.215865552484</v>
      </c>
      <c r="AZ102" s="202">
        <f t="shared" si="111"/>
        <v>93920.215865552484</v>
      </c>
      <c r="BA102" s="202">
        <f t="shared" si="111"/>
        <v>93920.215865552484</v>
      </c>
      <c r="BB102" s="202">
        <f t="shared" si="111"/>
        <v>93920.215865552484</v>
      </c>
      <c r="BC102" s="202">
        <f t="shared" si="111"/>
        <v>93920.215865552484</v>
      </c>
      <c r="BD102" s="202">
        <f t="shared" si="111"/>
        <v>93920.215865552484</v>
      </c>
      <c r="BE102" s="202">
        <f t="shared" si="111"/>
        <v>93920.215865552484</v>
      </c>
      <c r="BF102" s="202">
        <f t="shared" si="111"/>
        <v>93920.215865552484</v>
      </c>
      <c r="BG102" s="202">
        <f t="shared" si="111"/>
        <v>93920.215865552484</v>
      </c>
      <c r="BH102" s="203">
        <f t="shared" si="111"/>
        <v>93920.215865552484</v>
      </c>
      <c r="BI102" s="204">
        <f t="shared" si="111"/>
        <v>1220962.8062521822</v>
      </c>
      <c r="BJ102" s="204">
        <f t="shared" si="111"/>
        <v>1220962.8062521822</v>
      </c>
      <c r="BK102" s="204">
        <f t="shared" si="111"/>
        <v>1220962.8062521822</v>
      </c>
      <c r="BL102" s="204">
        <f t="shared" si="111"/>
        <v>1220962.8062521822</v>
      </c>
      <c r="BM102" s="204">
        <f t="shared" si="111"/>
        <v>1220962.8062521822</v>
      </c>
      <c r="BN102" s="176"/>
    </row>
    <row r="103" spans="2:66" outlineLevel="1" x14ac:dyDescent="0.3">
      <c r="B103" s="190" t="str">
        <f t="shared" si="110"/>
        <v>Dedicated for Hoplens (FTA) H1x</v>
      </c>
      <c r="C103" s="191" t="str">
        <f t="shared" si="110"/>
        <v>Hoplens (FTA) H1x</v>
      </c>
      <c r="D103" s="206" t="str">
        <f t="shared" si="110"/>
        <v>Catridge Preparation</v>
      </c>
      <c r="E103" s="207"/>
      <c r="F103" s="186">
        <f t="shared" si="112"/>
        <v>2450.9806068461535</v>
      </c>
      <c r="G103" s="186">
        <f t="shared" si="112"/>
        <v>2450.9806068461535</v>
      </c>
      <c r="H103" s="186">
        <f t="shared" si="112"/>
        <v>2450.9806068461535</v>
      </c>
      <c r="I103" s="186">
        <f t="shared" si="112"/>
        <v>2450.9806068461535</v>
      </c>
      <c r="J103" s="186">
        <f t="shared" si="112"/>
        <v>2450.9806068461535</v>
      </c>
      <c r="K103" s="186">
        <f t="shared" si="112"/>
        <v>2450.9806068461535</v>
      </c>
      <c r="L103" s="186">
        <f t="shared" si="112"/>
        <v>2450.9806068461535</v>
      </c>
      <c r="M103" s="186">
        <f t="shared" si="112"/>
        <v>2450.9806068461535</v>
      </c>
      <c r="N103" s="186">
        <f t="shared" si="112"/>
        <v>2450.9806068461535</v>
      </c>
      <c r="O103" s="186">
        <f t="shared" si="112"/>
        <v>2450.9806068461535</v>
      </c>
      <c r="P103" s="186">
        <f t="shared" si="112"/>
        <v>2450.9806068461535</v>
      </c>
      <c r="Q103" s="186">
        <f t="shared" si="112"/>
        <v>2450.9806068461535</v>
      </c>
      <c r="R103" s="187">
        <f t="shared" si="112"/>
        <v>2450.9806068461535</v>
      </c>
      <c r="S103" s="188">
        <f t="shared" si="112"/>
        <v>31862.747889000002</v>
      </c>
      <c r="T103" s="189">
        <f t="shared" si="112"/>
        <v>2450.9806068461535</v>
      </c>
      <c r="U103" s="186">
        <f t="shared" si="112"/>
        <v>2450.9806068461535</v>
      </c>
      <c r="V103" s="186">
        <f t="shared" si="112"/>
        <v>2450.9806068461535</v>
      </c>
      <c r="W103" s="186">
        <f t="shared" si="112"/>
        <v>2450.9806068461535</v>
      </c>
      <c r="X103" s="186">
        <f t="shared" si="112"/>
        <v>2450.9806068461535</v>
      </c>
      <c r="Y103" s="186">
        <f t="shared" si="112"/>
        <v>2450.9806068461535</v>
      </c>
      <c r="Z103" s="186">
        <f t="shared" si="112"/>
        <v>2450.9806068461535</v>
      </c>
      <c r="AA103" s="186">
        <f t="shared" si="112"/>
        <v>2450.9806068461535</v>
      </c>
      <c r="AB103" s="186">
        <f t="shared" si="112"/>
        <v>2450.9806068461535</v>
      </c>
      <c r="AC103" s="186">
        <f t="shared" si="112"/>
        <v>2450.9806068461535</v>
      </c>
      <c r="AD103" s="186">
        <f t="shared" si="112"/>
        <v>2450.9806068461535</v>
      </c>
      <c r="AE103" s="186">
        <f t="shared" si="112"/>
        <v>4901.961213692307</v>
      </c>
      <c r="AF103" s="187">
        <f t="shared" si="112"/>
        <v>4901.961213692307</v>
      </c>
      <c r="AG103" s="188">
        <f t="shared" si="112"/>
        <v>36764.709102692308</v>
      </c>
      <c r="AH103" s="189">
        <f t="shared" si="112"/>
        <v>4901.9612136923079</v>
      </c>
      <c r="AI103" s="186">
        <f t="shared" si="112"/>
        <v>4901.9612136923079</v>
      </c>
      <c r="AJ103" s="186">
        <f t="shared" si="112"/>
        <v>4901.9612136923079</v>
      </c>
      <c r="AK103" s="186">
        <f t="shared" si="112"/>
        <v>4901.9612136923079</v>
      </c>
      <c r="AL103" s="186">
        <f t="shared" si="111"/>
        <v>4901.9612136923079</v>
      </c>
      <c r="AM103" s="186">
        <f t="shared" si="111"/>
        <v>4901.9612136923079</v>
      </c>
      <c r="AN103" s="186">
        <f t="shared" si="111"/>
        <v>4901.9612136923079</v>
      </c>
      <c r="AO103" s="186">
        <f t="shared" si="111"/>
        <v>4901.9612136923079</v>
      </c>
      <c r="AP103" s="186">
        <f t="shared" si="111"/>
        <v>4901.9612136923079</v>
      </c>
      <c r="AQ103" s="186">
        <f t="shared" si="111"/>
        <v>4901.9612136923079</v>
      </c>
      <c r="AR103" s="186">
        <f t="shared" si="111"/>
        <v>4901.9612136923079</v>
      </c>
      <c r="AS103" s="186">
        <f t="shared" si="111"/>
        <v>4901.9612136923079</v>
      </c>
      <c r="AT103" s="187">
        <f t="shared" si="111"/>
        <v>4901.9612136923079</v>
      </c>
      <c r="AU103" s="188">
        <f t="shared" si="111"/>
        <v>63725.495777999997</v>
      </c>
      <c r="AV103" s="189">
        <f t="shared" si="111"/>
        <v>19607.844854769231</v>
      </c>
      <c r="AW103" s="186">
        <f t="shared" si="111"/>
        <v>19607.844854769231</v>
      </c>
      <c r="AX103" s="186">
        <f t="shared" si="111"/>
        <v>19607.844854769231</v>
      </c>
      <c r="AY103" s="186">
        <f t="shared" si="111"/>
        <v>19607.844854769231</v>
      </c>
      <c r="AZ103" s="186">
        <f t="shared" si="111"/>
        <v>19607.844854769231</v>
      </c>
      <c r="BA103" s="186">
        <f t="shared" si="111"/>
        <v>19607.844854769231</v>
      </c>
      <c r="BB103" s="186">
        <f t="shared" si="111"/>
        <v>19607.844854769231</v>
      </c>
      <c r="BC103" s="186">
        <f t="shared" si="111"/>
        <v>19607.844854769231</v>
      </c>
      <c r="BD103" s="186">
        <f t="shared" si="111"/>
        <v>19607.844854769231</v>
      </c>
      <c r="BE103" s="186">
        <f t="shared" si="111"/>
        <v>19607.844854769231</v>
      </c>
      <c r="BF103" s="186">
        <f t="shared" si="111"/>
        <v>19607.844854769231</v>
      </c>
      <c r="BG103" s="186">
        <f t="shared" si="111"/>
        <v>19607.844854769231</v>
      </c>
      <c r="BH103" s="187">
        <f t="shared" si="111"/>
        <v>19607.844854769231</v>
      </c>
      <c r="BI103" s="188">
        <f t="shared" si="111"/>
        <v>254901.98311200002</v>
      </c>
      <c r="BJ103" s="188">
        <f t="shared" si="111"/>
        <v>254901.98311200002</v>
      </c>
      <c r="BK103" s="188">
        <f t="shared" si="111"/>
        <v>254901.98311200002</v>
      </c>
      <c r="BL103" s="188">
        <f t="shared" si="111"/>
        <v>254901.98311200002</v>
      </c>
      <c r="BM103" s="188">
        <f t="shared" si="111"/>
        <v>254901.98311200002</v>
      </c>
      <c r="BN103" s="176"/>
    </row>
    <row r="104" spans="2:66" ht="13.5" customHeight="1" outlineLevel="1" x14ac:dyDescent="0.3">
      <c r="B104" s="190" t="str">
        <f t="shared" si="110"/>
        <v>Dedicated for Hoplens (FTA) H1x</v>
      </c>
      <c r="C104" s="191" t="str">
        <f t="shared" si="110"/>
        <v>Hoplens (FTA) H1x</v>
      </c>
      <c r="D104" s="192" t="str">
        <f t="shared" si="110"/>
        <v>Lensing</v>
      </c>
      <c r="E104" s="193"/>
      <c r="F104" s="194">
        <f t="shared" si="112"/>
        <v>649.0085017466314</v>
      </c>
      <c r="G104" s="194">
        <f t="shared" si="112"/>
        <v>649.0085017466314</v>
      </c>
      <c r="H104" s="194">
        <f t="shared" si="112"/>
        <v>649.0085017466314</v>
      </c>
      <c r="I104" s="194">
        <f t="shared" si="112"/>
        <v>649.0085017466314</v>
      </c>
      <c r="J104" s="194">
        <f t="shared" si="112"/>
        <v>1298.0170034932628</v>
      </c>
      <c r="K104" s="194">
        <f t="shared" si="112"/>
        <v>1298.0170034932628</v>
      </c>
      <c r="L104" s="194">
        <f t="shared" si="112"/>
        <v>1298.0170034932628</v>
      </c>
      <c r="M104" s="194">
        <f t="shared" si="112"/>
        <v>1298.0170034932628</v>
      </c>
      <c r="N104" s="194">
        <f t="shared" si="112"/>
        <v>1298.0170034932628</v>
      </c>
      <c r="O104" s="194">
        <f t="shared" si="112"/>
        <v>1298.0170034932628</v>
      </c>
      <c r="P104" s="194">
        <f t="shared" si="112"/>
        <v>1298.0170034932628</v>
      </c>
      <c r="Q104" s="194">
        <f t="shared" si="112"/>
        <v>1298.0170034932628</v>
      </c>
      <c r="R104" s="195">
        <f t="shared" si="112"/>
        <v>1298.0170034932628</v>
      </c>
      <c r="S104" s="196">
        <f t="shared" si="112"/>
        <v>14278.187038425898</v>
      </c>
      <c r="T104" s="197">
        <f t="shared" si="112"/>
        <v>1298.0170034932628</v>
      </c>
      <c r="U104" s="194">
        <f t="shared" si="112"/>
        <v>1298.0170034932628</v>
      </c>
      <c r="V104" s="194">
        <f t="shared" si="112"/>
        <v>1298.0170034932628</v>
      </c>
      <c r="W104" s="194">
        <f t="shared" si="112"/>
        <v>1298.0170034932628</v>
      </c>
      <c r="X104" s="194">
        <f t="shared" si="112"/>
        <v>1298.0170034932628</v>
      </c>
      <c r="Y104" s="194">
        <f t="shared" si="112"/>
        <v>1298.0170034932628</v>
      </c>
      <c r="Z104" s="194">
        <f t="shared" si="112"/>
        <v>1298.0170034932628</v>
      </c>
      <c r="AA104" s="194">
        <f t="shared" si="112"/>
        <v>1298.0170034932628</v>
      </c>
      <c r="AB104" s="194">
        <f t="shared" si="112"/>
        <v>1298.0170034932628</v>
      </c>
      <c r="AC104" s="194">
        <f t="shared" si="112"/>
        <v>1298.0170034932628</v>
      </c>
      <c r="AD104" s="194">
        <f t="shared" si="112"/>
        <v>1298.0170034932628</v>
      </c>
      <c r="AE104" s="194">
        <f t="shared" si="112"/>
        <v>2596.0340069865256</v>
      </c>
      <c r="AF104" s="195">
        <f t="shared" si="112"/>
        <v>2596.0340069865256</v>
      </c>
      <c r="AG104" s="196">
        <f t="shared" si="112"/>
        <v>19470.255052398952</v>
      </c>
      <c r="AH104" s="197">
        <f t="shared" si="112"/>
        <v>3072.5272689635781</v>
      </c>
      <c r="AI104" s="194">
        <f t="shared" si="112"/>
        <v>3072.5272689635781</v>
      </c>
      <c r="AJ104" s="194">
        <f t="shared" si="112"/>
        <v>3072.5272689635781</v>
      </c>
      <c r="AK104" s="194">
        <f t="shared" si="112"/>
        <v>3072.5272689635781</v>
      </c>
      <c r="AL104" s="194">
        <f t="shared" si="111"/>
        <v>3072.5272689635781</v>
      </c>
      <c r="AM104" s="194">
        <f t="shared" si="111"/>
        <v>3072.5272689635781</v>
      </c>
      <c r="AN104" s="194">
        <f t="shared" si="111"/>
        <v>3072.5272689635781</v>
      </c>
      <c r="AO104" s="194">
        <f t="shared" si="111"/>
        <v>3072.5272689635781</v>
      </c>
      <c r="AP104" s="194">
        <f t="shared" si="111"/>
        <v>3072.5272689635781</v>
      </c>
      <c r="AQ104" s="194">
        <f t="shared" si="111"/>
        <v>3072.5272689635781</v>
      </c>
      <c r="AR104" s="194">
        <f t="shared" si="111"/>
        <v>3072.5272689635781</v>
      </c>
      <c r="AS104" s="194">
        <f t="shared" si="111"/>
        <v>3072.5272689635781</v>
      </c>
      <c r="AT104" s="195">
        <f t="shared" si="111"/>
        <v>3072.5272689635781</v>
      </c>
      <c r="AU104" s="196">
        <f t="shared" si="111"/>
        <v>39942.854496526532</v>
      </c>
      <c r="AV104" s="197">
        <f t="shared" si="111"/>
        <v>13058.240893095206</v>
      </c>
      <c r="AW104" s="194">
        <f t="shared" si="111"/>
        <v>13058.240893095206</v>
      </c>
      <c r="AX104" s="194">
        <f t="shared" si="111"/>
        <v>13058.240893095206</v>
      </c>
      <c r="AY104" s="194">
        <f t="shared" si="111"/>
        <v>13058.240893095206</v>
      </c>
      <c r="AZ104" s="194">
        <f t="shared" si="111"/>
        <v>13058.240893095206</v>
      </c>
      <c r="BA104" s="194">
        <f t="shared" si="111"/>
        <v>13058.240893095206</v>
      </c>
      <c r="BB104" s="194">
        <f t="shared" si="111"/>
        <v>13058.240893095206</v>
      </c>
      <c r="BC104" s="194">
        <f t="shared" si="111"/>
        <v>13058.240893095206</v>
      </c>
      <c r="BD104" s="194">
        <f t="shared" si="111"/>
        <v>13058.240893095206</v>
      </c>
      <c r="BE104" s="194">
        <f t="shared" si="111"/>
        <v>13058.240893095206</v>
      </c>
      <c r="BF104" s="194">
        <f t="shared" si="111"/>
        <v>13058.240893095206</v>
      </c>
      <c r="BG104" s="194">
        <f t="shared" si="111"/>
        <v>13058.240893095206</v>
      </c>
      <c r="BH104" s="195">
        <f t="shared" si="111"/>
        <v>13058.240893095206</v>
      </c>
      <c r="BI104" s="196">
        <f t="shared" si="111"/>
        <v>169757.13161023776</v>
      </c>
      <c r="BJ104" s="196">
        <f t="shared" si="111"/>
        <v>169757.13161023776</v>
      </c>
      <c r="BK104" s="196">
        <f t="shared" si="111"/>
        <v>169757.13161023776</v>
      </c>
      <c r="BL104" s="196">
        <f t="shared" si="111"/>
        <v>169757.13161023776</v>
      </c>
      <c r="BM104" s="196">
        <f t="shared" si="111"/>
        <v>169757.13161023776</v>
      </c>
      <c r="BN104" s="176"/>
    </row>
    <row r="105" spans="2:66" ht="15" outlineLevel="1" thickBot="1" x14ac:dyDescent="0.35">
      <c r="B105" s="198" t="str">
        <f t="shared" si="110"/>
        <v>Dedicated for Hoplens (FTA) H1x</v>
      </c>
      <c r="C105" s="199" t="str">
        <f t="shared" si="110"/>
        <v>Hoplens (FTA) H1x</v>
      </c>
      <c r="D105" s="200" t="str">
        <f t="shared" si="110"/>
        <v>Final Stripping</v>
      </c>
      <c r="E105" s="201"/>
      <c r="F105" s="202">
        <f t="shared" si="112"/>
        <v>2488.305184615384</v>
      </c>
      <c r="G105" s="202">
        <f t="shared" si="112"/>
        <v>2488.305184615384</v>
      </c>
      <c r="H105" s="202">
        <f t="shared" si="112"/>
        <v>2488.305184615384</v>
      </c>
      <c r="I105" s="202">
        <f t="shared" si="112"/>
        <v>2488.305184615384</v>
      </c>
      <c r="J105" s="202">
        <f t="shared" si="112"/>
        <v>2488.305184615384</v>
      </c>
      <c r="K105" s="202">
        <f t="shared" si="112"/>
        <v>2488.305184615384</v>
      </c>
      <c r="L105" s="202">
        <f t="shared" si="112"/>
        <v>2488.305184615384</v>
      </c>
      <c r="M105" s="202">
        <f t="shared" si="112"/>
        <v>2488.305184615384</v>
      </c>
      <c r="N105" s="202">
        <f t="shared" si="112"/>
        <v>2488.305184615384</v>
      </c>
      <c r="O105" s="202">
        <f t="shared" si="112"/>
        <v>2488.305184615384</v>
      </c>
      <c r="P105" s="202">
        <f t="shared" si="112"/>
        <v>2488.305184615384</v>
      </c>
      <c r="Q105" s="202">
        <f t="shared" si="112"/>
        <v>2488.305184615384</v>
      </c>
      <c r="R105" s="203">
        <f t="shared" si="112"/>
        <v>2488.305184615384</v>
      </c>
      <c r="S105" s="204">
        <f t="shared" si="112"/>
        <v>32347.967400000001</v>
      </c>
      <c r="T105" s="205">
        <f t="shared" si="112"/>
        <v>2488.305184615384</v>
      </c>
      <c r="U105" s="202">
        <f t="shared" si="112"/>
        <v>2488.305184615384</v>
      </c>
      <c r="V105" s="202">
        <f t="shared" si="112"/>
        <v>2488.305184615384</v>
      </c>
      <c r="W105" s="202">
        <f t="shared" si="112"/>
        <v>2488.305184615384</v>
      </c>
      <c r="X105" s="202">
        <f t="shared" si="112"/>
        <v>2488.305184615384</v>
      </c>
      <c r="Y105" s="202">
        <f t="shared" si="112"/>
        <v>2488.305184615384</v>
      </c>
      <c r="Z105" s="202">
        <f t="shared" si="112"/>
        <v>2488.305184615384</v>
      </c>
      <c r="AA105" s="202">
        <f t="shared" si="112"/>
        <v>2488.305184615384</v>
      </c>
      <c r="AB105" s="202">
        <f t="shared" si="112"/>
        <v>2488.305184615384</v>
      </c>
      <c r="AC105" s="202">
        <f t="shared" si="112"/>
        <v>2488.305184615384</v>
      </c>
      <c r="AD105" s="202">
        <f t="shared" si="112"/>
        <v>2488.305184615384</v>
      </c>
      <c r="AE105" s="202">
        <f t="shared" si="112"/>
        <v>2488.305184615384</v>
      </c>
      <c r="AF105" s="203">
        <f t="shared" si="112"/>
        <v>2488.305184615384</v>
      </c>
      <c r="AG105" s="204">
        <f t="shared" si="112"/>
        <v>32347.967399999998</v>
      </c>
      <c r="AH105" s="205">
        <f t="shared" si="112"/>
        <v>2488.3051846153844</v>
      </c>
      <c r="AI105" s="202">
        <f t="shared" si="112"/>
        <v>2488.3051846153844</v>
      </c>
      <c r="AJ105" s="202">
        <f t="shared" si="112"/>
        <v>2488.3051846153844</v>
      </c>
      <c r="AK105" s="202">
        <f t="shared" si="112"/>
        <v>2488.3051846153844</v>
      </c>
      <c r="AL105" s="202">
        <f t="shared" si="111"/>
        <v>2488.3051846153844</v>
      </c>
      <c r="AM105" s="202">
        <f t="shared" si="111"/>
        <v>2488.3051846153844</v>
      </c>
      <c r="AN105" s="202">
        <f t="shared" si="111"/>
        <v>2488.3051846153844</v>
      </c>
      <c r="AO105" s="202">
        <f t="shared" si="111"/>
        <v>2488.3051846153844</v>
      </c>
      <c r="AP105" s="202">
        <f t="shared" si="111"/>
        <v>2488.3051846153844</v>
      </c>
      <c r="AQ105" s="202">
        <f t="shared" si="111"/>
        <v>2488.3051846153844</v>
      </c>
      <c r="AR105" s="202">
        <f t="shared" si="111"/>
        <v>2488.3051846153844</v>
      </c>
      <c r="AS105" s="202">
        <f t="shared" si="111"/>
        <v>2488.3051846153844</v>
      </c>
      <c r="AT105" s="203">
        <f t="shared" si="111"/>
        <v>2488.3051846153844</v>
      </c>
      <c r="AU105" s="204">
        <f t="shared" si="111"/>
        <v>32347.967399999994</v>
      </c>
      <c r="AV105" s="205">
        <f t="shared" si="111"/>
        <v>12441.525923076924</v>
      </c>
      <c r="AW105" s="202">
        <f t="shared" si="111"/>
        <v>12441.525923076924</v>
      </c>
      <c r="AX105" s="202">
        <f t="shared" si="111"/>
        <v>12441.525923076924</v>
      </c>
      <c r="AY105" s="202">
        <f t="shared" si="111"/>
        <v>12441.525923076924</v>
      </c>
      <c r="AZ105" s="202">
        <f t="shared" si="111"/>
        <v>12441.525923076924</v>
      </c>
      <c r="BA105" s="202">
        <f t="shared" si="111"/>
        <v>12441.525923076924</v>
      </c>
      <c r="BB105" s="202">
        <f t="shared" si="111"/>
        <v>12441.525923076924</v>
      </c>
      <c r="BC105" s="202">
        <f t="shared" si="111"/>
        <v>12441.525923076924</v>
      </c>
      <c r="BD105" s="202">
        <f t="shared" si="111"/>
        <v>12441.525923076924</v>
      </c>
      <c r="BE105" s="202">
        <f t="shared" si="111"/>
        <v>12441.525923076924</v>
      </c>
      <c r="BF105" s="202">
        <f t="shared" si="111"/>
        <v>12441.525923076924</v>
      </c>
      <c r="BG105" s="202">
        <f t="shared" si="111"/>
        <v>12441.525923076924</v>
      </c>
      <c r="BH105" s="203">
        <f t="shared" si="111"/>
        <v>12441.525923076924</v>
      </c>
      <c r="BI105" s="204">
        <f t="shared" si="111"/>
        <v>161739.837</v>
      </c>
      <c r="BJ105" s="204">
        <f t="shared" si="111"/>
        <v>161739.837</v>
      </c>
      <c r="BK105" s="204">
        <f t="shared" si="111"/>
        <v>161739.837</v>
      </c>
      <c r="BL105" s="204">
        <f t="shared" si="111"/>
        <v>161739.837</v>
      </c>
      <c r="BM105" s="204">
        <f t="shared" si="111"/>
        <v>161739.837</v>
      </c>
      <c r="BN105" s="176"/>
    </row>
    <row r="106" spans="2:66" outlineLevel="1" x14ac:dyDescent="0.3">
      <c r="B106" s="190" t="str">
        <f t="shared" si="110"/>
        <v>Dedicated for Hoplite (FBG) HRS</v>
      </c>
      <c r="C106" s="191" t="str">
        <f t="shared" si="110"/>
        <v>Hoplite (FBG) HRS</v>
      </c>
      <c r="D106" s="206" t="str">
        <f t="shared" si="110"/>
        <v>Fiber Preparation</v>
      </c>
      <c r="E106" s="207"/>
      <c r="F106" s="186">
        <f t="shared" si="112"/>
        <v>3981.0559901538463</v>
      </c>
      <c r="G106" s="186">
        <f t="shared" si="112"/>
        <v>3981.0559901538463</v>
      </c>
      <c r="H106" s="186">
        <f t="shared" si="112"/>
        <v>3981.0559901538463</v>
      </c>
      <c r="I106" s="186">
        <f t="shared" si="112"/>
        <v>3981.0559901538463</v>
      </c>
      <c r="J106" s="186">
        <f t="shared" si="112"/>
        <v>3981.0559901538463</v>
      </c>
      <c r="K106" s="186">
        <f t="shared" si="112"/>
        <v>3981.0559901538463</v>
      </c>
      <c r="L106" s="186">
        <f t="shared" si="112"/>
        <v>3981.0559901538463</v>
      </c>
      <c r="M106" s="186">
        <f t="shared" si="112"/>
        <v>3981.0559901538463</v>
      </c>
      <c r="N106" s="186">
        <f t="shared" si="112"/>
        <v>3981.0559901538463</v>
      </c>
      <c r="O106" s="186">
        <f t="shared" si="112"/>
        <v>3981.0559901538463</v>
      </c>
      <c r="P106" s="186">
        <f t="shared" si="112"/>
        <v>3981.0559901538463</v>
      </c>
      <c r="Q106" s="186">
        <f t="shared" si="112"/>
        <v>3981.0559901538463</v>
      </c>
      <c r="R106" s="187">
        <f t="shared" si="112"/>
        <v>3981.0559901538463</v>
      </c>
      <c r="S106" s="188">
        <f t="shared" si="112"/>
        <v>51753.727872000003</v>
      </c>
      <c r="T106" s="189">
        <f t="shared" si="112"/>
        <v>3981.0559901538463</v>
      </c>
      <c r="U106" s="186">
        <f t="shared" si="112"/>
        <v>3981.0559901538463</v>
      </c>
      <c r="V106" s="186">
        <f t="shared" si="112"/>
        <v>3981.0559901538463</v>
      </c>
      <c r="W106" s="186">
        <f t="shared" si="112"/>
        <v>3981.0559901538463</v>
      </c>
      <c r="X106" s="186">
        <f t="shared" si="112"/>
        <v>3981.0559901538463</v>
      </c>
      <c r="Y106" s="186">
        <f t="shared" si="112"/>
        <v>3981.0559901538463</v>
      </c>
      <c r="Z106" s="186">
        <f t="shared" si="112"/>
        <v>3981.0559901538463</v>
      </c>
      <c r="AA106" s="186">
        <f t="shared" si="112"/>
        <v>3981.0559901538463</v>
      </c>
      <c r="AB106" s="186">
        <f t="shared" si="112"/>
        <v>3981.0559901538463</v>
      </c>
      <c r="AC106" s="186">
        <f t="shared" si="112"/>
        <v>3981.0559901538463</v>
      </c>
      <c r="AD106" s="186">
        <f t="shared" si="112"/>
        <v>3981.0559901538463</v>
      </c>
      <c r="AE106" s="186">
        <f t="shared" si="112"/>
        <v>3981.0559901538463</v>
      </c>
      <c r="AF106" s="187">
        <f t="shared" si="112"/>
        <v>3981.0559901538463</v>
      </c>
      <c r="AG106" s="188">
        <f t="shared" si="112"/>
        <v>51753.727871999989</v>
      </c>
      <c r="AH106" s="189">
        <f t="shared" si="112"/>
        <v>3981.0559901538463</v>
      </c>
      <c r="AI106" s="186">
        <f t="shared" si="112"/>
        <v>3981.0559901538463</v>
      </c>
      <c r="AJ106" s="186">
        <f t="shared" si="112"/>
        <v>3981.0559901538463</v>
      </c>
      <c r="AK106" s="186">
        <f t="shared" si="112"/>
        <v>3981.0559901538463</v>
      </c>
      <c r="AL106" s="186">
        <f t="shared" si="111"/>
        <v>3981.0559901538463</v>
      </c>
      <c r="AM106" s="186">
        <f t="shared" si="111"/>
        <v>3981.0559901538463</v>
      </c>
      <c r="AN106" s="186">
        <f t="shared" si="111"/>
        <v>3981.0559901538463</v>
      </c>
      <c r="AO106" s="186">
        <f t="shared" si="111"/>
        <v>3981.0559901538463</v>
      </c>
      <c r="AP106" s="186">
        <f t="shared" si="111"/>
        <v>3981.0559901538463</v>
      </c>
      <c r="AQ106" s="186">
        <f t="shared" si="111"/>
        <v>3981.0559901538463</v>
      </c>
      <c r="AR106" s="186">
        <f t="shared" si="111"/>
        <v>3981.0559901538463</v>
      </c>
      <c r="AS106" s="186">
        <f t="shared" si="111"/>
        <v>3981.0559901538463</v>
      </c>
      <c r="AT106" s="187">
        <f t="shared" si="111"/>
        <v>3981.0559901538463</v>
      </c>
      <c r="AU106" s="188">
        <f t="shared" si="111"/>
        <v>51753.727871999996</v>
      </c>
      <c r="AV106" s="189">
        <f t="shared" si="111"/>
        <v>3981.0559901538463</v>
      </c>
      <c r="AW106" s="186">
        <f t="shared" si="111"/>
        <v>3981.0559901538463</v>
      </c>
      <c r="AX106" s="186">
        <f t="shared" si="111"/>
        <v>3981.0559901538463</v>
      </c>
      <c r="AY106" s="186">
        <f t="shared" si="111"/>
        <v>3981.0559901538463</v>
      </c>
      <c r="AZ106" s="186">
        <f t="shared" si="111"/>
        <v>3981.0559901538463</v>
      </c>
      <c r="BA106" s="186">
        <f t="shared" si="111"/>
        <v>3981.0559901538463</v>
      </c>
      <c r="BB106" s="186">
        <f t="shared" si="111"/>
        <v>3981.0559901538463</v>
      </c>
      <c r="BC106" s="186">
        <f t="shared" si="111"/>
        <v>3981.0559901538463</v>
      </c>
      <c r="BD106" s="186">
        <f t="shared" si="111"/>
        <v>3981.0559901538463</v>
      </c>
      <c r="BE106" s="186">
        <f t="shared" si="111"/>
        <v>3981.0559901538463</v>
      </c>
      <c r="BF106" s="186">
        <f t="shared" si="111"/>
        <v>3981.0559901538463</v>
      </c>
      <c r="BG106" s="186">
        <f t="shared" si="111"/>
        <v>3981.0559901538463</v>
      </c>
      <c r="BH106" s="187">
        <f t="shared" si="111"/>
        <v>3981.0559901538463</v>
      </c>
      <c r="BI106" s="188">
        <f t="shared" si="111"/>
        <v>51753.727871999996</v>
      </c>
      <c r="BJ106" s="188">
        <f t="shared" si="111"/>
        <v>51753.727871999996</v>
      </c>
      <c r="BK106" s="188">
        <f t="shared" si="111"/>
        <v>51753.727871999996</v>
      </c>
      <c r="BL106" s="188">
        <f t="shared" si="111"/>
        <v>51753.727871999996</v>
      </c>
      <c r="BM106" s="188">
        <f t="shared" si="111"/>
        <v>51753.727871999996</v>
      </c>
    </row>
    <row r="107" spans="2:66" outlineLevel="1" x14ac:dyDescent="0.3">
      <c r="B107" s="190" t="str">
        <f t="shared" si="110"/>
        <v>Dedicated for Hoplite (FBG) HRS</v>
      </c>
      <c r="C107" s="191" t="str">
        <f t="shared" si="110"/>
        <v>Hoplite (FBG) HRS</v>
      </c>
      <c r="D107" s="192" t="str">
        <f t="shared" si="110"/>
        <v>H2 Loading</v>
      </c>
      <c r="E107" s="193"/>
      <c r="F107" s="194">
        <f t="shared" si="112"/>
        <v>1232.2316160000003</v>
      </c>
      <c r="G107" s="194">
        <f t="shared" si="112"/>
        <v>1232.2316160000003</v>
      </c>
      <c r="H107" s="194">
        <f t="shared" si="112"/>
        <v>1232.2316160000003</v>
      </c>
      <c r="I107" s="194">
        <f t="shared" si="112"/>
        <v>1232.2316160000003</v>
      </c>
      <c r="J107" s="194">
        <f t="shared" si="112"/>
        <v>1232.2316160000003</v>
      </c>
      <c r="K107" s="194">
        <f t="shared" si="112"/>
        <v>1232.2316160000003</v>
      </c>
      <c r="L107" s="194">
        <f t="shared" si="112"/>
        <v>1232.2316160000003</v>
      </c>
      <c r="M107" s="194">
        <f t="shared" si="112"/>
        <v>1232.2316160000003</v>
      </c>
      <c r="N107" s="194">
        <f t="shared" si="112"/>
        <v>1232.2316160000003</v>
      </c>
      <c r="O107" s="194">
        <f t="shared" si="112"/>
        <v>1232.2316160000003</v>
      </c>
      <c r="P107" s="194">
        <f t="shared" si="112"/>
        <v>1232.2316160000003</v>
      </c>
      <c r="Q107" s="194">
        <f t="shared" si="112"/>
        <v>1232.2316160000003</v>
      </c>
      <c r="R107" s="195">
        <f t="shared" si="112"/>
        <v>1232.2316160000003</v>
      </c>
      <c r="S107" s="196">
        <f t="shared" si="112"/>
        <v>16019.011008000007</v>
      </c>
      <c r="T107" s="197">
        <f t="shared" si="112"/>
        <v>1232.2316160000003</v>
      </c>
      <c r="U107" s="194">
        <f t="shared" si="112"/>
        <v>1232.2316160000003</v>
      </c>
      <c r="V107" s="194">
        <f t="shared" si="112"/>
        <v>1232.2316160000003</v>
      </c>
      <c r="W107" s="194">
        <f t="shared" si="112"/>
        <v>1232.2316160000003</v>
      </c>
      <c r="X107" s="194">
        <f t="shared" si="112"/>
        <v>1232.2316160000003</v>
      </c>
      <c r="Y107" s="194">
        <f t="shared" si="112"/>
        <v>1232.2316160000003</v>
      </c>
      <c r="Z107" s="194">
        <f t="shared" si="112"/>
        <v>1232.2316160000003</v>
      </c>
      <c r="AA107" s="194">
        <f t="shared" si="112"/>
        <v>1232.2316160000003</v>
      </c>
      <c r="AB107" s="194">
        <f t="shared" si="112"/>
        <v>1232.2316160000003</v>
      </c>
      <c r="AC107" s="194">
        <f t="shared" si="112"/>
        <v>1232.2316160000003</v>
      </c>
      <c r="AD107" s="194">
        <f t="shared" si="112"/>
        <v>1232.2316160000003</v>
      </c>
      <c r="AE107" s="194">
        <f t="shared" si="112"/>
        <v>1232.2316160000003</v>
      </c>
      <c r="AF107" s="195">
        <f t="shared" si="112"/>
        <v>1232.2316160000003</v>
      </c>
      <c r="AG107" s="196">
        <f t="shared" si="112"/>
        <v>16019.011008000005</v>
      </c>
      <c r="AH107" s="197">
        <f t="shared" si="112"/>
        <v>1232.2316160000003</v>
      </c>
      <c r="AI107" s="194">
        <f t="shared" si="112"/>
        <v>1232.2316160000003</v>
      </c>
      <c r="AJ107" s="194">
        <f t="shared" si="112"/>
        <v>1232.2316160000003</v>
      </c>
      <c r="AK107" s="194">
        <f t="shared" si="112"/>
        <v>1232.2316160000003</v>
      </c>
      <c r="AL107" s="194">
        <f t="shared" si="111"/>
        <v>1232.2316160000003</v>
      </c>
      <c r="AM107" s="194">
        <f t="shared" si="111"/>
        <v>1232.2316160000003</v>
      </c>
      <c r="AN107" s="194">
        <f t="shared" si="111"/>
        <v>1232.2316160000003</v>
      </c>
      <c r="AO107" s="194">
        <f t="shared" si="111"/>
        <v>1232.2316160000003</v>
      </c>
      <c r="AP107" s="194">
        <f t="shared" si="111"/>
        <v>1232.2316160000003</v>
      </c>
      <c r="AQ107" s="194">
        <f t="shared" si="111"/>
        <v>1232.2316160000003</v>
      </c>
      <c r="AR107" s="194">
        <f t="shared" si="111"/>
        <v>1232.2316160000003</v>
      </c>
      <c r="AS107" s="194">
        <f t="shared" si="111"/>
        <v>1232.2316160000003</v>
      </c>
      <c r="AT107" s="195">
        <f t="shared" si="111"/>
        <v>1232.2316160000003</v>
      </c>
      <c r="AU107" s="196">
        <f t="shared" si="111"/>
        <v>16019.011008000005</v>
      </c>
      <c r="AV107" s="197">
        <f t="shared" si="111"/>
        <v>1232.2316160000003</v>
      </c>
      <c r="AW107" s="194">
        <f t="shared" si="111"/>
        <v>1232.2316160000003</v>
      </c>
      <c r="AX107" s="194">
        <f t="shared" si="111"/>
        <v>1232.2316160000003</v>
      </c>
      <c r="AY107" s="194">
        <f t="shared" si="111"/>
        <v>1232.2316160000003</v>
      </c>
      <c r="AZ107" s="194">
        <f t="shared" si="111"/>
        <v>1232.2316160000003</v>
      </c>
      <c r="BA107" s="194">
        <f t="shared" si="111"/>
        <v>1232.2316160000003</v>
      </c>
      <c r="BB107" s="194">
        <f t="shared" si="111"/>
        <v>1232.2316160000003</v>
      </c>
      <c r="BC107" s="194">
        <f t="shared" si="111"/>
        <v>1232.2316160000003</v>
      </c>
      <c r="BD107" s="194">
        <f t="shared" si="111"/>
        <v>1232.2316160000003</v>
      </c>
      <c r="BE107" s="194">
        <f t="shared" si="111"/>
        <v>1232.2316160000003</v>
      </c>
      <c r="BF107" s="194">
        <f t="shared" si="111"/>
        <v>1232.2316160000003</v>
      </c>
      <c r="BG107" s="194">
        <f t="shared" si="111"/>
        <v>1232.2316160000003</v>
      </c>
      <c r="BH107" s="195">
        <f t="shared" si="111"/>
        <v>1232.2316160000003</v>
      </c>
      <c r="BI107" s="196">
        <f t="shared" si="111"/>
        <v>16019.011008000005</v>
      </c>
      <c r="BJ107" s="196">
        <f t="shared" si="111"/>
        <v>16019.011008000005</v>
      </c>
      <c r="BK107" s="196">
        <f t="shared" si="111"/>
        <v>16019.011008000005</v>
      </c>
      <c r="BL107" s="196">
        <f t="shared" si="111"/>
        <v>16019.011008000005</v>
      </c>
      <c r="BM107" s="196">
        <f t="shared" si="111"/>
        <v>16019.011008000005</v>
      </c>
    </row>
    <row r="108" spans="2:66" outlineLevel="1" x14ac:dyDescent="0.3">
      <c r="B108" s="190" t="str">
        <f t="shared" si="110"/>
        <v>Dedicated for Hoplite (FBG) HRS</v>
      </c>
      <c r="C108" s="191" t="str">
        <f t="shared" si="110"/>
        <v>Hoplite (FBG) HRS</v>
      </c>
      <c r="D108" s="192" t="str">
        <f t="shared" si="110"/>
        <v>Kitting</v>
      </c>
      <c r="E108" s="193"/>
      <c r="F108" s="194">
        <f t="shared" si="112"/>
        <v>1803.265779512195</v>
      </c>
      <c r="G108" s="194">
        <f t="shared" si="112"/>
        <v>1803.265779512195</v>
      </c>
      <c r="H108" s="194">
        <f t="shared" si="112"/>
        <v>1803.265779512195</v>
      </c>
      <c r="I108" s="194">
        <f t="shared" si="112"/>
        <v>1803.265779512195</v>
      </c>
      <c r="J108" s="194">
        <f t="shared" si="112"/>
        <v>1803.265779512195</v>
      </c>
      <c r="K108" s="194">
        <f t="shared" si="112"/>
        <v>1803.265779512195</v>
      </c>
      <c r="L108" s="194">
        <f t="shared" si="112"/>
        <v>1803.265779512195</v>
      </c>
      <c r="M108" s="194">
        <f t="shared" si="112"/>
        <v>1803.265779512195</v>
      </c>
      <c r="N108" s="194">
        <f t="shared" si="112"/>
        <v>1803.265779512195</v>
      </c>
      <c r="O108" s="194">
        <f t="shared" si="112"/>
        <v>1803.265779512195</v>
      </c>
      <c r="P108" s="194">
        <f t="shared" si="112"/>
        <v>1803.265779512195</v>
      </c>
      <c r="Q108" s="194">
        <f t="shared" si="112"/>
        <v>1803.265779512195</v>
      </c>
      <c r="R108" s="195">
        <f t="shared" si="112"/>
        <v>1803.265779512195</v>
      </c>
      <c r="S108" s="196">
        <f t="shared" si="112"/>
        <v>23442.455133658535</v>
      </c>
      <c r="T108" s="197">
        <f t="shared" si="112"/>
        <v>1803.2657795121952</v>
      </c>
      <c r="U108" s="194">
        <f t="shared" si="112"/>
        <v>1803.2657795121952</v>
      </c>
      <c r="V108" s="194">
        <f t="shared" si="112"/>
        <v>1803.2657795121952</v>
      </c>
      <c r="W108" s="194">
        <f t="shared" si="112"/>
        <v>1803.2657795121952</v>
      </c>
      <c r="X108" s="194">
        <f t="shared" si="112"/>
        <v>1803.2657795121952</v>
      </c>
      <c r="Y108" s="194">
        <f t="shared" si="112"/>
        <v>1803.2657795121952</v>
      </c>
      <c r="Z108" s="194">
        <f t="shared" si="112"/>
        <v>1803.2657795121952</v>
      </c>
      <c r="AA108" s="194">
        <f t="shared" si="112"/>
        <v>1803.2657795121952</v>
      </c>
      <c r="AB108" s="194">
        <f t="shared" si="112"/>
        <v>1803.2657795121952</v>
      </c>
      <c r="AC108" s="194">
        <f t="shared" si="112"/>
        <v>1803.2657795121952</v>
      </c>
      <c r="AD108" s="194">
        <f t="shared" si="112"/>
        <v>1803.2657795121952</v>
      </c>
      <c r="AE108" s="194">
        <f t="shared" si="112"/>
        <v>1803.2657795121952</v>
      </c>
      <c r="AF108" s="195">
        <f t="shared" si="112"/>
        <v>1803.2657795121952</v>
      </c>
      <c r="AG108" s="196">
        <f t="shared" si="112"/>
        <v>23442.455133658535</v>
      </c>
      <c r="AH108" s="197">
        <f t="shared" si="112"/>
        <v>1803.2657795121952</v>
      </c>
      <c r="AI108" s="194">
        <f t="shared" si="112"/>
        <v>1803.2657795121952</v>
      </c>
      <c r="AJ108" s="194">
        <f t="shared" si="112"/>
        <v>1803.2657795121952</v>
      </c>
      <c r="AK108" s="194">
        <f t="shared" si="112"/>
        <v>1803.2657795121952</v>
      </c>
      <c r="AL108" s="194">
        <f t="shared" si="111"/>
        <v>1803.2657795121952</v>
      </c>
      <c r="AM108" s="194">
        <f t="shared" si="111"/>
        <v>1803.2657795121952</v>
      </c>
      <c r="AN108" s="194">
        <f t="shared" si="111"/>
        <v>1803.2657795121952</v>
      </c>
      <c r="AO108" s="194">
        <f t="shared" si="111"/>
        <v>1803.2657795121952</v>
      </c>
      <c r="AP108" s="194">
        <f t="shared" si="111"/>
        <v>1803.2657795121952</v>
      </c>
      <c r="AQ108" s="194">
        <f t="shared" si="111"/>
        <v>1803.2657795121952</v>
      </c>
      <c r="AR108" s="194">
        <f t="shared" si="111"/>
        <v>1803.2657795121952</v>
      </c>
      <c r="AS108" s="194">
        <f t="shared" si="111"/>
        <v>1803.2657795121952</v>
      </c>
      <c r="AT108" s="195">
        <f t="shared" si="111"/>
        <v>1803.2657795121952</v>
      </c>
      <c r="AU108" s="196">
        <f t="shared" si="111"/>
        <v>23442.455133658539</v>
      </c>
      <c r="AV108" s="197">
        <f t="shared" si="111"/>
        <v>1803.2657795121952</v>
      </c>
      <c r="AW108" s="194">
        <f t="shared" si="111"/>
        <v>1803.2657795121952</v>
      </c>
      <c r="AX108" s="194">
        <f t="shared" si="111"/>
        <v>1803.2657795121952</v>
      </c>
      <c r="AY108" s="194">
        <f t="shared" si="111"/>
        <v>1803.2657795121952</v>
      </c>
      <c r="AZ108" s="194">
        <f t="shared" si="111"/>
        <v>1803.2657795121952</v>
      </c>
      <c r="BA108" s="194">
        <f t="shared" si="111"/>
        <v>1803.2657795121952</v>
      </c>
      <c r="BB108" s="194">
        <f t="shared" si="111"/>
        <v>1803.2657795121952</v>
      </c>
      <c r="BC108" s="194">
        <f t="shared" si="111"/>
        <v>1803.2657795121952</v>
      </c>
      <c r="BD108" s="194">
        <f t="shared" si="111"/>
        <v>1803.2657795121952</v>
      </c>
      <c r="BE108" s="194">
        <f t="shared" si="111"/>
        <v>1803.2657795121952</v>
      </c>
      <c r="BF108" s="194">
        <f t="shared" si="111"/>
        <v>1803.2657795121952</v>
      </c>
      <c r="BG108" s="194">
        <f t="shared" si="111"/>
        <v>1803.2657795121952</v>
      </c>
      <c r="BH108" s="195">
        <f t="shared" si="111"/>
        <v>1803.2657795121952</v>
      </c>
      <c r="BI108" s="196">
        <f t="shared" si="111"/>
        <v>23442.455133658539</v>
      </c>
      <c r="BJ108" s="196">
        <f t="shared" si="111"/>
        <v>23442.455133658535</v>
      </c>
      <c r="BK108" s="196">
        <f t="shared" si="111"/>
        <v>23442.455133658535</v>
      </c>
      <c r="BL108" s="196">
        <f t="shared" si="111"/>
        <v>23442.455133658535</v>
      </c>
      <c r="BM108" s="196">
        <f t="shared" si="111"/>
        <v>23442.455133658535</v>
      </c>
    </row>
    <row r="109" spans="2:66" outlineLevel="1" x14ac:dyDescent="0.3">
      <c r="B109" s="190" t="str">
        <f t="shared" si="110"/>
        <v>Dedicated for Hoplite (FBG) HRS</v>
      </c>
      <c r="C109" s="191" t="str">
        <f t="shared" si="110"/>
        <v>Hoplite (FBG) HRS</v>
      </c>
      <c r="D109" s="192" t="str">
        <f t="shared" si="110"/>
        <v>Stripping &amp; Cleaning</v>
      </c>
      <c r="E109" s="193"/>
      <c r="F109" s="194">
        <f t="shared" si="112"/>
        <v>715.81919601659729</v>
      </c>
      <c r="G109" s="194">
        <f t="shared" si="112"/>
        <v>715.81919601659729</v>
      </c>
      <c r="H109" s="194">
        <f t="shared" si="112"/>
        <v>715.81919601659729</v>
      </c>
      <c r="I109" s="194">
        <f t="shared" si="112"/>
        <v>715.81919601659729</v>
      </c>
      <c r="J109" s="194">
        <f t="shared" si="112"/>
        <v>715.81919601659729</v>
      </c>
      <c r="K109" s="194">
        <f t="shared" si="112"/>
        <v>715.81919601659729</v>
      </c>
      <c r="L109" s="194">
        <f t="shared" si="112"/>
        <v>715.81919601659729</v>
      </c>
      <c r="M109" s="194">
        <f t="shared" si="112"/>
        <v>715.81919601659729</v>
      </c>
      <c r="N109" s="194">
        <f t="shared" si="112"/>
        <v>715.81919601659729</v>
      </c>
      <c r="O109" s="194">
        <f t="shared" si="112"/>
        <v>715.81919601659729</v>
      </c>
      <c r="P109" s="194">
        <f t="shared" si="112"/>
        <v>715.81919601659729</v>
      </c>
      <c r="Q109" s="194">
        <f t="shared" si="112"/>
        <v>715.81919601659729</v>
      </c>
      <c r="R109" s="195">
        <f t="shared" si="112"/>
        <v>715.81919601659729</v>
      </c>
      <c r="S109" s="196">
        <f t="shared" si="112"/>
        <v>9305.6495482157643</v>
      </c>
      <c r="T109" s="197">
        <f t="shared" si="112"/>
        <v>715.81919601659729</v>
      </c>
      <c r="U109" s="194">
        <f t="shared" si="112"/>
        <v>715.81919601659729</v>
      </c>
      <c r="V109" s="194">
        <f t="shared" si="112"/>
        <v>715.81919601659729</v>
      </c>
      <c r="W109" s="194">
        <f t="shared" si="112"/>
        <v>715.81919601659729</v>
      </c>
      <c r="X109" s="194">
        <f t="shared" si="112"/>
        <v>715.81919601659729</v>
      </c>
      <c r="Y109" s="194">
        <f t="shared" si="112"/>
        <v>715.81919601659729</v>
      </c>
      <c r="Z109" s="194">
        <f t="shared" si="112"/>
        <v>715.81919601659729</v>
      </c>
      <c r="AA109" s="194">
        <f t="shared" si="112"/>
        <v>715.81919601659729</v>
      </c>
      <c r="AB109" s="194">
        <f t="shared" si="112"/>
        <v>715.81919601659729</v>
      </c>
      <c r="AC109" s="194">
        <f t="shared" si="112"/>
        <v>715.81919601659729</v>
      </c>
      <c r="AD109" s="194">
        <f t="shared" si="112"/>
        <v>715.81919601659729</v>
      </c>
      <c r="AE109" s="194">
        <f t="shared" si="112"/>
        <v>715.81919601659729</v>
      </c>
      <c r="AF109" s="195">
        <f t="shared" si="112"/>
        <v>715.81919601659729</v>
      </c>
      <c r="AG109" s="196">
        <f t="shared" si="112"/>
        <v>9305.6495482157643</v>
      </c>
      <c r="AH109" s="197">
        <f t="shared" si="112"/>
        <v>715.81919601659752</v>
      </c>
      <c r="AI109" s="194">
        <f t="shared" si="112"/>
        <v>715.81919601659752</v>
      </c>
      <c r="AJ109" s="194">
        <f t="shared" si="112"/>
        <v>715.81919601659752</v>
      </c>
      <c r="AK109" s="194">
        <f t="shared" ref="AK109" si="113">IFERROR(AK835/AK783*SUMIF($D$25:$D$35,$C109,AK$25:AK$35),"-")</f>
        <v>715.81919601659752</v>
      </c>
      <c r="AL109" s="194">
        <f t="shared" si="111"/>
        <v>715.81919601659752</v>
      </c>
      <c r="AM109" s="194">
        <f t="shared" si="111"/>
        <v>715.81919601659752</v>
      </c>
      <c r="AN109" s="194">
        <f t="shared" si="111"/>
        <v>715.81919601659752</v>
      </c>
      <c r="AO109" s="194">
        <f t="shared" si="111"/>
        <v>715.81919601659752</v>
      </c>
      <c r="AP109" s="194">
        <f t="shared" si="111"/>
        <v>715.81919601659752</v>
      </c>
      <c r="AQ109" s="194">
        <f t="shared" si="111"/>
        <v>715.81919601659752</v>
      </c>
      <c r="AR109" s="194">
        <f t="shared" si="111"/>
        <v>715.81919601659752</v>
      </c>
      <c r="AS109" s="194">
        <f t="shared" si="111"/>
        <v>715.81919601659752</v>
      </c>
      <c r="AT109" s="195">
        <f t="shared" si="111"/>
        <v>715.81919601659752</v>
      </c>
      <c r="AU109" s="196">
        <f t="shared" si="111"/>
        <v>9305.6495482157643</v>
      </c>
      <c r="AV109" s="197">
        <f t="shared" si="111"/>
        <v>715.81919601659752</v>
      </c>
      <c r="AW109" s="194">
        <f t="shared" si="111"/>
        <v>715.81919601659752</v>
      </c>
      <c r="AX109" s="194">
        <f t="shared" si="111"/>
        <v>715.81919601659752</v>
      </c>
      <c r="AY109" s="194">
        <f t="shared" si="111"/>
        <v>715.81919601659752</v>
      </c>
      <c r="AZ109" s="194">
        <f t="shared" ref="AZ109:BM109" si="114">IFERROR(AZ835/AZ783*SUMIF($D$25:$D$35,$C109,AZ$25:AZ$35),"-")</f>
        <v>715.81919601659752</v>
      </c>
      <c r="BA109" s="194">
        <f t="shared" si="114"/>
        <v>715.81919601659752</v>
      </c>
      <c r="BB109" s="194">
        <f t="shared" si="114"/>
        <v>715.81919601659752</v>
      </c>
      <c r="BC109" s="194">
        <f t="shared" si="114"/>
        <v>715.81919601659752</v>
      </c>
      <c r="BD109" s="194">
        <f t="shared" si="114"/>
        <v>715.81919601659752</v>
      </c>
      <c r="BE109" s="194">
        <f t="shared" si="114"/>
        <v>715.81919601659752</v>
      </c>
      <c r="BF109" s="194">
        <f t="shared" si="114"/>
        <v>715.81919601659752</v>
      </c>
      <c r="BG109" s="194">
        <f t="shared" si="114"/>
        <v>715.81919601659752</v>
      </c>
      <c r="BH109" s="195">
        <f t="shared" si="114"/>
        <v>715.81919601659752</v>
      </c>
      <c r="BI109" s="196">
        <f t="shared" si="114"/>
        <v>9305.6495482157643</v>
      </c>
      <c r="BJ109" s="196">
        <f t="shared" si="114"/>
        <v>9305.6495482157643</v>
      </c>
      <c r="BK109" s="196">
        <f t="shared" si="114"/>
        <v>9305.6495482157643</v>
      </c>
      <c r="BL109" s="196">
        <f t="shared" si="114"/>
        <v>9305.6495482157643</v>
      </c>
      <c r="BM109" s="196">
        <f t="shared" si="114"/>
        <v>9305.6495482157643</v>
      </c>
    </row>
    <row r="110" spans="2:66" outlineLevel="1" x14ac:dyDescent="0.3">
      <c r="B110" s="190" t="str">
        <f t="shared" si="110"/>
        <v>Dedicated for Hoplite (FBG) HRS</v>
      </c>
      <c r="C110" s="191" t="str">
        <f t="shared" si="110"/>
        <v>Hoplite (FBG) HRS</v>
      </c>
      <c r="D110" s="192" t="str">
        <f t="shared" si="110"/>
        <v>Writing</v>
      </c>
      <c r="E110" s="193"/>
      <c r="F110" s="194">
        <f t="shared" ref="F110:BM114" si="115">IFERROR(F836/F784*SUMIF($D$25:$D$35,$C110,F$25:F$35),"-")</f>
        <v>569.97497656387668</v>
      </c>
      <c r="G110" s="194">
        <f t="shared" si="115"/>
        <v>569.97497656387668</v>
      </c>
      <c r="H110" s="194">
        <f t="shared" si="115"/>
        <v>569.97497656387668</v>
      </c>
      <c r="I110" s="194">
        <f t="shared" si="115"/>
        <v>569.97497656387668</v>
      </c>
      <c r="J110" s="194">
        <f t="shared" si="115"/>
        <v>569.97497656387668</v>
      </c>
      <c r="K110" s="194">
        <f t="shared" si="115"/>
        <v>569.97497656387668</v>
      </c>
      <c r="L110" s="194">
        <f t="shared" si="115"/>
        <v>569.97497656387668</v>
      </c>
      <c r="M110" s="194">
        <f t="shared" si="115"/>
        <v>569.97497656387668</v>
      </c>
      <c r="N110" s="194">
        <f t="shared" si="115"/>
        <v>569.97497656387668</v>
      </c>
      <c r="O110" s="194">
        <f t="shared" si="115"/>
        <v>569.97497656387668</v>
      </c>
      <c r="P110" s="194">
        <f t="shared" si="115"/>
        <v>569.97497656387668</v>
      </c>
      <c r="Q110" s="194">
        <f t="shared" si="115"/>
        <v>569.97497656387668</v>
      </c>
      <c r="R110" s="195">
        <f t="shared" si="115"/>
        <v>569.97497656387668</v>
      </c>
      <c r="S110" s="196">
        <f t="shared" si="115"/>
        <v>7409.6746953303973</v>
      </c>
      <c r="T110" s="197">
        <f t="shared" si="115"/>
        <v>569.97497656387679</v>
      </c>
      <c r="U110" s="194">
        <f t="shared" si="115"/>
        <v>569.97497656387679</v>
      </c>
      <c r="V110" s="194">
        <f t="shared" si="115"/>
        <v>569.97497656387679</v>
      </c>
      <c r="W110" s="194">
        <f t="shared" si="115"/>
        <v>569.97497656387679</v>
      </c>
      <c r="X110" s="194">
        <f t="shared" si="115"/>
        <v>569.97497656387679</v>
      </c>
      <c r="Y110" s="194">
        <f t="shared" si="115"/>
        <v>569.97497656387679</v>
      </c>
      <c r="Z110" s="194">
        <f t="shared" si="115"/>
        <v>569.97497656387679</v>
      </c>
      <c r="AA110" s="194">
        <f t="shared" si="115"/>
        <v>569.97497656387679</v>
      </c>
      <c r="AB110" s="194">
        <f t="shared" si="115"/>
        <v>569.97497656387679</v>
      </c>
      <c r="AC110" s="194">
        <f t="shared" si="115"/>
        <v>569.97497656387679</v>
      </c>
      <c r="AD110" s="194">
        <f t="shared" si="115"/>
        <v>569.97497656387679</v>
      </c>
      <c r="AE110" s="194">
        <f t="shared" si="115"/>
        <v>569.97497656387679</v>
      </c>
      <c r="AF110" s="195">
        <f t="shared" si="115"/>
        <v>569.97497656387679</v>
      </c>
      <c r="AG110" s="196">
        <f t="shared" si="115"/>
        <v>7409.6746953303973</v>
      </c>
      <c r="AH110" s="197">
        <f t="shared" si="115"/>
        <v>569.97497656387668</v>
      </c>
      <c r="AI110" s="194">
        <f t="shared" si="115"/>
        <v>569.97497656387668</v>
      </c>
      <c r="AJ110" s="194">
        <f t="shared" si="115"/>
        <v>569.97497656387668</v>
      </c>
      <c r="AK110" s="194">
        <f t="shared" si="115"/>
        <v>569.97497656387668</v>
      </c>
      <c r="AL110" s="194">
        <f t="shared" si="115"/>
        <v>569.97497656387668</v>
      </c>
      <c r="AM110" s="194">
        <f t="shared" si="115"/>
        <v>569.97497656387668</v>
      </c>
      <c r="AN110" s="194">
        <f t="shared" si="115"/>
        <v>569.97497656387668</v>
      </c>
      <c r="AO110" s="194">
        <f t="shared" si="115"/>
        <v>569.97497656387668</v>
      </c>
      <c r="AP110" s="194">
        <f t="shared" si="115"/>
        <v>569.97497656387668</v>
      </c>
      <c r="AQ110" s="194">
        <f t="shared" si="115"/>
        <v>569.97497656387668</v>
      </c>
      <c r="AR110" s="194">
        <f t="shared" si="115"/>
        <v>569.97497656387668</v>
      </c>
      <c r="AS110" s="194">
        <f t="shared" si="115"/>
        <v>569.97497656387668</v>
      </c>
      <c r="AT110" s="195">
        <f t="shared" si="115"/>
        <v>569.97497656387668</v>
      </c>
      <c r="AU110" s="196">
        <f t="shared" si="115"/>
        <v>7409.6746953303973</v>
      </c>
      <c r="AV110" s="197">
        <f t="shared" si="115"/>
        <v>569.97497656387668</v>
      </c>
      <c r="AW110" s="194">
        <f t="shared" si="115"/>
        <v>569.97497656387668</v>
      </c>
      <c r="AX110" s="194">
        <f t="shared" si="115"/>
        <v>569.97497656387668</v>
      </c>
      <c r="AY110" s="194">
        <f t="shared" si="115"/>
        <v>569.97497656387668</v>
      </c>
      <c r="AZ110" s="194">
        <f t="shared" si="115"/>
        <v>569.97497656387668</v>
      </c>
      <c r="BA110" s="194">
        <f t="shared" si="115"/>
        <v>569.97497656387668</v>
      </c>
      <c r="BB110" s="194">
        <f t="shared" si="115"/>
        <v>569.97497656387668</v>
      </c>
      <c r="BC110" s="194">
        <f t="shared" si="115"/>
        <v>569.97497656387668</v>
      </c>
      <c r="BD110" s="194">
        <f t="shared" si="115"/>
        <v>569.97497656387668</v>
      </c>
      <c r="BE110" s="194">
        <f t="shared" si="115"/>
        <v>569.97497656387668</v>
      </c>
      <c r="BF110" s="194">
        <f t="shared" si="115"/>
        <v>569.97497656387668</v>
      </c>
      <c r="BG110" s="194">
        <f t="shared" si="115"/>
        <v>569.97497656387668</v>
      </c>
      <c r="BH110" s="195">
        <f t="shared" si="115"/>
        <v>569.97497656387668</v>
      </c>
      <c r="BI110" s="196">
        <f t="shared" si="115"/>
        <v>7409.6746953303973</v>
      </c>
      <c r="BJ110" s="196">
        <f t="shared" si="115"/>
        <v>7409.6746953303973</v>
      </c>
      <c r="BK110" s="196">
        <f t="shared" si="115"/>
        <v>7409.6746953303973</v>
      </c>
      <c r="BL110" s="196">
        <f t="shared" si="115"/>
        <v>7409.6746953303973</v>
      </c>
      <c r="BM110" s="196">
        <f t="shared" si="115"/>
        <v>7409.6746953303973</v>
      </c>
    </row>
    <row r="111" spans="2:66" outlineLevel="1" x14ac:dyDescent="0.3">
      <c r="B111" s="190" t="str">
        <f t="shared" si="110"/>
        <v>Dedicated for Hoplite (FBG) HRS</v>
      </c>
      <c r="C111" s="191" t="str">
        <f t="shared" si="110"/>
        <v>Hoplite (FBG) HRS</v>
      </c>
      <c r="D111" s="192" t="str">
        <f t="shared" si="110"/>
        <v>Fiber Recoating</v>
      </c>
      <c r="E111" s="193"/>
      <c r="F111" s="194">
        <f t="shared" si="115"/>
        <v>445.768543255814</v>
      </c>
      <c r="G111" s="194">
        <f t="shared" si="115"/>
        <v>445.768543255814</v>
      </c>
      <c r="H111" s="194">
        <f t="shared" si="115"/>
        <v>445.768543255814</v>
      </c>
      <c r="I111" s="194">
        <f t="shared" si="115"/>
        <v>445.768543255814</v>
      </c>
      <c r="J111" s="194">
        <f t="shared" si="115"/>
        <v>445.768543255814</v>
      </c>
      <c r="K111" s="194">
        <f t="shared" si="115"/>
        <v>445.768543255814</v>
      </c>
      <c r="L111" s="194">
        <f t="shared" si="115"/>
        <v>445.768543255814</v>
      </c>
      <c r="M111" s="194">
        <f t="shared" si="115"/>
        <v>445.768543255814</v>
      </c>
      <c r="N111" s="194">
        <f t="shared" si="115"/>
        <v>445.768543255814</v>
      </c>
      <c r="O111" s="194">
        <f t="shared" si="115"/>
        <v>445.768543255814</v>
      </c>
      <c r="P111" s="194">
        <f t="shared" si="115"/>
        <v>445.768543255814</v>
      </c>
      <c r="Q111" s="194">
        <f t="shared" si="115"/>
        <v>445.768543255814</v>
      </c>
      <c r="R111" s="195">
        <f t="shared" si="115"/>
        <v>445.768543255814</v>
      </c>
      <c r="S111" s="196">
        <f t="shared" si="115"/>
        <v>5794.9910623255792</v>
      </c>
      <c r="T111" s="197">
        <f t="shared" si="115"/>
        <v>445.768543255814</v>
      </c>
      <c r="U111" s="194">
        <f t="shared" si="115"/>
        <v>445.768543255814</v>
      </c>
      <c r="V111" s="194">
        <f t="shared" si="115"/>
        <v>445.768543255814</v>
      </c>
      <c r="W111" s="194">
        <f t="shared" si="115"/>
        <v>445.768543255814</v>
      </c>
      <c r="X111" s="194">
        <f t="shared" si="115"/>
        <v>445.768543255814</v>
      </c>
      <c r="Y111" s="194">
        <f t="shared" si="115"/>
        <v>445.768543255814</v>
      </c>
      <c r="Z111" s="194">
        <f t="shared" si="115"/>
        <v>445.768543255814</v>
      </c>
      <c r="AA111" s="194">
        <f t="shared" si="115"/>
        <v>445.768543255814</v>
      </c>
      <c r="AB111" s="194">
        <f t="shared" si="115"/>
        <v>445.768543255814</v>
      </c>
      <c r="AC111" s="194">
        <f t="shared" si="115"/>
        <v>445.768543255814</v>
      </c>
      <c r="AD111" s="194">
        <f t="shared" si="115"/>
        <v>445.768543255814</v>
      </c>
      <c r="AE111" s="194">
        <f t="shared" si="115"/>
        <v>445.768543255814</v>
      </c>
      <c r="AF111" s="195">
        <f t="shared" si="115"/>
        <v>445.768543255814</v>
      </c>
      <c r="AG111" s="196">
        <f t="shared" si="115"/>
        <v>5794.9910623255801</v>
      </c>
      <c r="AH111" s="197">
        <f t="shared" si="115"/>
        <v>445.76854325581394</v>
      </c>
      <c r="AI111" s="194">
        <f t="shared" si="115"/>
        <v>445.76854325581394</v>
      </c>
      <c r="AJ111" s="194">
        <f t="shared" si="115"/>
        <v>445.76854325581394</v>
      </c>
      <c r="AK111" s="194">
        <f t="shared" si="115"/>
        <v>445.76854325581394</v>
      </c>
      <c r="AL111" s="194">
        <f t="shared" si="115"/>
        <v>445.76854325581394</v>
      </c>
      <c r="AM111" s="194">
        <f t="shared" si="115"/>
        <v>445.76854325581394</v>
      </c>
      <c r="AN111" s="194">
        <f t="shared" si="115"/>
        <v>445.76854325581394</v>
      </c>
      <c r="AO111" s="194">
        <f t="shared" si="115"/>
        <v>445.76854325581394</v>
      </c>
      <c r="AP111" s="194">
        <f t="shared" si="115"/>
        <v>445.76854325581394</v>
      </c>
      <c r="AQ111" s="194">
        <f t="shared" si="115"/>
        <v>445.76854325581394</v>
      </c>
      <c r="AR111" s="194">
        <f t="shared" si="115"/>
        <v>445.76854325581394</v>
      </c>
      <c r="AS111" s="194">
        <f t="shared" si="115"/>
        <v>445.76854325581394</v>
      </c>
      <c r="AT111" s="195">
        <f t="shared" si="115"/>
        <v>445.76854325581394</v>
      </c>
      <c r="AU111" s="196">
        <f t="shared" si="115"/>
        <v>5794.9910623255801</v>
      </c>
      <c r="AV111" s="197">
        <f t="shared" si="115"/>
        <v>445.76854325581394</v>
      </c>
      <c r="AW111" s="194">
        <f t="shared" si="115"/>
        <v>445.76854325581394</v>
      </c>
      <c r="AX111" s="194">
        <f t="shared" si="115"/>
        <v>445.76854325581394</v>
      </c>
      <c r="AY111" s="194">
        <f t="shared" si="115"/>
        <v>445.76854325581394</v>
      </c>
      <c r="AZ111" s="194">
        <f t="shared" si="115"/>
        <v>445.76854325581394</v>
      </c>
      <c r="BA111" s="194">
        <f t="shared" si="115"/>
        <v>445.76854325581394</v>
      </c>
      <c r="BB111" s="194">
        <f t="shared" si="115"/>
        <v>445.76854325581394</v>
      </c>
      <c r="BC111" s="194">
        <f t="shared" si="115"/>
        <v>445.76854325581394</v>
      </c>
      <c r="BD111" s="194">
        <f t="shared" si="115"/>
        <v>445.76854325581394</v>
      </c>
      <c r="BE111" s="194">
        <f t="shared" si="115"/>
        <v>445.76854325581394</v>
      </c>
      <c r="BF111" s="194">
        <f t="shared" si="115"/>
        <v>445.76854325581394</v>
      </c>
      <c r="BG111" s="194">
        <f t="shared" si="115"/>
        <v>445.76854325581394</v>
      </c>
      <c r="BH111" s="195">
        <f t="shared" si="115"/>
        <v>445.76854325581394</v>
      </c>
      <c r="BI111" s="196">
        <f t="shared" si="115"/>
        <v>5794.991062325581</v>
      </c>
      <c r="BJ111" s="196">
        <f t="shared" si="115"/>
        <v>5794.9910623255801</v>
      </c>
      <c r="BK111" s="196">
        <f t="shared" si="115"/>
        <v>5794.9910623255801</v>
      </c>
      <c r="BL111" s="196">
        <f t="shared" si="115"/>
        <v>5794.9910623255801</v>
      </c>
      <c r="BM111" s="196">
        <f t="shared" si="115"/>
        <v>5794.9910623255801</v>
      </c>
    </row>
    <row r="112" spans="2:66" outlineLevel="1" x14ac:dyDescent="0.3">
      <c r="B112" s="190" t="str">
        <f t="shared" si="110"/>
        <v>Dedicated for Hoplite (FBG) HRS</v>
      </c>
      <c r="C112" s="191" t="str">
        <f t="shared" si="110"/>
        <v>Hoplite (FBG) HRS</v>
      </c>
      <c r="D112" s="192" t="str">
        <f t="shared" si="110"/>
        <v>Proof Test</v>
      </c>
      <c r="E112" s="193"/>
      <c r="F112" s="194">
        <f t="shared" si="115"/>
        <v>3577.9082926829269</v>
      </c>
      <c r="G112" s="194">
        <f t="shared" si="115"/>
        <v>3577.9082926829269</v>
      </c>
      <c r="H112" s="194">
        <f t="shared" si="115"/>
        <v>3577.9082926829269</v>
      </c>
      <c r="I112" s="194">
        <f t="shared" si="115"/>
        <v>3577.9082926829269</v>
      </c>
      <c r="J112" s="194">
        <f t="shared" si="115"/>
        <v>3577.9082926829269</v>
      </c>
      <c r="K112" s="194">
        <f t="shared" si="115"/>
        <v>3577.9082926829269</v>
      </c>
      <c r="L112" s="194">
        <f t="shared" si="115"/>
        <v>3577.9082926829269</v>
      </c>
      <c r="M112" s="194">
        <f t="shared" si="115"/>
        <v>3577.9082926829269</v>
      </c>
      <c r="N112" s="194">
        <f t="shared" si="115"/>
        <v>3577.9082926829269</v>
      </c>
      <c r="O112" s="194">
        <f t="shared" si="115"/>
        <v>3577.9082926829269</v>
      </c>
      <c r="P112" s="194">
        <f t="shared" si="115"/>
        <v>3577.9082926829269</v>
      </c>
      <c r="Q112" s="194">
        <f t="shared" si="115"/>
        <v>3577.9082926829269</v>
      </c>
      <c r="R112" s="195">
        <f t="shared" si="115"/>
        <v>3577.9082926829269</v>
      </c>
      <c r="S112" s="196">
        <f t="shared" si="115"/>
        <v>46512.807804878037</v>
      </c>
      <c r="T112" s="197">
        <f t="shared" si="115"/>
        <v>3577.9082926829269</v>
      </c>
      <c r="U112" s="194">
        <f t="shared" si="115"/>
        <v>3577.9082926829269</v>
      </c>
      <c r="V112" s="194">
        <f t="shared" si="115"/>
        <v>3577.9082926829269</v>
      </c>
      <c r="W112" s="194">
        <f t="shared" si="115"/>
        <v>3577.9082926829269</v>
      </c>
      <c r="X112" s="194">
        <f t="shared" si="115"/>
        <v>3577.9082926829269</v>
      </c>
      <c r="Y112" s="194">
        <f t="shared" si="115"/>
        <v>3577.9082926829269</v>
      </c>
      <c r="Z112" s="194">
        <f t="shared" si="115"/>
        <v>3577.9082926829269</v>
      </c>
      <c r="AA112" s="194">
        <f t="shared" si="115"/>
        <v>3577.9082926829269</v>
      </c>
      <c r="AB112" s="194">
        <f t="shared" si="115"/>
        <v>3577.9082926829269</v>
      </c>
      <c r="AC112" s="194">
        <f t="shared" si="115"/>
        <v>3577.9082926829269</v>
      </c>
      <c r="AD112" s="194">
        <f t="shared" si="115"/>
        <v>3577.9082926829269</v>
      </c>
      <c r="AE112" s="194">
        <f t="shared" si="115"/>
        <v>3577.9082926829269</v>
      </c>
      <c r="AF112" s="195">
        <f t="shared" si="115"/>
        <v>3577.9082926829269</v>
      </c>
      <c r="AG112" s="196">
        <f t="shared" si="115"/>
        <v>46512.807804878037</v>
      </c>
      <c r="AH112" s="197">
        <f t="shared" si="115"/>
        <v>3577.9082926829269</v>
      </c>
      <c r="AI112" s="194">
        <f t="shared" si="115"/>
        <v>3577.9082926829269</v>
      </c>
      <c r="AJ112" s="194">
        <f t="shared" si="115"/>
        <v>3577.9082926829269</v>
      </c>
      <c r="AK112" s="194">
        <f t="shared" si="115"/>
        <v>3577.9082926829269</v>
      </c>
      <c r="AL112" s="194">
        <f t="shared" si="115"/>
        <v>3577.9082926829269</v>
      </c>
      <c r="AM112" s="194">
        <f t="shared" si="115"/>
        <v>3577.9082926829269</v>
      </c>
      <c r="AN112" s="194">
        <f t="shared" si="115"/>
        <v>3577.9082926829269</v>
      </c>
      <c r="AO112" s="194">
        <f t="shared" si="115"/>
        <v>3577.9082926829269</v>
      </c>
      <c r="AP112" s="194">
        <f t="shared" si="115"/>
        <v>3577.9082926829269</v>
      </c>
      <c r="AQ112" s="194">
        <f t="shared" si="115"/>
        <v>3577.9082926829269</v>
      </c>
      <c r="AR112" s="194">
        <f t="shared" si="115"/>
        <v>3577.9082926829269</v>
      </c>
      <c r="AS112" s="194">
        <f t="shared" si="115"/>
        <v>3577.9082926829269</v>
      </c>
      <c r="AT112" s="195">
        <f t="shared" si="115"/>
        <v>3577.9082926829269</v>
      </c>
      <c r="AU112" s="196">
        <f t="shared" si="115"/>
        <v>46512.807804878037</v>
      </c>
      <c r="AV112" s="197">
        <f t="shared" si="115"/>
        <v>3577.9082926829269</v>
      </c>
      <c r="AW112" s="194">
        <f t="shared" si="115"/>
        <v>3577.9082926829269</v>
      </c>
      <c r="AX112" s="194">
        <f t="shared" si="115"/>
        <v>3577.9082926829269</v>
      </c>
      <c r="AY112" s="194">
        <f t="shared" si="115"/>
        <v>3577.9082926829269</v>
      </c>
      <c r="AZ112" s="194">
        <f t="shared" si="115"/>
        <v>3577.9082926829269</v>
      </c>
      <c r="BA112" s="194">
        <f t="shared" si="115"/>
        <v>3577.9082926829269</v>
      </c>
      <c r="BB112" s="194">
        <f t="shared" si="115"/>
        <v>3577.9082926829269</v>
      </c>
      <c r="BC112" s="194">
        <f t="shared" si="115"/>
        <v>3577.9082926829269</v>
      </c>
      <c r="BD112" s="194">
        <f t="shared" si="115"/>
        <v>3577.9082926829269</v>
      </c>
      <c r="BE112" s="194">
        <f t="shared" si="115"/>
        <v>3577.9082926829269</v>
      </c>
      <c r="BF112" s="194">
        <f t="shared" si="115"/>
        <v>3577.9082926829269</v>
      </c>
      <c r="BG112" s="194">
        <f t="shared" si="115"/>
        <v>3577.9082926829269</v>
      </c>
      <c r="BH112" s="195">
        <f t="shared" si="115"/>
        <v>3577.9082926829269</v>
      </c>
      <c r="BI112" s="196">
        <f t="shared" si="115"/>
        <v>46512.807804878037</v>
      </c>
      <c r="BJ112" s="196">
        <f t="shared" si="115"/>
        <v>46512.80780487803</v>
      </c>
      <c r="BK112" s="196">
        <f t="shared" si="115"/>
        <v>46512.80780487803</v>
      </c>
      <c r="BL112" s="196">
        <f t="shared" si="115"/>
        <v>46512.80780487803</v>
      </c>
      <c r="BM112" s="196">
        <f t="shared" si="115"/>
        <v>46512.80780487803</v>
      </c>
    </row>
    <row r="113" spans="1:65" outlineLevel="1" x14ac:dyDescent="0.3">
      <c r="B113" s="190" t="str">
        <f t="shared" si="110"/>
        <v>Dedicated for Hoplite (FBG) HRS</v>
      </c>
      <c r="C113" s="191" t="str">
        <f t="shared" si="110"/>
        <v>Hoplite (FBG) HRS</v>
      </c>
      <c r="D113" s="192" t="str">
        <f t="shared" si="110"/>
        <v>Degas</v>
      </c>
      <c r="E113" s="193"/>
      <c r="F113" s="194">
        <f t="shared" si="115"/>
        <v>2069.7600000000002</v>
      </c>
      <c r="G113" s="194">
        <f t="shared" si="115"/>
        <v>2069.7600000000002</v>
      </c>
      <c r="H113" s="194">
        <f t="shared" si="115"/>
        <v>2069.7600000000002</v>
      </c>
      <c r="I113" s="194">
        <f t="shared" si="115"/>
        <v>2069.7600000000002</v>
      </c>
      <c r="J113" s="194">
        <f t="shared" si="115"/>
        <v>2069.7600000000002</v>
      </c>
      <c r="K113" s="194">
        <f t="shared" si="115"/>
        <v>2069.7600000000002</v>
      </c>
      <c r="L113" s="194">
        <f t="shared" si="115"/>
        <v>2069.7600000000002</v>
      </c>
      <c r="M113" s="194">
        <f t="shared" si="115"/>
        <v>2069.7600000000002</v>
      </c>
      <c r="N113" s="194">
        <f t="shared" si="115"/>
        <v>2069.7600000000002</v>
      </c>
      <c r="O113" s="194">
        <f t="shared" si="115"/>
        <v>2069.7600000000002</v>
      </c>
      <c r="P113" s="194">
        <f t="shared" si="115"/>
        <v>2069.7600000000002</v>
      </c>
      <c r="Q113" s="194">
        <f t="shared" si="115"/>
        <v>2069.7600000000002</v>
      </c>
      <c r="R113" s="195">
        <f t="shared" si="115"/>
        <v>2069.7600000000002</v>
      </c>
      <c r="S113" s="196">
        <f t="shared" si="115"/>
        <v>26906.87999999999</v>
      </c>
      <c r="T113" s="197">
        <f t="shared" si="115"/>
        <v>2069.7600000000002</v>
      </c>
      <c r="U113" s="194">
        <f t="shared" si="115"/>
        <v>2069.7600000000002</v>
      </c>
      <c r="V113" s="194">
        <f t="shared" si="115"/>
        <v>2069.7600000000002</v>
      </c>
      <c r="W113" s="194">
        <f t="shared" si="115"/>
        <v>2069.7600000000002</v>
      </c>
      <c r="X113" s="194">
        <f t="shared" si="115"/>
        <v>2069.7600000000002</v>
      </c>
      <c r="Y113" s="194">
        <f t="shared" si="115"/>
        <v>2069.7600000000002</v>
      </c>
      <c r="Z113" s="194">
        <f t="shared" si="115"/>
        <v>2069.7600000000002</v>
      </c>
      <c r="AA113" s="194">
        <f t="shared" si="115"/>
        <v>2069.7600000000002</v>
      </c>
      <c r="AB113" s="194">
        <f t="shared" si="115"/>
        <v>2069.7600000000002</v>
      </c>
      <c r="AC113" s="194">
        <f t="shared" si="115"/>
        <v>2069.7600000000002</v>
      </c>
      <c r="AD113" s="194">
        <f t="shared" si="115"/>
        <v>2069.7600000000002</v>
      </c>
      <c r="AE113" s="194">
        <f t="shared" si="115"/>
        <v>2069.7600000000002</v>
      </c>
      <c r="AF113" s="195">
        <f t="shared" si="115"/>
        <v>2069.7600000000002</v>
      </c>
      <c r="AG113" s="196">
        <f t="shared" si="115"/>
        <v>26906.87999999999</v>
      </c>
      <c r="AH113" s="197">
        <f t="shared" si="115"/>
        <v>2069.7600000000002</v>
      </c>
      <c r="AI113" s="194">
        <f t="shared" si="115"/>
        <v>2069.7600000000002</v>
      </c>
      <c r="AJ113" s="194">
        <f t="shared" si="115"/>
        <v>2069.7600000000002</v>
      </c>
      <c r="AK113" s="194">
        <f t="shared" si="115"/>
        <v>2069.7600000000002</v>
      </c>
      <c r="AL113" s="194">
        <f t="shared" si="115"/>
        <v>2069.7600000000002</v>
      </c>
      <c r="AM113" s="194">
        <f t="shared" si="115"/>
        <v>2069.7600000000002</v>
      </c>
      <c r="AN113" s="194">
        <f t="shared" si="115"/>
        <v>2069.7600000000002</v>
      </c>
      <c r="AO113" s="194">
        <f t="shared" si="115"/>
        <v>2069.7600000000002</v>
      </c>
      <c r="AP113" s="194">
        <f t="shared" si="115"/>
        <v>2069.7600000000002</v>
      </c>
      <c r="AQ113" s="194">
        <f t="shared" si="115"/>
        <v>2069.7600000000002</v>
      </c>
      <c r="AR113" s="194">
        <f t="shared" si="115"/>
        <v>2069.7600000000002</v>
      </c>
      <c r="AS113" s="194">
        <f t="shared" si="115"/>
        <v>2069.7600000000002</v>
      </c>
      <c r="AT113" s="195">
        <f t="shared" si="115"/>
        <v>2069.7600000000002</v>
      </c>
      <c r="AU113" s="196">
        <f t="shared" si="115"/>
        <v>26906.879999999994</v>
      </c>
      <c r="AV113" s="197">
        <f t="shared" si="115"/>
        <v>2069.7600000000002</v>
      </c>
      <c r="AW113" s="194">
        <f t="shared" si="115"/>
        <v>2069.7600000000002</v>
      </c>
      <c r="AX113" s="194">
        <f t="shared" si="115"/>
        <v>2069.7600000000002</v>
      </c>
      <c r="AY113" s="194">
        <f t="shared" si="115"/>
        <v>2069.7600000000002</v>
      </c>
      <c r="AZ113" s="194">
        <f t="shared" si="115"/>
        <v>2069.7600000000002</v>
      </c>
      <c r="BA113" s="194">
        <f t="shared" si="115"/>
        <v>2069.7600000000002</v>
      </c>
      <c r="BB113" s="194">
        <f t="shared" si="115"/>
        <v>2069.7600000000002</v>
      </c>
      <c r="BC113" s="194">
        <f t="shared" si="115"/>
        <v>2069.7600000000002</v>
      </c>
      <c r="BD113" s="194">
        <f t="shared" si="115"/>
        <v>2069.7600000000002</v>
      </c>
      <c r="BE113" s="194">
        <f t="shared" si="115"/>
        <v>2069.7600000000002</v>
      </c>
      <c r="BF113" s="194">
        <f t="shared" si="115"/>
        <v>2069.7600000000002</v>
      </c>
      <c r="BG113" s="194">
        <f t="shared" si="115"/>
        <v>2069.7600000000002</v>
      </c>
      <c r="BH113" s="195">
        <f t="shared" si="115"/>
        <v>2069.7600000000002</v>
      </c>
      <c r="BI113" s="196">
        <f t="shared" si="115"/>
        <v>26906.87999999999</v>
      </c>
      <c r="BJ113" s="196">
        <f t="shared" si="115"/>
        <v>26906.87999999999</v>
      </c>
      <c r="BK113" s="196">
        <f t="shared" si="115"/>
        <v>26906.87999999999</v>
      </c>
      <c r="BL113" s="196">
        <f t="shared" si="115"/>
        <v>26906.87999999999</v>
      </c>
      <c r="BM113" s="196">
        <f t="shared" si="115"/>
        <v>26906.87999999999</v>
      </c>
    </row>
    <row r="114" spans="1:65" outlineLevel="1" x14ac:dyDescent="0.3">
      <c r="B114" s="190" t="str">
        <f t="shared" si="110"/>
        <v>Dedicated for Hoplite (FBG) HRS</v>
      </c>
      <c r="C114" s="191" t="str">
        <f t="shared" si="110"/>
        <v>Hoplite (FBG) HRS</v>
      </c>
      <c r="D114" s="192" t="str">
        <f t="shared" si="110"/>
        <v>Optical Test</v>
      </c>
      <c r="E114" s="193"/>
      <c r="F114" s="194">
        <f t="shared" si="115"/>
        <v>1496.7272727272725</v>
      </c>
      <c r="G114" s="194">
        <f t="shared" si="115"/>
        <v>1496.7272727272725</v>
      </c>
      <c r="H114" s="194">
        <f t="shared" si="115"/>
        <v>1496.7272727272725</v>
      </c>
      <c r="I114" s="194">
        <f t="shared" si="115"/>
        <v>1496.7272727272725</v>
      </c>
      <c r="J114" s="194">
        <f t="shared" si="115"/>
        <v>1496.7272727272725</v>
      </c>
      <c r="K114" s="194">
        <f t="shared" si="115"/>
        <v>1496.7272727272725</v>
      </c>
      <c r="L114" s="194">
        <f t="shared" si="115"/>
        <v>1496.7272727272725</v>
      </c>
      <c r="M114" s="194">
        <f t="shared" si="115"/>
        <v>1496.7272727272725</v>
      </c>
      <c r="N114" s="194">
        <f t="shared" si="115"/>
        <v>1496.7272727272725</v>
      </c>
      <c r="O114" s="194">
        <f t="shared" si="115"/>
        <v>1496.7272727272725</v>
      </c>
      <c r="P114" s="194">
        <f t="shared" si="115"/>
        <v>1496.7272727272725</v>
      </c>
      <c r="Q114" s="194">
        <f t="shared" si="115"/>
        <v>1496.7272727272725</v>
      </c>
      <c r="R114" s="195">
        <f t="shared" si="115"/>
        <v>1496.7272727272725</v>
      </c>
      <c r="S114" s="196">
        <f t="shared" si="115"/>
        <v>19457.454545454544</v>
      </c>
      <c r="T114" s="197">
        <f t="shared" si="115"/>
        <v>1496.727272727273</v>
      </c>
      <c r="U114" s="194">
        <f t="shared" ref="U114:BM122" si="116">IFERROR(U840/U788*SUMIF($D$25:$D$35,$C114,U$25:U$35),"-")</f>
        <v>1496.727272727273</v>
      </c>
      <c r="V114" s="194">
        <f t="shared" si="116"/>
        <v>1496.727272727273</v>
      </c>
      <c r="W114" s="194">
        <f t="shared" si="116"/>
        <v>1496.727272727273</v>
      </c>
      <c r="X114" s="194">
        <f t="shared" si="116"/>
        <v>1496.727272727273</v>
      </c>
      <c r="Y114" s="194">
        <f t="shared" si="116"/>
        <v>1496.727272727273</v>
      </c>
      <c r="Z114" s="194">
        <f t="shared" si="116"/>
        <v>1496.727272727273</v>
      </c>
      <c r="AA114" s="194">
        <f t="shared" si="116"/>
        <v>1496.727272727273</v>
      </c>
      <c r="AB114" s="194">
        <f t="shared" si="116"/>
        <v>1496.727272727273</v>
      </c>
      <c r="AC114" s="194">
        <f t="shared" si="116"/>
        <v>1496.727272727273</v>
      </c>
      <c r="AD114" s="194">
        <f t="shared" si="116"/>
        <v>1496.727272727273</v>
      </c>
      <c r="AE114" s="194">
        <f t="shared" si="116"/>
        <v>1496.727272727273</v>
      </c>
      <c r="AF114" s="195">
        <f t="shared" si="116"/>
        <v>1496.727272727273</v>
      </c>
      <c r="AG114" s="196">
        <f t="shared" si="116"/>
        <v>19457.454545454551</v>
      </c>
      <c r="AH114" s="197">
        <f t="shared" si="116"/>
        <v>1496.7272727272727</v>
      </c>
      <c r="AI114" s="194">
        <f t="shared" si="116"/>
        <v>1496.7272727272727</v>
      </c>
      <c r="AJ114" s="194">
        <f t="shared" si="116"/>
        <v>1496.7272727272727</v>
      </c>
      <c r="AK114" s="194">
        <f t="shared" si="116"/>
        <v>1496.7272727272727</v>
      </c>
      <c r="AL114" s="194">
        <f t="shared" si="116"/>
        <v>1496.7272727272727</v>
      </c>
      <c r="AM114" s="194">
        <f t="shared" si="116"/>
        <v>1496.7272727272727</v>
      </c>
      <c r="AN114" s="194">
        <f t="shared" si="116"/>
        <v>1496.7272727272727</v>
      </c>
      <c r="AO114" s="194">
        <f t="shared" si="116"/>
        <v>1496.7272727272727</v>
      </c>
      <c r="AP114" s="194">
        <f t="shared" si="116"/>
        <v>1496.7272727272727</v>
      </c>
      <c r="AQ114" s="194">
        <f t="shared" si="116"/>
        <v>1496.7272727272727</v>
      </c>
      <c r="AR114" s="194">
        <f t="shared" si="116"/>
        <v>1496.7272727272727</v>
      </c>
      <c r="AS114" s="194">
        <f t="shared" si="116"/>
        <v>1496.7272727272727</v>
      </c>
      <c r="AT114" s="195">
        <f t="shared" si="116"/>
        <v>1496.7272727272727</v>
      </c>
      <c r="AU114" s="196">
        <f t="shared" si="116"/>
        <v>19457.454545454548</v>
      </c>
      <c r="AV114" s="197">
        <f t="shared" si="116"/>
        <v>1496.7272727272727</v>
      </c>
      <c r="AW114" s="194">
        <f t="shared" si="116"/>
        <v>1496.7272727272727</v>
      </c>
      <c r="AX114" s="194">
        <f t="shared" si="116"/>
        <v>1496.7272727272727</v>
      </c>
      <c r="AY114" s="194">
        <f t="shared" si="116"/>
        <v>1496.7272727272727</v>
      </c>
      <c r="AZ114" s="194">
        <f t="shared" si="116"/>
        <v>1496.7272727272727</v>
      </c>
      <c r="BA114" s="194">
        <f t="shared" si="116"/>
        <v>1496.7272727272727</v>
      </c>
      <c r="BB114" s="194">
        <f t="shared" si="116"/>
        <v>1496.7272727272727</v>
      </c>
      <c r="BC114" s="194">
        <f t="shared" si="116"/>
        <v>1496.7272727272727</v>
      </c>
      <c r="BD114" s="194">
        <f t="shared" si="116"/>
        <v>1496.7272727272727</v>
      </c>
      <c r="BE114" s="194">
        <f t="shared" si="116"/>
        <v>1496.7272727272727</v>
      </c>
      <c r="BF114" s="194">
        <f t="shared" si="116"/>
        <v>1496.7272727272727</v>
      </c>
      <c r="BG114" s="194">
        <f t="shared" si="116"/>
        <v>1496.7272727272727</v>
      </c>
      <c r="BH114" s="195">
        <f t="shared" si="116"/>
        <v>1496.7272727272727</v>
      </c>
      <c r="BI114" s="196">
        <f t="shared" si="116"/>
        <v>19457.454545454548</v>
      </c>
      <c r="BJ114" s="196">
        <f t="shared" si="116"/>
        <v>19457.454545454548</v>
      </c>
      <c r="BK114" s="196">
        <f t="shared" si="116"/>
        <v>19457.454545454548</v>
      </c>
      <c r="BL114" s="196">
        <f t="shared" si="116"/>
        <v>19457.454545454548</v>
      </c>
      <c r="BM114" s="196">
        <f t="shared" si="116"/>
        <v>19457.454545454548</v>
      </c>
    </row>
    <row r="115" spans="1:65" outlineLevel="1" x14ac:dyDescent="0.3">
      <c r="B115" s="190" t="str">
        <f t="shared" ref="B115:D125" si="117">B789</f>
        <v>Dedicated for Hoplite (FBG) HRS</v>
      </c>
      <c r="C115" s="191" t="str">
        <f t="shared" si="117"/>
        <v>Hoplite (FBG) HRS</v>
      </c>
      <c r="D115" s="192" t="str">
        <f t="shared" si="117"/>
        <v>Hoplite Final Inspection</v>
      </c>
      <c r="E115" s="193"/>
      <c r="F115" s="194" t="str">
        <f t="shared" ref="F115:AK122" si="118">IFERROR(F841/F789*SUMIF($D$25:$D$35,$C115,F$25:F$35),"-")</f>
        <v>-</v>
      </c>
      <c r="G115" s="194" t="str">
        <f t="shared" si="118"/>
        <v>-</v>
      </c>
      <c r="H115" s="194" t="str">
        <f t="shared" si="118"/>
        <v>-</v>
      </c>
      <c r="I115" s="194" t="str">
        <f t="shared" si="118"/>
        <v>-</v>
      </c>
      <c r="J115" s="194" t="str">
        <f t="shared" si="118"/>
        <v>-</v>
      </c>
      <c r="K115" s="194" t="str">
        <f t="shared" si="118"/>
        <v>-</v>
      </c>
      <c r="L115" s="194" t="str">
        <f t="shared" si="118"/>
        <v>-</v>
      </c>
      <c r="M115" s="194" t="str">
        <f t="shared" si="118"/>
        <v>-</v>
      </c>
      <c r="N115" s="194" t="str">
        <f t="shared" si="118"/>
        <v>-</v>
      </c>
      <c r="O115" s="194" t="str">
        <f t="shared" si="118"/>
        <v>-</v>
      </c>
      <c r="P115" s="194" t="str">
        <f t="shared" si="118"/>
        <v>-</v>
      </c>
      <c r="Q115" s="194" t="str">
        <f t="shared" si="118"/>
        <v>-</v>
      </c>
      <c r="R115" s="195" t="str">
        <f t="shared" si="118"/>
        <v>-</v>
      </c>
      <c r="S115" s="196" t="str">
        <f t="shared" si="118"/>
        <v>-</v>
      </c>
      <c r="T115" s="197" t="str">
        <f t="shared" si="118"/>
        <v>-</v>
      </c>
      <c r="U115" s="194" t="str">
        <f t="shared" si="118"/>
        <v>-</v>
      </c>
      <c r="V115" s="194" t="str">
        <f t="shared" si="118"/>
        <v>-</v>
      </c>
      <c r="W115" s="194" t="str">
        <f t="shared" si="118"/>
        <v>-</v>
      </c>
      <c r="X115" s="194" t="str">
        <f t="shared" si="118"/>
        <v>-</v>
      </c>
      <c r="Y115" s="194" t="str">
        <f t="shared" si="118"/>
        <v>-</v>
      </c>
      <c r="Z115" s="194" t="str">
        <f t="shared" si="118"/>
        <v>-</v>
      </c>
      <c r="AA115" s="194" t="str">
        <f t="shared" si="118"/>
        <v>-</v>
      </c>
      <c r="AB115" s="194" t="str">
        <f t="shared" si="118"/>
        <v>-</v>
      </c>
      <c r="AC115" s="194" t="str">
        <f t="shared" si="118"/>
        <v>-</v>
      </c>
      <c r="AD115" s="194" t="str">
        <f t="shared" si="118"/>
        <v>-</v>
      </c>
      <c r="AE115" s="194" t="str">
        <f t="shared" si="118"/>
        <v>-</v>
      </c>
      <c r="AF115" s="195" t="str">
        <f t="shared" si="118"/>
        <v>-</v>
      </c>
      <c r="AG115" s="196" t="str">
        <f t="shared" si="118"/>
        <v>-</v>
      </c>
      <c r="AH115" s="197" t="str">
        <f t="shared" si="118"/>
        <v>-</v>
      </c>
      <c r="AI115" s="194" t="str">
        <f t="shared" si="118"/>
        <v>-</v>
      </c>
      <c r="AJ115" s="194" t="str">
        <f t="shared" si="118"/>
        <v>-</v>
      </c>
      <c r="AK115" s="194" t="str">
        <f t="shared" si="118"/>
        <v>-</v>
      </c>
      <c r="AL115" s="194" t="str">
        <f t="shared" si="116"/>
        <v>-</v>
      </c>
      <c r="AM115" s="194" t="str">
        <f t="shared" si="116"/>
        <v>-</v>
      </c>
      <c r="AN115" s="194" t="str">
        <f t="shared" si="116"/>
        <v>-</v>
      </c>
      <c r="AO115" s="194" t="str">
        <f t="shared" si="116"/>
        <v>-</v>
      </c>
      <c r="AP115" s="194" t="str">
        <f t="shared" si="116"/>
        <v>-</v>
      </c>
      <c r="AQ115" s="194" t="str">
        <f t="shared" si="116"/>
        <v>-</v>
      </c>
      <c r="AR115" s="194" t="str">
        <f t="shared" si="116"/>
        <v>-</v>
      </c>
      <c r="AS115" s="194" t="str">
        <f t="shared" si="116"/>
        <v>-</v>
      </c>
      <c r="AT115" s="195" t="str">
        <f t="shared" si="116"/>
        <v>-</v>
      </c>
      <c r="AU115" s="196" t="str">
        <f t="shared" si="116"/>
        <v>-</v>
      </c>
      <c r="AV115" s="197" t="str">
        <f t="shared" si="116"/>
        <v>-</v>
      </c>
      <c r="AW115" s="194" t="str">
        <f t="shared" si="116"/>
        <v>-</v>
      </c>
      <c r="AX115" s="194" t="str">
        <f t="shared" si="116"/>
        <v>-</v>
      </c>
      <c r="AY115" s="194" t="str">
        <f t="shared" si="116"/>
        <v>-</v>
      </c>
      <c r="AZ115" s="194" t="str">
        <f t="shared" si="116"/>
        <v>-</v>
      </c>
      <c r="BA115" s="194" t="str">
        <f t="shared" si="116"/>
        <v>-</v>
      </c>
      <c r="BB115" s="194" t="str">
        <f t="shared" si="116"/>
        <v>-</v>
      </c>
      <c r="BC115" s="194" t="str">
        <f t="shared" si="116"/>
        <v>-</v>
      </c>
      <c r="BD115" s="194" t="str">
        <f t="shared" si="116"/>
        <v>-</v>
      </c>
      <c r="BE115" s="194" t="str">
        <f t="shared" si="116"/>
        <v>-</v>
      </c>
      <c r="BF115" s="194" t="str">
        <f t="shared" si="116"/>
        <v>-</v>
      </c>
      <c r="BG115" s="194" t="str">
        <f t="shared" si="116"/>
        <v>-</v>
      </c>
      <c r="BH115" s="195" t="str">
        <f t="shared" si="116"/>
        <v>-</v>
      </c>
      <c r="BI115" s="196" t="str">
        <f t="shared" si="116"/>
        <v>-</v>
      </c>
      <c r="BJ115" s="196" t="str">
        <f t="shared" si="116"/>
        <v>-</v>
      </c>
      <c r="BK115" s="196" t="str">
        <f t="shared" si="116"/>
        <v>-</v>
      </c>
      <c r="BL115" s="196" t="str">
        <f t="shared" si="116"/>
        <v>-</v>
      </c>
      <c r="BM115" s="196" t="str">
        <f t="shared" si="116"/>
        <v>-</v>
      </c>
    </row>
    <row r="116" spans="1:65" outlineLevel="1" x14ac:dyDescent="0.3">
      <c r="B116" s="190" t="str">
        <f t="shared" si="117"/>
        <v>Dedicated for Hoplens (FTA) HRS</v>
      </c>
      <c r="C116" s="191" t="str">
        <f t="shared" si="117"/>
        <v>Hoplens (FTA) HRS</v>
      </c>
      <c r="D116" s="192" t="str">
        <f t="shared" si="117"/>
        <v>Blue Spool</v>
      </c>
      <c r="E116" s="193"/>
      <c r="F116" s="194">
        <f t="shared" si="118"/>
        <v>9370.440473906543</v>
      </c>
      <c r="G116" s="194">
        <f t="shared" si="118"/>
        <v>9370.440473906543</v>
      </c>
      <c r="H116" s="194">
        <f t="shared" si="118"/>
        <v>9370.440473906543</v>
      </c>
      <c r="I116" s="194">
        <f t="shared" si="118"/>
        <v>9370.440473906543</v>
      </c>
      <c r="J116" s="194">
        <f t="shared" si="118"/>
        <v>9370.440473906543</v>
      </c>
      <c r="K116" s="194">
        <f t="shared" si="118"/>
        <v>9370.440473906543</v>
      </c>
      <c r="L116" s="194">
        <f t="shared" si="118"/>
        <v>9370.440473906543</v>
      </c>
      <c r="M116" s="194">
        <f t="shared" si="118"/>
        <v>9370.440473906543</v>
      </c>
      <c r="N116" s="194">
        <f t="shared" si="118"/>
        <v>9370.440473906543</v>
      </c>
      <c r="O116" s="194">
        <f t="shared" si="118"/>
        <v>9370.440473906543</v>
      </c>
      <c r="P116" s="194">
        <f t="shared" si="118"/>
        <v>9370.440473906543</v>
      </c>
      <c r="Q116" s="194">
        <f t="shared" si="118"/>
        <v>9370.440473906543</v>
      </c>
      <c r="R116" s="195">
        <f t="shared" si="118"/>
        <v>9370.440473906543</v>
      </c>
      <c r="S116" s="196">
        <f t="shared" si="118"/>
        <v>121815.72616078504</v>
      </c>
      <c r="T116" s="197">
        <f t="shared" si="118"/>
        <v>9370.440473906543</v>
      </c>
      <c r="U116" s="194">
        <f t="shared" si="118"/>
        <v>9370.440473906543</v>
      </c>
      <c r="V116" s="194">
        <f t="shared" si="118"/>
        <v>9370.440473906543</v>
      </c>
      <c r="W116" s="194">
        <f t="shared" si="118"/>
        <v>9370.440473906543</v>
      </c>
      <c r="X116" s="194">
        <f t="shared" si="118"/>
        <v>9370.440473906543</v>
      </c>
      <c r="Y116" s="194">
        <f t="shared" si="118"/>
        <v>9370.440473906543</v>
      </c>
      <c r="Z116" s="194">
        <f t="shared" si="118"/>
        <v>9370.440473906543</v>
      </c>
      <c r="AA116" s="194">
        <f t="shared" si="118"/>
        <v>9370.440473906543</v>
      </c>
      <c r="AB116" s="194">
        <f t="shared" si="118"/>
        <v>9370.440473906543</v>
      </c>
      <c r="AC116" s="194">
        <f t="shared" si="118"/>
        <v>9370.440473906543</v>
      </c>
      <c r="AD116" s="194">
        <f t="shared" si="118"/>
        <v>9370.440473906543</v>
      </c>
      <c r="AE116" s="194">
        <f t="shared" si="118"/>
        <v>9370.440473906543</v>
      </c>
      <c r="AF116" s="195">
        <f t="shared" si="118"/>
        <v>9370.440473906543</v>
      </c>
      <c r="AG116" s="196">
        <f t="shared" si="118"/>
        <v>121815.72616078505</v>
      </c>
      <c r="AH116" s="197">
        <f t="shared" si="118"/>
        <v>9370.440473906543</v>
      </c>
      <c r="AI116" s="194">
        <f t="shared" si="118"/>
        <v>9370.440473906543</v>
      </c>
      <c r="AJ116" s="194">
        <f t="shared" si="118"/>
        <v>9370.440473906543</v>
      </c>
      <c r="AK116" s="194">
        <f t="shared" si="118"/>
        <v>9370.440473906543</v>
      </c>
      <c r="AL116" s="194">
        <f t="shared" si="116"/>
        <v>9370.440473906543</v>
      </c>
      <c r="AM116" s="194">
        <f t="shared" si="116"/>
        <v>9370.440473906543</v>
      </c>
      <c r="AN116" s="194">
        <f t="shared" si="116"/>
        <v>9370.440473906543</v>
      </c>
      <c r="AO116" s="194">
        <f t="shared" si="116"/>
        <v>9370.440473906543</v>
      </c>
      <c r="AP116" s="194">
        <f t="shared" si="116"/>
        <v>9370.440473906543</v>
      </c>
      <c r="AQ116" s="194">
        <f t="shared" si="116"/>
        <v>9370.440473906543</v>
      </c>
      <c r="AR116" s="194">
        <f t="shared" si="116"/>
        <v>9370.440473906543</v>
      </c>
      <c r="AS116" s="194">
        <f t="shared" si="116"/>
        <v>9370.440473906543</v>
      </c>
      <c r="AT116" s="195">
        <f t="shared" si="116"/>
        <v>9370.440473906543</v>
      </c>
      <c r="AU116" s="196">
        <f t="shared" si="116"/>
        <v>121815.72616078505</v>
      </c>
      <c r="AV116" s="197">
        <f t="shared" si="116"/>
        <v>9370.440473906543</v>
      </c>
      <c r="AW116" s="194">
        <f t="shared" si="116"/>
        <v>9370.440473906543</v>
      </c>
      <c r="AX116" s="194">
        <f t="shared" si="116"/>
        <v>9370.440473906543</v>
      </c>
      <c r="AY116" s="194">
        <f t="shared" si="116"/>
        <v>9370.440473906543</v>
      </c>
      <c r="AZ116" s="194">
        <f t="shared" si="116"/>
        <v>9370.440473906543</v>
      </c>
      <c r="BA116" s="194">
        <f t="shared" si="116"/>
        <v>9370.440473906543</v>
      </c>
      <c r="BB116" s="194">
        <f t="shared" si="116"/>
        <v>9370.440473906543</v>
      </c>
      <c r="BC116" s="194">
        <f t="shared" si="116"/>
        <v>9370.440473906543</v>
      </c>
      <c r="BD116" s="194">
        <f t="shared" si="116"/>
        <v>9370.440473906543</v>
      </c>
      <c r="BE116" s="194">
        <f t="shared" si="116"/>
        <v>9370.440473906543</v>
      </c>
      <c r="BF116" s="194">
        <f t="shared" si="116"/>
        <v>9370.440473906543</v>
      </c>
      <c r="BG116" s="194">
        <f t="shared" si="116"/>
        <v>9370.440473906543</v>
      </c>
      <c r="BH116" s="195">
        <f t="shared" si="116"/>
        <v>9370.440473906543</v>
      </c>
      <c r="BI116" s="196">
        <f t="shared" si="116"/>
        <v>121815.72616078505</v>
      </c>
      <c r="BJ116" s="196">
        <f t="shared" si="116"/>
        <v>121815.72616078502</v>
      </c>
      <c r="BK116" s="196">
        <f t="shared" si="116"/>
        <v>121815.72616078502</v>
      </c>
      <c r="BL116" s="196">
        <f t="shared" si="116"/>
        <v>121815.72616078502</v>
      </c>
      <c r="BM116" s="196">
        <f t="shared" si="116"/>
        <v>121815.72616078502</v>
      </c>
    </row>
    <row r="117" spans="1:65" outlineLevel="1" x14ac:dyDescent="0.3">
      <c r="B117" s="190" t="str">
        <f t="shared" si="117"/>
        <v>Dedicated for Hoplens (FTA) HRS</v>
      </c>
      <c r="C117" s="191" t="str">
        <f t="shared" si="117"/>
        <v>Hoplens (FTA) HRS</v>
      </c>
      <c r="D117" s="192" t="str">
        <f t="shared" si="117"/>
        <v>Catridge Preparation</v>
      </c>
      <c r="E117" s="193"/>
      <c r="F117" s="194">
        <f t="shared" si="118"/>
        <v>1372.3413171264233</v>
      </c>
      <c r="G117" s="194">
        <f t="shared" si="118"/>
        <v>1372.3413171264233</v>
      </c>
      <c r="H117" s="194">
        <f t="shared" si="118"/>
        <v>1372.3413171264233</v>
      </c>
      <c r="I117" s="194">
        <f t="shared" si="118"/>
        <v>1372.3413171264233</v>
      </c>
      <c r="J117" s="194">
        <f t="shared" si="118"/>
        <v>1372.3413171264233</v>
      </c>
      <c r="K117" s="194">
        <f t="shared" si="118"/>
        <v>1372.3413171264233</v>
      </c>
      <c r="L117" s="194">
        <f t="shared" si="118"/>
        <v>1372.3413171264233</v>
      </c>
      <c r="M117" s="194">
        <f t="shared" si="118"/>
        <v>1372.3413171264233</v>
      </c>
      <c r="N117" s="194">
        <f t="shared" si="118"/>
        <v>1372.3413171264233</v>
      </c>
      <c r="O117" s="194">
        <f t="shared" si="118"/>
        <v>1372.3413171264233</v>
      </c>
      <c r="P117" s="194">
        <f t="shared" si="118"/>
        <v>1372.3413171264233</v>
      </c>
      <c r="Q117" s="194">
        <f t="shared" si="118"/>
        <v>1372.3413171264233</v>
      </c>
      <c r="R117" s="195">
        <f t="shared" si="118"/>
        <v>1372.3413171264233</v>
      </c>
      <c r="S117" s="196">
        <f t="shared" si="118"/>
        <v>17840.437122643507</v>
      </c>
      <c r="T117" s="197">
        <f t="shared" si="118"/>
        <v>1372.3413171264233</v>
      </c>
      <c r="U117" s="194">
        <f t="shared" si="118"/>
        <v>1372.3413171264233</v>
      </c>
      <c r="V117" s="194">
        <f t="shared" si="118"/>
        <v>1372.3413171264233</v>
      </c>
      <c r="W117" s="194">
        <f t="shared" si="118"/>
        <v>1372.3413171264233</v>
      </c>
      <c r="X117" s="194">
        <f t="shared" si="118"/>
        <v>1372.3413171264233</v>
      </c>
      <c r="Y117" s="194">
        <f t="shared" si="118"/>
        <v>1372.3413171264233</v>
      </c>
      <c r="Z117" s="194">
        <f t="shared" si="118"/>
        <v>1372.3413171264233</v>
      </c>
      <c r="AA117" s="194">
        <f t="shared" si="118"/>
        <v>1372.3413171264233</v>
      </c>
      <c r="AB117" s="194">
        <f t="shared" si="118"/>
        <v>1372.3413171264233</v>
      </c>
      <c r="AC117" s="194">
        <f t="shared" si="118"/>
        <v>1372.3413171264233</v>
      </c>
      <c r="AD117" s="194">
        <f t="shared" si="118"/>
        <v>1372.3413171264233</v>
      </c>
      <c r="AE117" s="194">
        <f t="shared" si="118"/>
        <v>1372.3413171264233</v>
      </c>
      <c r="AF117" s="195">
        <f t="shared" si="118"/>
        <v>1372.3413171264233</v>
      </c>
      <c r="AG117" s="196">
        <f t="shared" si="118"/>
        <v>17840.437122643507</v>
      </c>
      <c r="AH117" s="197">
        <f t="shared" si="118"/>
        <v>1372.3413171264233</v>
      </c>
      <c r="AI117" s="194">
        <f t="shared" si="118"/>
        <v>1372.3413171264233</v>
      </c>
      <c r="AJ117" s="194">
        <f t="shared" si="118"/>
        <v>1372.3413171264233</v>
      </c>
      <c r="AK117" s="194">
        <f t="shared" si="118"/>
        <v>1372.3413171264233</v>
      </c>
      <c r="AL117" s="194">
        <f t="shared" si="116"/>
        <v>1372.3413171264233</v>
      </c>
      <c r="AM117" s="194">
        <f t="shared" si="116"/>
        <v>1372.3413171264233</v>
      </c>
      <c r="AN117" s="194">
        <f t="shared" si="116"/>
        <v>1372.3413171264233</v>
      </c>
      <c r="AO117" s="194">
        <f t="shared" si="116"/>
        <v>1372.3413171264233</v>
      </c>
      <c r="AP117" s="194">
        <f t="shared" si="116"/>
        <v>1372.3413171264233</v>
      </c>
      <c r="AQ117" s="194">
        <f t="shared" si="116"/>
        <v>1372.3413171264233</v>
      </c>
      <c r="AR117" s="194">
        <f t="shared" si="116"/>
        <v>1372.3413171264233</v>
      </c>
      <c r="AS117" s="194">
        <f t="shared" si="116"/>
        <v>1372.3413171264233</v>
      </c>
      <c r="AT117" s="195">
        <f t="shared" si="116"/>
        <v>1372.3413171264233</v>
      </c>
      <c r="AU117" s="196">
        <f t="shared" si="116"/>
        <v>17840.437122643507</v>
      </c>
      <c r="AV117" s="197">
        <f t="shared" si="116"/>
        <v>1372.3413171264233</v>
      </c>
      <c r="AW117" s="194">
        <f t="shared" si="116"/>
        <v>1372.3413171264233</v>
      </c>
      <c r="AX117" s="194">
        <f t="shared" si="116"/>
        <v>1372.3413171264233</v>
      </c>
      <c r="AY117" s="194">
        <f t="shared" si="116"/>
        <v>1372.3413171264233</v>
      </c>
      <c r="AZ117" s="194">
        <f t="shared" si="116"/>
        <v>1372.3413171264233</v>
      </c>
      <c r="BA117" s="194">
        <f t="shared" si="116"/>
        <v>1372.3413171264233</v>
      </c>
      <c r="BB117" s="194">
        <f t="shared" si="116"/>
        <v>1372.3413171264233</v>
      </c>
      <c r="BC117" s="194">
        <f t="shared" si="116"/>
        <v>1372.3413171264233</v>
      </c>
      <c r="BD117" s="194">
        <f t="shared" si="116"/>
        <v>1372.3413171264233</v>
      </c>
      <c r="BE117" s="194">
        <f t="shared" si="116"/>
        <v>1372.3413171264233</v>
      </c>
      <c r="BF117" s="194">
        <f t="shared" si="116"/>
        <v>1372.3413171264233</v>
      </c>
      <c r="BG117" s="194">
        <f t="shared" si="116"/>
        <v>1372.3413171264233</v>
      </c>
      <c r="BH117" s="195">
        <f t="shared" si="116"/>
        <v>1372.3413171264233</v>
      </c>
      <c r="BI117" s="196">
        <f t="shared" si="116"/>
        <v>17840.437122643507</v>
      </c>
      <c r="BJ117" s="196">
        <f t="shared" si="116"/>
        <v>17840.437122643507</v>
      </c>
      <c r="BK117" s="196">
        <f t="shared" si="116"/>
        <v>17840.437122643507</v>
      </c>
      <c r="BL117" s="196">
        <f t="shared" si="116"/>
        <v>17840.437122643507</v>
      </c>
      <c r="BM117" s="196">
        <f t="shared" si="116"/>
        <v>17840.437122643507</v>
      </c>
    </row>
    <row r="118" spans="1:65" outlineLevel="1" x14ac:dyDescent="0.3">
      <c r="B118" s="190" t="str">
        <f t="shared" si="117"/>
        <v>Dedicated for Hoplens (FTA) HRS</v>
      </c>
      <c r="C118" s="191" t="str">
        <f t="shared" si="117"/>
        <v>Hoplens (FTA) HRS</v>
      </c>
      <c r="D118" s="192" t="str">
        <f t="shared" si="117"/>
        <v>Lensing</v>
      </c>
      <c r="E118" s="193"/>
      <c r="F118" s="194">
        <f t="shared" si="118"/>
        <v>515.44809052130074</v>
      </c>
      <c r="G118" s="194">
        <f t="shared" si="118"/>
        <v>515.44809052130074</v>
      </c>
      <c r="H118" s="194">
        <f t="shared" si="118"/>
        <v>515.44809052130074</v>
      </c>
      <c r="I118" s="194">
        <f t="shared" si="118"/>
        <v>515.44809052130074</v>
      </c>
      <c r="J118" s="194">
        <f t="shared" si="118"/>
        <v>515.44809052130074</v>
      </c>
      <c r="K118" s="194">
        <f t="shared" si="118"/>
        <v>515.44809052130074</v>
      </c>
      <c r="L118" s="194">
        <f t="shared" si="118"/>
        <v>515.44809052130074</v>
      </c>
      <c r="M118" s="194">
        <f t="shared" si="118"/>
        <v>515.44809052130074</v>
      </c>
      <c r="N118" s="194">
        <f t="shared" si="118"/>
        <v>515.44809052130074</v>
      </c>
      <c r="O118" s="194">
        <f t="shared" si="118"/>
        <v>515.44809052130074</v>
      </c>
      <c r="P118" s="194">
        <f t="shared" si="118"/>
        <v>515.44809052130074</v>
      </c>
      <c r="Q118" s="194">
        <f t="shared" si="118"/>
        <v>515.44809052130074</v>
      </c>
      <c r="R118" s="195">
        <f t="shared" si="118"/>
        <v>515.44809052130074</v>
      </c>
      <c r="S118" s="196">
        <f t="shared" si="118"/>
        <v>6700.8251767769079</v>
      </c>
      <c r="T118" s="197">
        <f t="shared" si="118"/>
        <v>515.44809052130074</v>
      </c>
      <c r="U118" s="194">
        <f t="shared" si="118"/>
        <v>515.44809052130074</v>
      </c>
      <c r="V118" s="194">
        <f t="shared" si="118"/>
        <v>515.44809052130074</v>
      </c>
      <c r="W118" s="194">
        <f t="shared" si="118"/>
        <v>515.44809052130074</v>
      </c>
      <c r="X118" s="194">
        <f t="shared" si="118"/>
        <v>515.44809052130074</v>
      </c>
      <c r="Y118" s="194">
        <f t="shared" si="118"/>
        <v>515.44809052130074</v>
      </c>
      <c r="Z118" s="194">
        <f t="shared" si="118"/>
        <v>515.44809052130074</v>
      </c>
      <c r="AA118" s="194">
        <f t="shared" si="118"/>
        <v>515.44809052130074</v>
      </c>
      <c r="AB118" s="194">
        <f t="shared" si="118"/>
        <v>515.44809052130074</v>
      </c>
      <c r="AC118" s="194">
        <f t="shared" si="118"/>
        <v>515.44809052130074</v>
      </c>
      <c r="AD118" s="194">
        <f t="shared" si="118"/>
        <v>515.44809052130074</v>
      </c>
      <c r="AE118" s="194">
        <f t="shared" si="118"/>
        <v>515.44809052130074</v>
      </c>
      <c r="AF118" s="195">
        <f t="shared" si="118"/>
        <v>515.44809052130074</v>
      </c>
      <c r="AG118" s="196">
        <f t="shared" si="118"/>
        <v>6700.8251767769088</v>
      </c>
      <c r="AH118" s="197">
        <f t="shared" si="118"/>
        <v>515.44809052130074</v>
      </c>
      <c r="AI118" s="194">
        <f t="shared" si="118"/>
        <v>515.44809052130074</v>
      </c>
      <c r="AJ118" s="194">
        <f t="shared" si="118"/>
        <v>515.44809052130074</v>
      </c>
      <c r="AK118" s="194">
        <f t="shared" si="118"/>
        <v>515.44809052130074</v>
      </c>
      <c r="AL118" s="194">
        <f t="shared" si="116"/>
        <v>515.44809052130074</v>
      </c>
      <c r="AM118" s="194">
        <f t="shared" si="116"/>
        <v>515.44809052130074</v>
      </c>
      <c r="AN118" s="194">
        <f t="shared" si="116"/>
        <v>515.44809052130074</v>
      </c>
      <c r="AO118" s="194">
        <f t="shared" si="116"/>
        <v>515.44809052130074</v>
      </c>
      <c r="AP118" s="194">
        <f t="shared" si="116"/>
        <v>515.44809052130074</v>
      </c>
      <c r="AQ118" s="194">
        <f t="shared" si="116"/>
        <v>515.44809052130074</v>
      </c>
      <c r="AR118" s="194">
        <f t="shared" si="116"/>
        <v>515.44809052130074</v>
      </c>
      <c r="AS118" s="194">
        <f t="shared" si="116"/>
        <v>515.44809052130074</v>
      </c>
      <c r="AT118" s="195">
        <f t="shared" si="116"/>
        <v>515.44809052130074</v>
      </c>
      <c r="AU118" s="196">
        <f t="shared" si="116"/>
        <v>6700.8251767769088</v>
      </c>
      <c r="AV118" s="197">
        <f t="shared" si="116"/>
        <v>515.44809052130074</v>
      </c>
      <c r="AW118" s="194">
        <f t="shared" si="116"/>
        <v>515.44809052130074</v>
      </c>
      <c r="AX118" s="194">
        <f t="shared" si="116"/>
        <v>515.44809052130074</v>
      </c>
      <c r="AY118" s="194">
        <f t="shared" si="116"/>
        <v>515.44809052130074</v>
      </c>
      <c r="AZ118" s="194">
        <f t="shared" si="116"/>
        <v>515.44809052130074</v>
      </c>
      <c r="BA118" s="194">
        <f t="shared" si="116"/>
        <v>515.44809052130074</v>
      </c>
      <c r="BB118" s="194">
        <f t="shared" si="116"/>
        <v>515.44809052130074</v>
      </c>
      <c r="BC118" s="194">
        <f t="shared" si="116"/>
        <v>515.44809052130074</v>
      </c>
      <c r="BD118" s="194">
        <f t="shared" si="116"/>
        <v>515.44809052130074</v>
      </c>
      <c r="BE118" s="194">
        <f t="shared" si="116"/>
        <v>515.44809052130074</v>
      </c>
      <c r="BF118" s="194">
        <f t="shared" si="116"/>
        <v>515.44809052130074</v>
      </c>
      <c r="BG118" s="194">
        <f t="shared" si="116"/>
        <v>515.44809052130074</v>
      </c>
      <c r="BH118" s="195">
        <f t="shared" si="116"/>
        <v>515.44809052130074</v>
      </c>
      <c r="BI118" s="196">
        <f t="shared" si="116"/>
        <v>6700.8251767769079</v>
      </c>
      <c r="BJ118" s="196">
        <f t="shared" si="116"/>
        <v>6700.8251767769098</v>
      </c>
      <c r="BK118" s="196">
        <f t="shared" si="116"/>
        <v>6700.8251767769098</v>
      </c>
      <c r="BL118" s="196">
        <f t="shared" si="116"/>
        <v>6700.8251767769098</v>
      </c>
      <c r="BM118" s="196">
        <f t="shared" si="116"/>
        <v>6700.8251767769098</v>
      </c>
    </row>
    <row r="119" spans="1:65" outlineLevel="1" x14ac:dyDescent="0.3">
      <c r="B119" s="190" t="str">
        <f t="shared" si="117"/>
        <v>Dedicated for Hoplens (FTA) HRS</v>
      </c>
      <c r="C119" s="191" t="str">
        <f t="shared" si="117"/>
        <v>Hoplens (FTA) HRS</v>
      </c>
      <c r="D119" s="192" t="str">
        <f t="shared" si="117"/>
        <v>Final Stripping</v>
      </c>
      <c r="E119" s="193"/>
      <c r="F119" s="194">
        <f t="shared" si="118"/>
        <v>1806.7628792334199</v>
      </c>
      <c r="G119" s="194">
        <f t="shared" si="118"/>
        <v>1806.7628792334199</v>
      </c>
      <c r="H119" s="194">
        <f t="shared" si="118"/>
        <v>1806.7628792334199</v>
      </c>
      <c r="I119" s="194">
        <f t="shared" si="118"/>
        <v>1806.7628792334199</v>
      </c>
      <c r="J119" s="194">
        <f t="shared" si="118"/>
        <v>1806.7628792334199</v>
      </c>
      <c r="K119" s="194">
        <f t="shared" si="118"/>
        <v>1806.7628792334199</v>
      </c>
      <c r="L119" s="194">
        <f t="shared" si="118"/>
        <v>1806.7628792334199</v>
      </c>
      <c r="M119" s="194">
        <f t="shared" si="118"/>
        <v>1806.7628792334199</v>
      </c>
      <c r="N119" s="194">
        <f t="shared" si="118"/>
        <v>1806.7628792334199</v>
      </c>
      <c r="O119" s="194">
        <f t="shared" si="118"/>
        <v>1806.7628792334199</v>
      </c>
      <c r="P119" s="194">
        <f t="shared" si="118"/>
        <v>1806.7628792334199</v>
      </c>
      <c r="Q119" s="194">
        <f t="shared" si="118"/>
        <v>1806.7628792334199</v>
      </c>
      <c r="R119" s="195">
        <f t="shared" si="118"/>
        <v>1806.7628792334199</v>
      </c>
      <c r="S119" s="196">
        <f t="shared" si="118"/>
        <v>23487.91743003446</v>
      </c>
      <c r="T119" s="197">
        <f t="shared" si="118"/>
        <v>1806.7628792334199</v>
      </c>
      <c r="U119" s="194">
        <f t="shared" si="118"/>
        <v>1806.7628792334199</v>
      </c>
      <c r="V119" s="194">
        <f t="shared" si="118"/>
        <v>1806.7628792334199</v>
      </c>
      <c r="W119" s="194">
        <f t="shared" si="118"/>
        <v>1806.7628792334199</v>
      </c>
      <c r="X119" s="194">
        <f t="shared" si="118"/>
        <v>1806.7628792334199</v>
      </c>
      <c r="Y119" s="194">
        <f t="shared" si="118"/>
        <v>1806.7628792334199</v>
      </c>
      <c r="Z119" s="194">
        <f t="shared" si="118"/>
        <v>1806.7628792334199</v>
      </c>
      <c r="AA119" s="194">
        <f t="shared" si="118"/>
        <v>1806.7628792334199</v>
      </c>
      <c r="AB119" s="194">
        <f t="shared" si="118"/>
        <v>1806.7628792334199</v>
      </c>
      <c r="AC119" s="194">
        <f t="shared" si="118"/>
        <v>1806.7628792334199</v>
      </c>
      <c r="AD119" s="194">
        <f t="shared" si="118"/>
        <v>1806.7628792334199</v>
      </c>
      <c r="AE119" s="194">
        <f t="shared" si="118"/>
        <v>1806.7628792334199</v>
      </c>
      <c r="AF119" s="195">
        <f t="shared" si="118"/>
        <v>1806.7628792334199</v>
      </c>
      <c r="AG119" s="196">
        <f t="shared" si="118"/>
        <v>23487.917430034457</v>
      </c>
      <c r="AH119" s="197">
        <f t="shared" si="118"/>
        <v>1806.7628792334201</v>
      </c>
      <c r="AI119" s="194">
        <f t="shared" si="118"/>
        <v>1806.7628792334201</v>
      </c>
      <c r="AJ119" s="194">
        <f t="shared" si="118"/>
        <v>1806.7628792334201</v>
      </c>
      <c r="AK119" s="194">
        <f t="shared" si="118"/>
        <v>1806.7628792334201</v>
      </c>
      <c r="AL119" s="194">
        <f t="shared" si="116"/>
        <v>1806.7628792334201</v>
      </c>
      <c r="AM119" s="194">
        <f t="shared" si="116"/>
        <v>1806.7628792334201</v>
      </c>
      <c r="AN119" s="194">
        <f t="shared" si="116"/>
        <v>1806.7628792334201</v>
      </c>
      <c r="AO119" s="194">
        <f t="shared" si="116"/>
        <v>1806.7628792334201</v>
      </c>
      <c r="AP119" s="194">
        <f t="shared" si="116"/>
        <v>1806.7628792334201</v>
      </c>
      <c r="AQ119" s="194">
        <f t="shared" si="116"/>
        <v>1806.7628792334201</v>
      </c>
      <c r="AR119" s="194">
        <f t="shared" si="116"/>
        <v>1806.7628792334201</v>
      </c>
      <c r="AS119" s="194">
        <f t="shared" si="116"/>
        <v>1806.7628792334201</v>
      </c>
      <c r="AT119" s="195">
        <f t="shared" si="116"/>
        <v>1806.7628792334201</v>
      </c>
      <c r="AU119" s="196">
        <f t="shared" si="116"/>
        <v>23487.91743003446</v>
      </c>
      <c r="AV119" s="197">
        <f t="shared" si="116"/>
        <v>1806.7628792334201</v>
      </c>
      <c r="AW119" s="194">
        <f t="shared" si="116"/>
        <v>1806.7628792334201</v>
      </c>
      <c r="AX119" s="194">
        <f t="shared" si="116"/>
        <v>1806.7628792334201</v>
      </c>
      <c r="AY119" s="194">
        <f t="shared" si="116"/>
        <v>1806.7628792334201</v>
      </c>
      <c r="AZ119" s="194">
        <f t="shared" si="116"/>
        <v>1806.7628792334201</v>
      </c>
      <c r="BA119" s="194">
        <f t="shared" si="116"/>
        <v>1806.7628792334201</v>
      </c>
      <c r="BB119" s="194">
        <f t="shared" si="116"/>
        <v>1806.7628792334201</v>
      </c>
      <c r="BC119" s="194">
        <f t="shared" si="116"/>
        <v>1806.7628792334201</v>
      </c>
      <c r="BD119" s="194">
        <f t="shared" si="116"/>
        <v>1806.7628792334201</v>
      </c>
      <c r="BE119" s="194">
        <f t="shared" si="116"/>
        <v>1806.7628792334201</v>
      </c>
      <c r="BF119" s="194">
        <f t="shared" si="116"/>
        <v>1806.7628792334201</v>
      </c>
      <c r="BG119" s="194">
        <f t="shared" si="116"/>
        <v>1806.7628792334201</v>
      </c>
      <c r="BH119" s="195">
        <f t="shared" si="116"/>
        <v>1806.7628792334201</v>
      </c>
      <c r="BI119" s="196">
        <f t="shared" si="116"/>
        <v>23487.917430034453</v>
      </c>
      <c r="BJ119" s="196">
        <f t="shared" si="116"/>
        <v>23487.91743003446</v>
      </c>
      <c r="BK119" s="196">
        <f t="shared" si="116"/>
        <v>23487.91743003446</v>
      </c>
      <c r="BL119" s="196">
        <f t="shared" si="116"/>
        <v>23487.91743003446</v>
      </c>
      <c r="BM119" s="196">
        <f t="shared" si="116"/>
        <v>23487.91743003446</v>
      </c>
    </row>
    <row r="120" spans="1:65" outlineLevel="1" x14ac:dyDescent="0.3">
      <c r="B120" s="190" t="str">
        <f t="shared" si="117"/>
        <v>Dedicated for Hoplens (FTA) HRS</v>
      </c>
      <c r="C120" s="191" t="str">
        <f t="shared" si="117"/>
        <v>Hoplens (FTA) HRS</v>
      </c>
      <c r="D120" s="192" t="str">
        <f t="shared" si="117"/>
        <v>AR Coating load</v>
      </c>
      <c r="E120" s="193"/>
      <c r="F120" s="194" t="str">
        <f t="shared" si="118"/>
        <v>-</v>
      </c>
      <c r="G120" s="194" t="str">
        <f t="shared" si="118"/>
        <v>-</v>
      </c>
      <c r="H120" s="194" t="str">
        <f t="shared" si="118"/>
        <v>-</v>
      </c>
      <c r="I120" s="194" t="str">
        <f t="shared" si="118"/>
        <v>-</v>
      </c>
      <c r="J120" s="194" t="str">
        <f t="shared" si="118"/>
        <v>-</v>
      </c>
      <c r="K120" s="194" t="str">
        <f t="shared" si="118"/>
        <v>-</v>
      </c>
      <c r="L120" s="194" t="str">
        <f t="shared" si="118"/>
        <v>-</v>
      </c>
      <c r="M120" s="194" t="str">
        <f t="shared" si="118"/>
        <v>-</v>
      </c>
      <c r="N120" s="194" t="str">
        <f t="shared" si="118"/>
        <v>-</v>
      </c>
      <c r="O120" s="194" t="str">
        <f t="shared" si="118"/>
        <v>-</v>
      </c>
      <c r="P120" s="194" t="str">
        <f t="shared" si="118"/>
        <v>-</v>
      </c>
      <c r="Q120" s="194" t="str">
        <f t="shared" si="118"/>
        <v>-</v>
      </c>
      <c r="R120" s="195" t="str">
        <f t="shared" si="118"/>
        <v>-</v>
      </c>
      <c r="S120" s="196" t="str">
        <f t="shared" si="118"/>
        <v>-</v>
      </c>
      <c r="T120" s="197" t="str">
        <f t="shared" si="118"/>
        <v>-</v>
      </c>
      <c r="U120" s="194" t="str">
        <f t="shared" si="118"/>
        <v>-</v>
      </c>
      <c r="V120" s="194" t="str">
        <f t="shared" si="118"/>
        <v>-</v>
      </c>
      <c r="W120" s="194" t="str">
        <f t="shared" si="118"/>
        <v>-</v>
      </c>
      <c r="X120" s="194" t="str">
        <f t="shared" si="118"/>
        <v>-</v>
      </c>
      <c r="Y120" s="194" t="str">
        <f t="shared" si="118"/>
        <v>-</v>
      </c>
      <c r="Z120" s="194" t="str">
        <f t="shared" si="118"/>
        <v>-</v>
      </c>
      <c r="AA120" s="194" t="str">
        <f t="shared" si="118"/>
        <v>-</v>
      </c>
      <c r="AB120" s="194" t="str">
        <f t="shared" si="118"/>
        <v>-</v>
      </c>
      <c r="AC120" s="194" t="str">
        <f t="shared" si="118"/>
        <v>-</v>
      </c>
      <c r="AD120" s="194" t="str">
        <f t="shared" si="118"/>
        <v>-</v>
      </c>
      <c r="AE120" s="194" t="str">
        <f t="shared" si="118"/>
        <v>-</v>
      </c>
      <c r="AF120" s="195" t="str">
        <f t="shared" si="118"/>
        <v>-</v>
      </c>
      <c r="AG120" s="196" t="str">
        <f t="shared" si="118"/>
        <v>-</v>
      </c>
      <c r="AH120" s="197" t="str">
        <f t="shared" si="118"/>
        <v>-</v>
      </c>
      <c r="AI120" s="194" t="str">
        <f t="shared" si="118"/>
        <v>-</v>
      </c>
      <c r="AJ120" s="194" t="str">
        <f t="shared" si="118"/>
        <v>-</v>
      </c>
      <c r="AK120" s="194" t="str">
        <f t="shared" si="118"/>
        <v>-</v>
      </c>
      <c r="AL120" s="194" t="str">
        <f t="shared" si="116"/>
        <v>-</v>
      </c>
      <c r="AM120" s="194" t="str">
        <f t="shared" si="116"/>
        <v>-</v>
      </c>
      <c r="AN120" s="194" t="str">
        <f t="shared" si="116"/>
        <v>-</v>
      </c>
      <c r="AO120" s="194" t="str">
        <f t="shared" si="116"/>
        <v>-</v>
      </c>
      <c r="AP120" s="194" t="str">
        <f t="shared" si="116"/>
        <v>-</v>
      </c>
      <c r="AQ120" s="194" t="str">
        <f t="shared" si="116"/>
        <v>-</v>
      </c>
      <c r="AR120" s="194" t="str">
        <f t="shared" si="116"/>
        <v>-</v>
      </c>
      <c r="AS120" s="194" t="str">
        <f t="shared" si="116"/>
        <v>-</v>
      </c>
      <c r="AT120" s="195" t="str">
        <f t="shared" si="116"/>
        <v>-</v>
      </c>
      <c r="AU120" s="196" t="str">
        <f t="shared" si="116"/>
        <v>-</v>
      </c>
      <c r="AV120" s="197" t="str">
        <f t="shared" si="116"/>
        <v>-</v>
      </c>
      <c r="AW120" s="194" t="str">
        <f t="shared" si="116"/>
        <v>-</v>
      </c>
      <c r="AX120" s="194" t="str">
        <f t="shared" si="116"/>
        <v>-</v>
      </c>
      <c r="AY120" s="194" t="str">
        <f t="shared" si="116"/>
        <v>-</v>
      </c>
      <c r="AZ120" s="194" t="str">
        <f t="shared" si="116"/>
        <v>-</v>
      </c>
      <c r="BA120" s="194" t="str">
        <f t="shared" si="116"/>
        <v>-</v>
      </c>
      <c r="BB120" s="194" t="str">
        <f t="shared" si="116"/>
        <v>-</v>
      </c>
      <c r="BC120" s="194" t="str">
        <f t="shared" si="116"/>
        <v>-</v>
      </c>
      <c r="BD120" s="194" t="str">
        <f t="shared" si="116"/>
        <v>-</v>
      </c>
      <c r="BE120" s="194" t="str">
        <f t="shared" si="116"/>
        <v>-</v>
      </c>
      <c r="BF120" s="194" t="str">
        <f t="shared" si="116"/>
        <v>-</v>
      </c>
      <c r="BG120" s="194" t="str">
        <f t="shared" si="116"/>
        <v>-</v>
      </c>
      <c r="BH120" s="195" t="str">
        <f t="shared" si="116"/>
        <v>-</v>
      </c>
      <c r="BI120" s="196" t="str">
        <f t="shared" si="116"/>
        <v>-</v>
      </c>
      <c r="BJ120" s="196" t="str">
        <f t="shared" si="116"/>
        <v>-</v>
      </c>
      <c r="BK120" s="196" t="str">
        <f t="shared" si="116"/>
        <v>-</v>
      </c>
      <c r="BL120" s="196" t="str">
        <f t="shared" si="116"/>
        <v>-</v>
      </c>
      <c r="BM120" s="196" t="str">
        <f t="shared" si="116"/>
        <v>-</v>
      </c>
    </row>
    <row r="121" spans="1:65" outlineLevel="1" x14ac:dyDescent="0.3">
      <c r="B121" s="190" t="str">
        <f t="shared" si="117"/>
        <v>Dedicated for Hoplens (FTA) HRS</v>
      </c>
      <c r="C121" s="191" t="str">
        <f t="shared" si="117"/>
        <v>Hoplens (FTA) HRS</v>
      </c>
      <c r="D121" s="192" t="str">
        <f t="shared" si="117"/>
        <v>AR Coating/Pre/Post Inspection</v>
      </c>
      <c r="E121" s="193"/>
      <c r="F121" s="194" t="str">
        <f t="shared" si="118"/>
        <v>-</v>
      </c>
      <c r="G121" s="194" t="str">
        <f t="shared" si="118"/>
        <v>-</v>
      </c>
      <c r="H121" s="194" t="str">
        <f t="shared" si="118"/>
        <v>-</v>
      </c>
      <c r="I121" s="194" t="str">
        <f t="shared" si="118"/>
        <v>-</v>
      </c>
      <c r="J121" s="194" t="str">
        <f t="shared" si="118"/>
        <v>-</v>
      </c>
      <c r="K121" s="194" t="str">
        <f t="shared" si="118"/>
        <v>-</v>
      </c>
      <c r="L121" s="194" t="str">
        <f t="shared" si="118"/>
        <v>-</v>
      </c>
      <c r="M121" s="194" t="str">
        <f t="shared" si="118"/>
        <v>-</v>
      </c>
      <c r="N121" s="194" t="str">
        <f t="shared" si="118"/>
        <v>-</v>
      </c>
      <c r="O121" s="194" t="str">
        <f t="shared" si="118"/>
        <v>-</v>
      </c>
      <c r="P121" s="194" t="str">
        <f t="shared" si="118"/>
        <v>-</v>
      </c>
      <c r="Q121" s="194" t="str">
        <f t="shared" si="118"/>
        <v>-</v>
      </c>
      <c r="R121" s="195" t="str">
        <f t="shared" si="118"/>
        <v>-</v>
      </c>
      <c r="S121" s="196" t="str">
        <f t="shared" si="118"/>
        <v>-</v>
      </c>
      <c r="T121" s="197" t="str">
        <f t="shared" si="118"/>
        <v>-</v>
      </c>
      <c r="U121" s="194" t="str">
        <f t="shared" si="118"/>
        <v>-</v>
      </c>
      <c r="V121" s="194" t="str">
        <f t="shared" si="118"/>
        <v>-</v>
      </c>
      <c r="W121" s="194" t="str">
        <f t="shared" si="118"/>
        <v>-</v>
      </c>
      <c r="X121" s="194" t="str">
        <f t="shared" si="118"/>
        <v>-</v>
      </c>
      <c r="Y121" s="194" t="str">
        <f t="shared" si="118"/>
        <v>-</v>
      </c>
      <c r="Z121" s="194" t="str">
        <f t="shared" si="118"/>
        <v>-</v>
      </c>
      <c r="AA121" s="194" t="str">
        <f t="shared" si="118"/>
        <v>-</v>
      </c>
      <c r="AB121" s="194" t="str">
        <f t="shared" si="118"/>
        <v>-</v>
      </c>
      <c r="AC121" s="194" t="str">
        <f t="shared" si="118"/>
        <v>-</v>
      </c>
      <c r="AD121" s="194" t="str">
        <f t="shared" si="118"/>
        <v>-</v>
      </c>
      <c r="AE121" s="194" t="str">
        <f t="shared" si="118"/>
        <v>-</v>
      </c>
      <c r="AF121" s="195" t="str">
        <f t="shared" si="118"/>
        <v>-</v>
      </c>
      <c r="AG121" s="196" t="str">
        <f t="shared" si="118"/>
        <v>-</v>
      </c>
      <c r="AH121" s="197" t="str">
        <f t="shared" si="118"/>
        <v>-</v>
      </c>
      <c r="AI121" s="194" t="str">
        <f t="shared" si="118"/>
        <v>-</v>
      </c>
      <c r="AJ121" s="194" t="str">
        <f t="shared" si="118"/>
        <v>-</v>
      </c>
      <c r="AK121" s="194" t="str">
        <f t="shared" si="118"/>
        <v>-</v>
      </c>
      <c r="AL121" s="194" t="str">
        <f t="shared" si="116"/>
        <v>-</v>
      </c>
      <c r="AM121" s="194" t="str">
        <f t="shared" si="116"/>
        <v>-</v>
      </c>
      <c r="AN121" s="194" t="str">
        <f t="shared" si="116"/>
        <v>-</v>
      </c>
      <c r="AO121" s="194" t="str">
        <f t="shared" si="116"/>
        <v>-</v>
      </c>
      <c r="AP121" s="194" t="str">
        <f t="shared" si="116"/>
        <v>-</v>
      </c>
      <c r="AQ121" s="194" t="str">
        <f t="shared" si="116"/>
        <v>-</v>
      </c>
      <c r="AR121" s="194" t="str">
        <f t="shared" si="116"/>
        <v>-</v>
      </c>
      <c r="AS121" s="194" t="str">
        <f t="shared" si="116"/>
        <v>-</v>
      </c>
      <c r="AT121" s="195" t="str">
        <f t="shared" si="116"/>
        <v>-</v>
      </c>
      <c r="AU121" s="196" t="str">
        <f t="shared" si="116"/>
        <v>-</v>
      </c>
      <c r="AV121" s="197" t="str">
        <f t="shared" si="116"/>
        <v>-</v>
      </c>
      <c r="AW121" s="194" t="str">
        <f t="shared" si="116"/>
        <v>-</v>
      </c>
      <c r="AX121" s="194" t="str">
        <f t="shared" si="116"/>
        <v>-</v>
      </c>
      <c r="AY121" s="194" t="str">
        <f t="shared" si="116"/>
        <v>-</v>
      </c>
      <c r="AZ121" s="194" t="str">
        <f t="shared" si="116"/>
        <v>-</v>
      </c>
      <c r="BA121" s="194" t="str">
        <f t="shared" si="116"/>
        <v>-</v>
      </c>
      <c r="BB121" s="194" t="str">
        <f t="shared" si="116"/>
        <v>-</v>
      </c>
      <c r="BC121" s="194" t="str">
        <f t="shared" si="116"/>
        <v>-</v>
      </c>
      <c r="BD121" s="194" t="str">
        <f t="shared" si="116"/>
        <v>-</v>
      </c>
      <c r="BE121" s="194" t="str">
        <f t="shared" si="116"/>
        <v>-</v>
      </c>
      <c r="BF121" s="194" t="str">
        <f t="shared" si="116"/>
        <v>-</v>
      </c>
      <c r="BG121" s="194" t="str">
        <f t="shared" si="116"/>
        <v>-</v>
      </c>
      <c r="BH121" s="195" t="str">
        <f t="shared" si="116"/>
        <v>-</v>
      </c>
      <c r="BI121" s="196" t="str">
        <f t="shared" si="116"/>
        <v>-</v>
      </c>
      <c r="BJ121" s="196" t="str">
        <f t="shared" si="116"/>
        <v>-</v>
      </c>
      <c r="BK121" s="196" t="str">
        <f t="shared" si="116"/>
        <v>-</v>
      </c>
      <c r="BL121" s="196" t="str">
        <f t="shared" si="116"/>
        <v>-</v>
      </c>
      <c r="BM121" s="196" t="str">
        <f t="shared" si="116"/>
        <v>-</v>
      </c>
    </row>
    <row r="122" spans="1:65" outlineLevel="1" x14ac:dyDescent="0.3">
      <c r="B122" s="190" t="str">
        <f t="shared" si="117"/>
        <v>Dedicated for Hoplens (FTA) HRS</v>
      </c>
      <c r="C122" s="191" t="str">
        <f t="shared" si="117"/>
        <v>Hoplens (FTA) HRS</v>
      </c>
      <c r="D122" s="192" t="str">
        <f t="shared" si="117"/>
        <v>AR Coating unload</v>
      </c>
      <c r="E122" s="193"/>
      <c r="F122" s="194" t="str">
        <f t="shared" si="118"/>
        <v>-</v>
      </c>
      <c r="G122" s="194" t="str">
        <f t="shared" si="118"/>
        <v>-</v>
      </c>
      <c r="H122" s="194" t="str">
        <f t="shared" si="118"/>
        <v>-</v>
      </c>
      <c r="I122" s="194" t="str">
        <f t="shared" si="118"/>
        <v>-</v>
      </c>
      <c r="J122" s="194" t="str">
        <f t="shared" si="118"/>
        <v>-</v>
      </c>
      <c r="K122" s="194" t="str">
        <f t="shared" si="118"/>
        <v>-</v>
      </c>
      <c r="L122" s="194" t="str">
        <f t="shared" si="118"/>
        <v>-</v>
      </c>
      <c r="M122" s="194" t="str">
        <f t="shared" si="118"/>
        <v>-</v>
      </c>
      <c r="N122" s="194" t="str">
        <f t="shared" si="118"/>
        <v>-</v>
      </c>
      <c r="O122" s="194" t="str">
        <f t="shared" si="118"/>
        <v>-</v>
      </c>
      <c r="P122" s="194" t="str">
        <f t="shared" si="118"/>
        <v>-</v>
      </c>
      <c r="Q122" s="194" t="str">
        <f t="shared" si="118"/>
        <v>-</v>
      </c>
      <c r="R122" s="195" t="str">
        <f t="shared" si="118"/>
        <v>-</v>
      </c>
      <c r="S122" s="196" t="str">
        <f t="shared" si="118"/>
        <v>-</v>
      </c>
      <c r="T122" s="197" t="str">
        <f t="shared" si="118"/>
        <v>-</v>
      </c>
      <c r="U122" s="194" t="str">
        <f t="shared" si="118"/>
        <v>-</v>
      </c>
      <c r="V122" s="194" t="str">
        <f t="shared" si="118"/>
        <v>-</v>
      </c>
      <c r="W122" s="194" t="str">
        <f t="shared" si="118"/>
        <v>-</v>
      </c>
      <c r="X122" s="194" t="str">
        <f t="shared" si="118"/>
        <v>-</v>
      </c>
      <c r="Y122" s="194" t="str">
        <f t="shared" si="118"/>
        <v>-</v>
      </c>
      <c r="Z122" s="194" t="str">
        <f t="shared" si="118"/>
        <v>-</v>
      </c>
      <c r="AA122" s="194" t="str">
        <f t="shared" si="118"/>
        <v>-</v>
      </c>
      <c r="AB122" s="194" t="str">
        <f t="shared" si="118"/>
        <v>-</v>
      </c>
      <c r="AC122" s="194" t="str">
        <f t="shared" si="118"/>
        <v>-</v>
      </c>
      <c r="AD122" s="194" t="str">
        <f t="shared" si="118"/>
        <v>-</v>
      </c>
      <c r="AE122" s="194" t="str">
        <f t="shared" si="118"/>
        <v>-</v>
      </c>
      <c r="AF122" s="195" t="str">
        <f t="shared" si="118"/>
        <v>-</v>
      </c>
      <c r="AG122" s="196" t="str">
        <f t="shared" si="118"/>
        <v>-</v>
      </c>
      <c r="AH122" s="197" t="str">
        <f t="shared" si="118"/>
        <v>-</v>
      </c>
      <c r="AI122" s="194" t="str">
        <f t="shared" si="118"/>
        <v>-</v>
      </c>
      <c r="AJ122" s="194" t="str">
        <f t="shared" si="118"/>
        <v>-</v>
      </c>
      <c r="AK122" s="194" t="str">
        <f t="shared" ref="AK122" si="119">IFERROR(AK848/AK796*SUMIF($D$25:$D$35,$C122,AK$25:AK$35),"-")</f>
        <v>-</v>
      </c>
      <c r="AL122" s="194" t="str">
        <f t="shared" si="116"/>
        <v>-</v>
      </c>
      <c r="AM122" s="194" t="str">
        <f t="shared" si="116"/>
        <v>-</v>
      </c>
      <c r="AN122" s="194" t="str">
        <f t="shared" si="116"/>
        <v>-</v>
      </c>
      <c r="AO122" s="194" t="str">
        <f t="shared" si="116"/>
        <v>-</v>
      </c>
      <c r="AP122" s="194" t="str">
        <f t="shared" si="116"/>
        <v>-</v>
      </c>
      <c r="AQ122" s="194" t="str">
        <f t="shared" si="116"/>
        <v>-</v>
      </c>
      <c r="AR122" s="194" t="str">
        <f t="shared" si="116"/>
        <v>-</v>
      </c>
      <c r="AS122" s="194" t="str">
        <f t="shared" si="116"/>
        <v>-</v>
      </c>
      <c r="AT122" s="195" t="str">
        <f t="shared" si="116"/>
        <v>-</v>
      </c>
      <c r="AU122" s="196" t="str">
        <f t="shared" si="116"/>
        <v>-</v>
      </c>
      <c r="AV122" s="197" t="str">
        <f t="shared" si="116"/>
        <v>-</v>
      </c>
      <c r="AW122" s="194" t="str">
        <f t="shared" si="116"/>
        <v>-</v>
      </c>
      <c r="AX122" s="194" t="str">
        <f t="shared" si="116"/>
        <v>-</v>
      </c>
      <c r="AY122" s="194" t="str">
        <f t="shared" si="116"/>
        <v>-</v>
      </c>
      <c r="AZ122" s="194" t="str">
        <f t="shared" ref="AZ122:BM122" si="120">IFERROR(AZ848/AZ796*SUMIF($D$25:$D$35,$C122,AZ$25:AZ$35),"-")</f>
        <v>-</v>
      </c>
      <c r="BA122" s="194" t="str">
        <f t="shared" si="120"/>
        <v>-</v>
      </c>
      <c r="BB122" s="194" t="str">
        <f t="shared" si="120"/>
        <v>-</v>
      </c>
      <c r="BC122" s="194" t="str">
        <f t="shared" si="120"/>
        <v>-</v>
      </c>
      <c r="BD122" s="194" t="str">
        <f t="shared" si="120"/>
        <v>-</v>
      </c>
      <c r="BE122" s="194" t="str">
        <f t="shared" si="120"/>
        <v>-</v>
      </c>
      <c r="BF122" s="194" t="str">
        <f t="shared" si="120"/>
        <v>-</v>
      </c>
      <c r="BG122" s="194" t="str">
        <f t="shared" si="120"/>
        <v>-</v>
      </c>
      <c r="BH122" s="195" t="str">
        <f t="shared" si="120"/>
        <v>-</v>
      </c>
      <c r="BI122" s="196" t="str">
        <f t="shared" si="120"/>
        <v>-</v>
      </c>
      <c r="BJ122" s="196" t="str">
        <f t="shared" si="120"/>
        <v>-</v>
      </c>
      <c r="BK122" s="196" t="str">
        <f t="shared" si="120"/>
        <v>-</v>
      </c>
      <c r="BL122" s="196" t="str">
        <f t="shared" si="120"/>
        <v>-</v>
      </c>
      <c r="BM122" s="196" t="str">
        <f t="shared" si="120"/>
        <v>-</v>
      </c>
    </row>
    <row r="123" spans="1:65" outlineLevel="1" x14ac:dyDescent="0.3">
      <c r="B123" s="190" t="str">
        <f t="shared" si="117"/>
        <v>Dedicated for Hoplens (FTA) HRS</v>
      </c>
      <c r="C123" s="191" t="str">
        <f t="shared" si="117"/>
        <v>Hoplens (FTA) HRS</v>
      </c>
      <c r="D123" s="192" t="str">
        <f t="shared" si="117"/>
        <v>Hoplens Final Inspection</v>
      </c>
      <c r="E123" s="193"/>
      <c r="F123" s="194">
        <f t="shared" ref="F123:BM124" si="121">IFERROR(F849/F797*SUMIF($D$25:$D$35,$C123,F$25:F$35),"-")</f>
        <v>885.7278106508877</v>
      </c>
      <c r="G123" s="194">
        <f t="shared" si="121"/>
        <v>885.7278106508877</v>
      </c>
      <c r="H123" s="194">
        <f t="shared" si="121"/>
        <v>885.7278106508877</v>
      </c>
      <c r="I123" s="194">
        <f t="shared" si="121"/>
        <v>885.7278106508877</v>
      </c>
      <c r="J123" s="194">
        <f t="shared" si="121"/>
        <v>885.7278106508877</v>
      </c>
      <c r="K123" s="194">
        <f t="shared" si="121"/>
        <v>885.7278106508877</v>
      </c>
      <c r="L123" s="194">
        <f t="shared" si="121"/>
        <v>885.7278106508877</v>
      </c>
      <c r="M123" s="194">
        <f t="shared" si="121"/>
        <v>885.7278106508877</v>
      </c>
      <c r="N123" s="194">
        <f t="shared" si="121"/>
        <v>885.7278106508877</v>
      </c>
      <c r="O123" s="194">
        <f t="shared" si="121"/>
        <v>885.7278106508877</v>
      </c>
      <c r="P123" s="194">
        <f t="shared" si="121"/>
        <v>885.7278106508877</v>
      </c>
      <c r="Q123" s="194">
        <f t="shared" si="121"/>
        <v>885.7278106508877</v>
      </c>
      <c r="R123" s="195">
        <f t="shared" si="121"/>
        <v>885.7278106508877</v>
      </c>
      <c r="S123" s="196">
        <f t="shared" si="121"/>
        <v>11514.461538461537</v>
      </c>
      <c r="T123" s="197">
        <f t="shared" si="121"/>
        <v>885.7278106508877</v>
      </c>
      <c r="U123" s="194">
        <f t="shared" si="121"/>
        <v>885.7278106508877</v>
      </c>
      <c r="V123" s="194">
        <f t="shared" si="121"/>
        <v>885.7278106508877</v>
      </c>
      <c r="W123" s="194">
        <f t="shared" si="121"/>
        <v>885.7278106508877</v>
      </c>
      <c r="X123" s="194">
        <f t="shared" si="121"/>
        <v>885.7278106508877</v>
      </c>
      <c r="Y123" s="194">
        <f t="shared" si="121"/>
        <v>885.7278106508877</v>
      </c>
      <c r="Z123" s="194">
        <f t="shared" si="121"/>
        <v>885.7278106508877</v>
      </c>
      <c r="AA123" s="194">
        <f t="shared" si="121"/>
        <v>885.7278106508877</v>
      </c>
      <c r="AB123" s="194">
        <f t="shared" si="121"/>
        <v>885.7278106508877</v>
      </c>
      <c r="AC123" s="194">
        <f t="shared" si="121"/>
        <v>885.7278106508877</v>
      </c>
      <c r="AD123" s="194">
        <f t="shared" si="121"/>
        <v>885.7278106508877</v>
      </c>
      <c r="AE123" s="194">
        <f t="shared" si="121"/>
        <v>885.7278106508877</v>
      </c>
      <c r="AF123" s="195">
        <f t="shared" si="121"/>
        <v>885.7278106508877</v>
      </c>
      <c r="AG123" s="196">
        <f t="shared" si="121"/>
        <v>11514.461538461537</v>
      </c>
      <c r="AH123" s="197">
        <f t="shared" si="121"/>
        <v>885.72781065088759</v>
      </c>
      <c r="AI123" s="194">
        <f t="shared" si="121"/>
        <v>885.72781065088759</v>
      </c>
      <c r="AJ123" s="194">
        <f t="shared" si="121"/>
        <v>885.72781065088759</v>
      </c>
      <c r="AK123" s="194">
        <f t="shared" si="121"/>
        <v>885.72781065088759</v>
      </c>
      <c r="AL123" s="194">
        <f t="shared" si="121"/>
        <v>885.72781065088759</v>
      </c>
      <c r="AM123" s="194">
        <f t="shared" si="121"/>
        <v>885.72781065088759</v>
      </c>
      <c r="AN123" s="194">
        <f t="shared" si="121"/>
        <v>885.72781065088759</v>
      </c>
      <c r="AO123" s="194">
        <f t="shared" si="121"/>
        <v>885.72781065088759</v>
      </c>
      <c r="AP123" s="194">
        <f t="shared" si="121"/>
        <v>885.72781065088759</v>
      </c>
      <c r="AQ123" s="194">
        <f t="shared" si="121"/>
        <v>885.72781065088759</v>
      </c>
      <c r="AR123" s="194">
        <f t="shared" si="121"/>
        <v>885.72781065088759</v>
      </c>
      <c r="AS123" s="194">
        <f t="shared" si="121"/>
        <v>885.72781065088759</v>
      </c>
      <c r="AT123" s="195">
        <f t="shared" si="121"/>
        <v>885.72781065088759</v>
      </c>
      <c r="AU123" s="196">
        <f t="shared" si="121"/>
        <v>11514.461538461537</v>
      </c>
      <c r="AV123" s="197">
        <f t="shared" si="121"/>
        <v>885.72781065088759</v>
      </c>
      <c r="AW123" s="194">
        <f t="shared" si="121"/>
        <v>885.72781065088759</v>
      </c>
      <c r="AX123" s="194">
        <f t="shared" si="121"/>
        <v>885.72781065088759</v>
      </c>
      <c r="AY123" s="194">
        <f t="shared" si="121"/>
        <v>885.72781065088759</v>
      </c>
      <c r="AZ123" s="194">
        <f t="shared" si="121"/>
        <v>885.72781065088759</v>
      </c>
      <c r="BA123" s="194">
        <f t="shared" si="121"/>
        <v>885.72781065088759</v>
      </c>
      <c r="BB123" s="194">
        <f t="shared" si="121"/>
        <v>885.72781065088759</v>
      </c>
      <c r="BC123" s="194">
        <f t="shared" si="121"/>
        <v>885.72781065088759</v>
      </c>
      <c r="BD123" s="194">
        <f t="shared" si="121"/>
        <v>885.72781065088759</v>
      </c>
      <c r="BE123" s="194">
        <f t="shared" si="121"/>
        <v>885.72781065088759</v>
      </c>
      <c r="BF123" s="194">
        <f t="shared" si="121"/>
        <v>885.72781065088759</v>
      </c>
      <c r="BG123" s="194">
        <f t="shared" si="121"/>
        <v>885.72781065088759</v>
      </c>
      <c r="BH123" s="195">
        <f t="shared" si="121"/>
        <v>885.72781065088759</v>
      </c>
      <c r="BI123" s="196">
        <f t="shared" si="121"/>
        <v>11514.461538461539</v>
      </c>
      <c r="BJ123" s="196">
        <f t="shared" si="121"/>
        <v>11514.461538461537</v>
      </c>
      <c r="BK123" s="196">
        <f t="shared" si="121"/>
        <v>11514.461538461537</v>
      </c>
      <c r="BL123" s="196">
        <f t="shared" si="121"/>
        <v>11514.461538461537</v>
      </c>
      <c r="BM123" s="196">
        <f t="shared" si="121"/>
        <v>11514.461538461537</v>
      </c>
    </row>
    <row r="124" spans="1:65" outlineLevel="1" x14ac:dyDescent="0.3">
      <c r="B124" s="190" t="str">
        <f t="shared" si="117"/>
        <v>Dedicated for Hoplens (FTA) HRS</v>
      </c>
      <c r="C124" s="191" t="str">
        <f t="shared" si="117"/>
        <v>Hoplens (FTA) HRS</v>
      </c>
      <c r="D124" s="192" t="str">
        <f t="shared" si="117"/>
        <v>Packing and label printing</v>
      </c>
      <c r="E124" s="193"/>
      <c r="F124" s="194">
        <f t="shared" si="121"/>
        <v>3913.4117647058829</v>
      </c>
      <c r="G124" s="194">
        <f t="shared" si="121"/>
        <v>7826.8235294117658</v>
      </c>
      <c r="H124" s="194">
        <f t="shared" si="121"/>
        <v>7826.8235294117658</v>
      </c>
      <c r="I124" s="194">
        <f t="shared" si="121"/>
        <v>7826.8235294117658</v>
      </c>
      <c r="J124" s="194">
        <f t="shared" si="121"/>
        <v>7826.8235294117658</v>
      </c>
      <c r="K124" s="194">
        <f t="shared" si="121"/>
        <v>7826.8235294117658</v>
      </c>
      <c r="L124" s="194">
        <f t="shared" si="121"/>
        <v>7826.8235294117658</v>
      </c>
      <c r="M124" s="194">
        <f t="shared" si="121"/>
        <v>7826.8235294117658</v>
      </c>
      <c r="N124" s="194">
        <f t="shared" si="121"/>
        <v>7826.8235294117658</v>
      </c>
      <c r="O124" s="194">
        <f t="shared" si="121"/>
        <v>7826.8235294117658</v>
      </c>
      <c r="P124" s="194">
        <f t="shared" si="121"/>
        <v>7826.8235294117658</v>
      </c>
      <c r="Q124" s="194">
        <f t="shared" si="121"/>
        <v>7826.8235294117658</v>
      </c>
      <c r="R124" s="195">
        <f t="shared" si="121"/>
        <v>7826.8235294117658</v>
      </c>
      <c r="S124" s="196">
        <f t="shared" si="121"/>
        <v>97835.294117647107</v>
      </c>
      <c r="T124" s="197">
        <f t="shared" si="121"/>
        <v>7826.8235294117649</v>
      </c>
      <c r="U124" s="194">
        <f t="shared" si="121"/>
        <v>7826.8235294117649</v>
      </c>
      <c r="V124" s="194">
        <f t="shared" si="121"/>
        <v>7826.8235294117649</v>
      </c>
      <c r="W124" s="194">
        <f t="shared" si="121"/>
        <v>7826.8235294117649</v>
      </c>
      <c r="X124" s="194">
        <f t="shared" si="121"/>
        <v>7826.8235294117649</v>
      </c>
      <c r="Y124" s="194">
        <f t="shared" si="121"/>
        <v>7826.8235294117649</v>
      </c>
      <c r="Z124" s="194">
        <f t="shared" si="121"/>
        <v>7826.8235294117649</v>
      </c>
      <c r="AA124" s="194">
        <f t="shared" si="121"/>
        <v>7826.8235294117649</v>
      </c>
      <c r="AB124" s="194">
        <f t="shared" si="121"/>
        <v>7826.8235294117649</v>
      </c>
      <c r="AC124" s="194">
        <f t="shared" si="121"/>
        <v>7826.8235294117649</v>
      </c>
      <c r="AD124" s="194">
        <f t="shared" si="121"/>
        <v>7826.8235294117649</v>
      </c>
      <c r="AE124" s="194">
        <f t="shared" si="121"/>
        <v>7826.8235294117649</v>
      </c>
      <c r="AF124" s="195">
        <f t="shared" si="121"/>
        <v>7826.8235294117649</v>
      </c>
      <c r="AG124" s="196">
        <f t="shared" si="121"/>
        <v>101748.70588235298</v>
      </c>
      <c r="AH124" s="197">
        <f t="shared" si="121"/>
        <v>7826.823529411764</v>
      </c>
      <c r="AI124" s="194">
        <f t="shared" si="121"/>
        <v>7826.823529411764</v>
      </c>
      <c r="AJ124" s="194">
        <f t="shared" si="121"/>
        <v>7826.823529411764</v>
      </c>
      <c r="AK124" s="194">
        <f t="shared" si="121"/>
        <v>7826.823529411764</v>
      </c>
      <c r="AL124" s="194">
        <f t="shared" si="121"/>
        <v>7826.823529411764</v>
      </c>
      <c r="AM124" s="194">
        <f t="shared" si="121"/>
        <v>7826.823529411764</v>
      </c>
      <c r="AN124" s="194">
        <f t="shared" si="121"/>
        <v>7826.823529411764</v>
      </c>
      <c r="AO124" s="194">
        <f t="shared" si="121"/>
        <v>7826.823529411764</v>
      </c>
      <c r="AP124" s="194">
        <f t="shared" si="121"/>
        <v>7826.823529411764</v>
      </c>
      <c r="AQ124" s="194">
        <f t="shared" si="121"/>
        <v>7826.823529411764</v>
      </c>
      <c r="AR124" s="194">
        <f t="shared" si="121"/>
        <v>7826.823529411764</v>
      </c>
      <c r="AS124" s="194">
        <f t="shared" si="121"/>
        <v>7826.823529411764</v>
      </c>
      <c r="AT124" s="195">
        <f t="shared" si="121"/>
        <v>7826.823529411764</v>
      </c>
      <c r="AU124" s="196">
        <f t="shared" si="121"/>
        <v>101748.70588235298</v>
      </c>
      <c r="AV124" s="197">
        <f t="shared" si="121"/>
        <v>7826.823529411764</v>
      </c>
      <c r="AW124" s="194">
        <f t="shared" si="121"/>
        <v>7826.823529411764</v>
      </c>
      <c r="AX124" s="194">
        <f t="shared" si="121"/>
        <v>7826.823529411764</v>
      </c>
      <c r="AY124" s="194">
        <f t="shared" si="121"/>
        <v>7826.823529411764</v>
      </c>
      <c r="AZ124" s="194">
        <f t="shared" si="121"/>
        <v>7826.823529411764</v>
      </c>
      <c r="BA124" s="194">
        <f t="shared" si="121"/>
        <v>7826.823529411764</v>
      </c>
      <c r="BB124" s="194">
        <f t="shared" si="121"/>
        <v>7826.823529411764</v>
      </c>
      <c r="BC124" s="194">
        <f t="shared" si="121"/>
        <v>7826.823529411764</v>
      </c>
      <c r="BD124" s="194">
        <f t="shared" si="121"/>
        <v>7826.823529411764</v>
      </c>
      <c r="BE124" s="194">
        <f t="shared" si="121"/>
        <v>7826.823529411764</v>
      </c>
      <c r="BF124" s="194">
        <f t="shared" si="121"/>
        <v>7826.823529411764</v>
      </c>
      <c r="BG124" s="194">
        <f t="shared" si="121"/>
        <v>7826.823529411764</v>
      </c>
      <c r="BH124" s="195">
        <f t="shared" si="121"/>
        <v>7826.823529411764</v>
      </c>
      <c r="BI124" s="196">
        <f t="shared" si="121"/>
        <v>101748.70588235298</v>
      </c>
      <c r="BJ124" s="196">
        <f t="shared" si="121"/>
        <v>101748.70588235298</v>
      </c>
      <c r="BK124" s="196">
        <f t="shared" si="121"/>
        <v>101748.70588235298</v>
      </c>
      <c r="BL124" s="196">
        <f t="shared" si="121"/>
        <v>101748.70588235298</v>
      </c>
      <c r="BM124" s="196">
        <f t="shared" si="121"/>
        <v>101748.70588235298</v>
      </c>
    </row>
    <row r="125" spans="1:65" ht="15" outlineLevel="1" thickBot="1" x14ac:dyDescent="0.35">
      <c r="B125" s="210">
        <f t="shared" si="117"/>
        <v>0</v>
      </c>
      <c r="C125" s="211">
        <f t="shared" si="117"/>
        <v>0</v>
      </c>
      <c r="D125" s="212">
        <f t="shared" si="117"/>
        <v>0</v>
      </c>
      <c r="E125" s="213"/>
      <c r="F125" s="214"/>
      <c r="G125" s="214"/>
      <c r="H125" s="214"/>
      <c r="I125" s="214"/>
      <c r="J125" s="214"/>
      <c r="K125" s="214"/>
      <c r="L125" s="214"/>
      <c r="M125" s="214"/>
      <c r="N125" s="214"/>
      <c r="O125" s="214"/>
      <c r="P125" s="214"/>
      <c r="Q125" s="214"/>
      <c r="R125" s="215"/>
      <c r="S125" s="216"/>
      <c r="T125" s="217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9"/>
      <c r="AG125" s="216"/>
      <c r="AH125" s="220"/>
      <c r="AI125" s="214"/>
      <c r="AJ125" s="214"/>
      <c r="AK125" s="214"/>
      <c r="AL125" s="214"/>
      <c r="AM125" s="214"/>
      <c r="AN125" s="214"/>
      <c r="AO125" s="214"/>
      <c r="AP125" s="214"/>
      <c r="AQ125" s="214"/>
      <c r="AR125" s="214"/>
      <c r="AS125" s="214"/>
      <c r="AT125" s="215"/>
      <c r="AU125" s="216"/>
      <c r="AV125" s="220"/>
      <c r="AW125" s="214"/>
      <c r="AX125" s="214"/>
      <c r="AY125" s="214"/>
      <c r="AZ125" s="214"/>
      <c r="BA125" s="214"/>
      <c r="BB125" s="214"/>
      <c r="BC125" s="214"/>
      <c r="BD125" s="214"/>
      <c r="BE125" s="214"/>
      <c r="BF125" s="214"/>
      <c r="BG125" s="214"/>
      <c r="BH125" s="215"/>
      <c r="BI125" s="216"/>
      <c r="BJ125" s="216"/>
      <c r="BK125" s="216"/>
      <c r="BL125" s="216"/>
      <c r="BM125" s="216"/>
    </row>
    <row r="126" spans="1:65" ht="15" customHeight="1" thickBot="1" x14ac:dyDescent="0.35">
      <c r="C126"/>
      <c r="S126" s="221">
        <v>10.883333333333335</v>
      </c>
      <c r="T126" s="222">
        <f>S126/60</f>
        <v>0.18138888888888891</v>
      </c>
      <c r="U126" s="223">
        <f>21*0.9/T126</f>
        <v>104.19601837672282</v>
      </c>
    </row>
    <row r="127" spans="1:65" s="230" customFormat="1" ht="16.2" customHeight="1" thickBot="1" x14ac:dyDescent="0.35">
      <c r="A127" s="224" t="str">
        <f t="shared" ref="A127:A190" si="122">$B$127</f>
        <v>MPU</v>
      </c>
      <c r="B127" s="225" t="s">
        <v>65</v>
      </c>
      <c r="C127" s="226"/>
      <c r="D127" s="226"/>
      <c r="E127" s="227" t="s">
        <v>66</v>
      </c>
      <c r="F127" s="228">
        <v>1</v>
      </c>
      <c r="G127" s="228">
        <v>1</v>
      </c>
      <c r="H127" s="228">
        <v>1</v>
      </c>
      <c r="I127" s="228">
        <v>1</v>
      </c>
      <c r="J127" s="228">
        <v>1</v>
      </c>
      <c r="K127" s="228">
        <v>1</v>
      </c>
      <c r="L127" s="228">
        <v>1</v>
      </c>
      <c r="M127" s="228">
        <v>1</v>
      </c>
      <c r="N127" s="228">
        <v>1</v>
      </c>
      <c r="O127" s="228">
        <v>1</v>
      </c>
      <c r="P127" s="228">
        <v>1</v>
      </c>
      <c r="Q127" s="228">
        <v>1</v>
      </c>
      <c r="R127" s="228">
        <v>1</v>
      </c>
      <c r="S127" s="229">
        <v>1</v>
      </c>
      <c r="T127" s="228">
        <v>1</v>
      </c>
      <c r="U127" s="228">
        <v>1</v>
      </c>
      <c r="V127" s="228">
        <v>1</v>
      </c>
      <c r="W127" s="228">
        <v>1</v>
      </c>
      <c r="X127" s="228">
        <v>1</v>
      </c>
      <c r="Y127" s="228">
        <v>1</v>
      </c>
      <c r="Z127" s="228">
        <v>1</v>
      </c>
      <c r="AA127" s="228">
        <v>1</v>
      </c>
      <c r="AB127" s="228">
        <v>1</v>
      </c>
      <c r="AC127" s="228">
        <v>1</v>
      </c>
      <c r="AD127" s="228">
        <v>1</v>
      </c>
      <c r="AE127" s="228">
        <v>1</v>
      </c>
      <c r="AF127" s="228">
        <v>1</v>
      </c>
      <c r="AG127" s="229">
        <v>1</v>
      </c>
      <c r="AH127" s="228">
        <v>1</v>
      </c>
      <c r="AI127" s="228">
        <v>1</v>
      </c>
      <c r="AJ127" s="228">
        <v>1</v>
      </c>
      <c r="AK127" s="228">
        <v>1</v>
      </c>
      <c r="AL127" s="228">
        <v>1</v>
      </c>
      <c r="AM127" s="228">
        <v>1</v>
      </c>
      <c r="AN127" s="228">
        <v>1</v>
      </c>
      <c r="AO127" s="228">
        <v>1</v>
      </c>
      <c r="AP127" s="228">
        <v>1</v>
      </c>
      <c r="AQ127" s="228">
        <v>1</v>
      </c>
      <c r="AR127" s="228">
        <v>1</v>
      </c>
      <c r="AS127" s="228">
        <v>1</v>
      </c>
      <c r="AT127" s="228">
        <v>1</v>
      </c>
      <c r="AU127" s="229">
        <v>1</v>
      </c>
      <c r="AV127" s="228">
        <v>1</v>
      </c>
      <c r="AW127" s="228">
        <v>1</v>
      </c>
      <c r="AX127" s="228">
        <v>1</v>
      </c>
      <c r="AY127" s="228">
        <v>1</v>
      </c>
      <c r="AZ127" s="228">
        <v>1</v>
      </c>
      <c r="BA127" s="228">
        <v>1</v>
      </c>
      <c r="BB127" s="228">
        <v>1</v>
      </c>
      <c r="BC127" s="228">
        <v>1</v>
      </c>
      <c r="BD127" s="228">
        <v>1</v>
      </c>
      <c r="BE127" s="228">
        <v>1</v>
      </c>
      <c r="BF127" s="228">
        <v>1</v>
      </c>
      <c r="BG127" s="228">
        <v>1</v>
      </c>
      <c r="BH127" s="228">
        <v>1</v>
      </c>
      <c r="BI127" s="229">
        <v>1</v>
      </c>
      <c r="BJ127" s="229">
        <v>1</v>
      </c>
      <c r="BK127" s="229">
        <v>1</v>
      </c>
      <c r="BL127" s="229">
        <v>1</v>
      </c>
      <c r="BM127" s="229">
        <v>1</v>
      </c>
    </row>
    <row r="128" spans="1:65" outlineLevel="1" x14ac:dyDescent="0.3">
      <c r="A128" t="str">
        <f t="shared" si="122"/>
        <v>MPU</v>
      </c>
      <c r="B128" s="231" t="s">
        <v>33</v>
      </c>
      <c r="C128" s="232" t="s">
        <v>67</v>
      </c>
      <c r="D128" s="233" t="s">
        <v>68</v>
      </c>
      <c r="E128" s="234">
        <v>1</v>
      </c>
      <c r="F128" s="235">
        <v>0.4</v>
      </c>
      <c r="G128" s="235">
        <f>F128</f>
        <v>0.4</v>
      </c>
      <c r="H128" s="235">
        <f t="shared" ref="H128:R128" si="123">G128</f>
        <v>0.4</v>
      </c>
      <c r="I128" s="235">
        <f t="shared" si="123"/>
        <v>0.4</v>
      </c>
      <c r="J128" s="235">
        <f t="shared" si="123"/>
        <v>0.4</v>
      </c>
      <c r="K128" s="235">
        <f t="shared" si="123"/>
        <v>0.4</v>
      </c>
      <c r="L128" s="235">
        <f t="shared" si="123"/>
        <v>0.4</v>
      </c>
      <c r="M128" s="235">
        <f t="shared" si="123"/>
        <v>0.4</v>
      </c>
      <c r="N128" s="235">
        <f t="shared" si="123"/>
        <v>0.4</v>
      </c>
      <c r="O128" s="235">
        <f t="shared" si="123"/>
        <v>0.4</v>
      </c>
      <c r="P128" s="235">
        <f t="shared" si="123"/>
        <v>0.4</v>
      </c>
      <c r="Q128" s="235">
        <f t="shared" si="123"/>
        <v>0.4</v>
      </c>
      <c r="R128" s="236">
        <f t="shared" si="123"/>
        <v>0.4</v>
      </c>
      <c r="S128" s="237">
        <f t="shared" ref="S128:S136" si="124">AVERAGE(F128:R128)</f>
        <v>0.4</v>
      </c>
      <c r="T128" s="238">
        <f t="shared" ref="T128:T191" si="125">R128</f>
        <v>0.4</v>
      </c>
      <c r="U128" s="235">
        <f>T128</f>
        <v>0.4</v>
      </c>
      <c r="V128" s="235">
        <f t="shared" ref="V128:AF128" si="126">U128</f>
        <v>0.4</v>
      </c>
      <c r="W128" s="235">
        <f t="shared" si="126"/>
        <v>0.4</v>
      </c>
      <c r="X128" s="235">
        <f t="shared" si="126"/>
        <v>0.4</v>
      </c>
      <c r="Y128" s="235">
        <f t="shared" si="126"/>
        <v>0.4</v>
      </c>
      <c r="Z128" s="235">
        <f t="shared" si="126"/>
        <v>0.4</v>
      </c>
      <c r="AA128" s="235">
        <f t="shared" si="126"/>
        <v>0.4</v>
      </c>
      <c r="AB128" s="235">
        <f t="shared" si="126"/>
        <v>0.4</v>
      </c>
      <c r="AC128" s="235">
        <f t="shared" si="126"/>
        <v>0.4</v>
      </c>
      <c r="AD128" s="235">
        <f t="shared" si="126"/>
        <v>0.4</v>
      </c>
      <c r="AE128" s="235">
        <f t="shared" si="126"/>
        <v>0.4</v>
      </c>
      <c r="AF128" s="236">
        <f t="shared" si="126"/>
        <v>0.4</v>
      </c>
      <c r="AG128" s="237">
        <f t="shared" ref="AG128:AG136" si="127">AVERAGE(T128:AF128)</f>
        <v>0.4</v>
      </c>
      <c r="AH128" s="238">
        <f t="shared" ref="AH128:AH191" si="128">AF128</f>
        <v>0.4</v>
      </c>
      <c r="AI128" s="235">
        <f>AH128</f>
        <v>0.4</v>
      </c>
      <c r="AJ128" s="235">
        <f t="shared" ref="AJ128:AT128" si="129">AI128</f>
        <v>0.4</v>
      </c>
      <c r="AK128" s="235">
        <f t="shared" si="129"/>
        <v>0.4</v>
      </c>
      <c r="AL128" s="235">
        <f t="shared" si="129"/>
        <v>0.4</v>
      </c>
      <c r="AM128" s="235">
        <f t="shared" si="129"/>
        <v>0.4</v>
      </c>
      <c r="AN128" s="235">
        <f t="shared" si="129"/>
        <v>0.4</v>
      </c>
      <c r="AO128" s="235">
        <f t="shared" si="129"/>
        <v>0.4</v>
      </c>
      <c r="AP128" s="235">
        <f t="shared" si="129"/>
        <v>0.4</v>
      </c>
      <c r="AQ128" s="235">
        <f t="shared" si="129"/>
        <v>0.4</v>
      </c>
      <c r="AR128" s="235">
        <f t="shared" si="129"/>
        <v>0.4</v>
      </c>
      <c r="AS128" s="235">
        <f t="shared" si="129"/>
        <v>0.4</v>
      </c>
      <c r="AT128" s="236">
        <f t="shared" si="129"/>
        <v>0.4</v>
      </c>
      <c r="AU128" s="237">
        <f t="shared" ref="AU128:AU136" si="130">AVERAGE(AH128:AT128)</f>
        <v>0.4</v>
      </c>
      <c r="AV128" s="238">
        <f t="shared" ref="AV128:AV191" si="131">AT128</f>
        <v>0.4</v>
      </c>
      <c r="AW128" s="235">
        <f>AV128</f>
        <v>0.4</v>
      </c>
      <c r="AX128" s="235">
        <f t="shared" ref="AX128:BH128" si="132">AW128</f>
        <v>0.4</v>
      </c>
      <c r="AY128" s="235">
        <f t="shared" si="132"/>
        <v>0.4</v>
      </c>
      <c r="AZ128" s="235">
        <f t="shared" si="132"/>
        <v>0.4</v>
      </c>
      <c r="BA128" s="235">
        <f t="shared" si="132"/>
        <v>0.4</v>
      </c>
      <c r="BB128" s="235">
        <f t="shared" si="132"/>
        <v>0.4</v>
      </c>
      <c r="BC128" s="235">
        <f t="shared" si="132"/>
        <v>0.4</v>
      </c>
      <c r="BD128" s="235">
        <f t="shared" si="132"/>
        <v>0.4</v>
      </c>
      <c r="BE128" s="235">
        <f t="shared" si="132"/>
        <v>0.4</v>
      </c>
      <c r="BF128" s="235">
        <f t="shared" si="132"/>
        <v>0.4</v>
      </c>
      <c r="BG128" s="235">
        <f t="shared" si="132"/>
        <v>0.4</v>
      </c>
      <c r="BH128" s="236">
        <f t="shared" si="132"/>
        <v>0.4</v>
      </c>
      <c r="BI128" s="237">
        <f t="shared" ref="BI128:BI136" si="133">AU128</f>
        <v>0.4</v>
      </c>
      <c r="BJ128" s="237">
        <f t="shared" ref="BJ128:BM205" si="134">BI128</f>
        <v>0.4</v>
      </c>
      <c r="BK128" s="237">
        <f t="shared" si="134"/>
        <v>0.4</v>
      </c>
      <c r="BL128" s="237">
        <f t="shared" si="134"/>
        <v>0.4</v>
      </c>
      <c r="BM128" s="237">
        <f t="shared" si="134"/>
        <v>0.4</v>
      </c>
    </row>
    <row r="129" spans="1:65" outlineLevel="1" x14ac:dyDescent="0.3">
      <c r="A129" t="str">
        <f t="shared" si="122"/>
        <v>MPU</v>
      </c>
      <c r="B129" s="239" t="s">
        <v>33</v>
      </c>
      <c r="C129" s="240" t="s">
        <v>67</v>
      </c>
      <c r="D129" s="241" t="s">
        <v>69</v>
      </c>
      <c r="E129" s="242">
        <v>1</v>
      </c>
      <c r="F129" s="243">
        <v>5.6</v>
      </c>
      <c r="G129" s="243">
        <f t="shared" ref="G129:R144" si="135">F129</f>
        <v>5.6</v>
      </c>
      <c r="H129" s="243">
        <f t="shared" si="135"/>
        <v>5.6</v>
      </c>
      <c r="I129" s="243">
        <f t="shared" si="135"/>
        <v>5.6</v>
      </c>
      <c r="J129" s="243">
        <f t="shared" si="135"/>
        <v>5.6</v>
      </c>
      <c r="K129" s="243">
        <f t="shared" si="135"/>
        <v>5.6</v>
      </c>
      <c r="L129" s="243">
        <f t="shared" si="135"/>
        <v>5.6</v>
      </c>
      <c r="M129" s="243">
        <f t="shared" si="135"/>
        <v>5.6</v>
      </c>
      <c r="N129" s="243">
        <f t="shared" si="135"/>
        <v>5.6</v>
      </c>
      <c r="O129" s="244">
        <v>3.2</v>
      </c>
      <c r="P129" s="244">
        <f t="shared" si="135"/>
        <v>3.2</v>
      </c>
      <c r="Q129" s="244">
        <f t="shared" si="135"/>
        <v>3.2</v>
      </c>
      <c r="R129" s="245">
        <f t="shared" si="135"/>
        <v>3.2</v>
      </c>
      <c r="S129" s="246">
        <f t="shared" si="124"/>
        <v>4.8615384615384629</v>
      </c>
      <c r="T129" s="247">
        <f t="shared" si="125"/>
        <v>3.2</v>
      </c>
      <c r="U129" s="244">
        <f t="shared" ref="U129:AF144" si="136">T129</f>
        <v>3.2</v>
      </c>
      <c r="V129" s="244">
        <f t="shared" si="136"/>
        <v>3.2</v>
      </c>
      <c r="W129" s="244">
        <f t="shared" si="136"/>
        <v>3.2</v>
      </c>
      <c r="X129" s="244">
        <f t="shared" si="136"/>
        <v>3.2</v>
      </c>
      <c r="Y129" s="244">
        <f t="shared" si="136"/>
        <v>3.2</v>
      </c>
      <c r="Z129" s="244">
        <f t="shared" si="136"/>
        <v>3.2</v>
      </c>
      <c r="AA129" s="244">
        <f t="shared" si="136"/>
        <v>3.2</v>
      </c>
      <c r="AB129" s="244">
        <f t="shared" si="136"/>
        <v>3.2</v>
      </c>
      <c r="AC129" s="244">
        <f t="shared" si="136"/>
        <v>3.2</v>
      </c>
      <c r="AD129" s="244">
        <f t="shared" si="136"/>
        <v>3.2</v>
      </c>
      <c r="AE129" s="244">
        <f t="shared" si="136"/>
        <v>3.2</v>
      </c>
      <c r="AF129" s="245">
        <f t="shared" si="136"/>
        <v>3.2</v>
      </c>
      <c r="AG129" s="248">
        <f t="shared" si="127"/>
        <v>3.2</v>
      </c>
      <c r="AH129" s="249">
        <f t="shared" si="128"/>
        <v>3.2</v>
      </c>
      <c r="AI129" s="243">
        <f t="shared" ref="AI129:AT144" si="137">AH129</f>
        <v>3.2</v>
      </c>
      <c r="AJ129" s="243">
        <f t="shared" si="137"/>
        <v>3.2</v>
      </c>
      <c r="AK129" s="243">
        <f t="shared" si="137"/>
        <v>3.2</v>
      </c>
      <c r="AL129" s="243">
        <f t="shared" si="137"/>
        <v>3.2</v>
      </c>
      <c r="AM129" s="243">
        <f t="shared" si="137"/>
        <v>3.2</v>
      </c>
      <c r="AN129" s="243">
        <f t="shared" si="137"/>
        <v>3.2</v>
      </c>
      <c r="AO129" s="243">
        <f t="shared" si="137"/>
        <v>3.2</v>
      </c>
      <c r="AP129" s="243">
        <f t="shared" si="137"/>
        <v>3.2</v>
      </c>
      <c r="AQ129" s="244">
        <f t="shared" si="137"/>
        <v>3.2</v>
      </c>
      <c r="AR129" s="244">
        <f t="shared" si="137"/>
        <v>3.2</v>
      </c>
      <c r="AS129" s="244">
        <f t="shared" si="137"/>
        <v>3.2</v>
      </c>
      <c r="AT129" s="245">
        <f t="shared" si="137"/>
        <v>3.2</v>
      </c>
      <c r="AU129" s="248">
        <f t="shared" si="130"/>
        <v>3.2</v>
      </c>
      <c r="AV129" s="247">
        <f t="shared" si="131"/>
        <v>3.2</v>
      </c>
      <c r="AW129" s="244">
        <f t="shared" ref="AW129:BH144" si="138">AV129</f>
        <v>3.2</v>
      </c>
      <c r="AX129" s="244">
        <f t="shared" si="138"/>
        <v>3.2</v>
      </c>
      <c r="AY129" s="244">
        <f t="shared" si="138"/>
        <v>3.2</v>
      </c>
      <c r="AZ129" s="244">
        <f t="shared" si="138"/>
        <v>3.2</v>
      </c>
      <c r="BA129" s="244">
        <f t="shared" si="138"/>
        <v>3.2</v>
      </c>
      <c r="BB129" s="244">
        <f t="shared" si="138"/>
        <v>3.2</v>
      </c>
      <c r="BC129" s="244">
        <f t="shared" si="138"/>
        <v>3.2</v>
      </c>
      <c r="BD129" s="244">
        <f t="shared" si="138"/>
        <v>3.2</v>
      </c>
      <c r="BE129" s="244">
        <f t="shared" si="138"/>
        <v>3.2</v>
      </c>
      <c r="BF129" s="244">
        <f t="shared" si="138"/>
        <v>3.2</v>
      </c>
      <c r="BG129" s="244">
        <f t="shared" si="138"/>
        <v>3.2</v>
      </c>
      <c r="BH129" s="245">
        <f t="shared" si="138"/>
        <v>3.2</v>
      </c>
      <c r="BI129" s="248">
        <f t="shared" si="133"/>
        <v>3.2</v>
      </c>
      <c r="BJ129" s="248">
        <f t="shared" si="134"/>
        <v>3.2</v>
      </c>
      <c r="BK129" s="248">
        <f t="shared" si="134"/>
        <v>3.2</v>
      </c>
      <c r="BL129" s="248">
        <f t="shared" si="134"/>
        <v>3.2</v>
      </c>
      <c r="BM129" s="248">
        <f t="shared" si="134"/>
        <v>3.2</v>
      </c>
    </row>
    <row r="130" spans="1:65" outlineLevel="1" x14ac:dyDescent="0.3">
      <c r="A130" t="str">
        <f t="shared" si="122"/>
        <v>MPU</v>
      </c>
      <c r="B130" s="239" t="s">
        <v>33</v>
      </c>
      <c r="C130" s="240" t="s">
        <v>70</v>
      </c>
      <c r="D130" s="241" t="s">
        <v>60</v>
      </c>
      <c r="E130" s="242">
        <v>1</v>
      </c>
      <c r="F130" s="250">
        <v>0.74</v>
      </c>
      <c r="G130" s="250">
        <f t="shared" si="135"/>
        <v>0.74</v>
      </c>
      <c r="H130" s="250">
        <f t="shared" si="135"/>
        <v>0.74</v>
      </c>
      <c r="I130" s="250">
        <f t="shared" si="135"/>
        <v>0.74</v>
      </c>
      <c r="J130" s="250">
        <f t="shared" si="135"/>
        <v>0.74</v>
      </c>
      <c r="K130" s="250">
        <f t="shared" si="135"/>
        <v>0.74</v>
      </c>
      <c r="L130" s="250">
        <f t="shared" si="135"/>
        <v>0.74</v>
      </c>
      <c r="M130" s="250">
        <f t="shared" si="135"/>
        <v>0.74</v>
      </c>
      <c r="N130" s="250">
        <f t="shared" si="135"/>
        <v>0.74</v>
      </c>
      <c r="O130" s="250">
        <f t="shared" si="135"/>
        <v>0.74</v>
      </c>
      <c r="P130" s="250">
        <f t="shared" si="135"/>
        <v>0.74</v>
      </c>
      <c r="Q130" s="250">
        <f t="shared" si="135"/>
        <v>0.74</v>
      </c>
      <c r="R130" s="251">
        <f t="shared" si="135"/>
        <v>0.74</v>
      </c>
      <c r="S130" s="246">
        <f t="shared" si="124"/>
        <v>0.7400000000000001</v>
      </c>
      <c r="T130" s="252">
        <f t="shared" si="125"/>
        <v>0.74</v>
      </c>
      <c r="U130" s="250">
        <f t="shared" si="136"/>
        <v>0.74</v>
      </c>
      <c r="V130" s="250">
        <f t="shared" si="136"/>
        <v>0.74</v>
      </c>
      <c r="W130" s="250">
        <f t="shared" si="136"/>
        <v>0.74</v>
      </c>
      <c r="X130" s="250">
        <f t="shared" si="136"/>
        <v>0.74</v>
      </c>
      <c r="Y130" s="250">
        <f t="shared" si="136"/>
        <v>0.74</v>
      </c>
      <c r="Z130" s="250">
        <f t="shared" si="136"/>
        <v>0.74</v>
      </c>
      <c r="AA130" s="250">
        <f t="shared" si="136"/>
        <v>0.74</v>
      </c>
      <c r="AB130" s="250">
        <f t="shared" si="136"/>
        <v>0.74</v>
      </c>
      <c r="AC130" s="250">
        <f t="shared" si="136"/>
        <v>0.74</v>
      </c>
      <c r="AD130" s="250">
        <f t="shared" si="136"/>
        <v>0.74</v>
      </c>
      <c r="AE130" s="250">
        <f t="shared" si="136"/>
        <v>0.74</v>
      </c>
      <c r="AF130" s="251">
        <f t="shared" si="136"/>
        <v>0.74</v>
      </c>
      <c r="AG130" s="246">
        <f t="shared" si="127"/>
        <v>0.7400000000000001</v>
      </c>
      <c r="AH130" s="252">
        <f t="shared" si="128"/>
        <v>0.74</v>
      </c>
      <c r="AI130" s="250">
        <f t="shared" si="137"/>
        <v>0.74</v>
      </c>
      <c r="AJ130" s="250">
        <f t="shared" si="137"/>
        <v>0.74</v>
      </c>
      <c r="AK130" s="250">
        <f t="shared" si="137"/>
        <v>0.74</v>
      </c>
      <c r="AL130" s="250">
        <f t="shared" si="137"/>
        <v>0.74</v>
      </c>
      <c r="AM130" s="250">
        <f t="shared" si="137"/>
        <v>0.74</v>
      </c>
      <c r="AN130" s="250">
        <f t="shared" si="137"/>
        <v>0.74</v>
      </c>
      <c r="AO130" s="250">
        <f t="shared" si="137"/>
        <v>0.74</v>
      </c>
      <c r="AP130" s="250">
        <f t="shared" si="137"/>
        <v>0.74</v>
      </c>
      <c r="AQ130" s="250">
        <f t="shared" si="137"/>
        <v>0.74</v>
      </c>
      <c r="AR130" s="250">
        <f t="shared" si="137"/>
        <v>0.74</v>
      </c>
      <c r="AS130" s="250">
        <f t="shared" si="137"/>
        <v>0.74</v>
      </c>
      <c r="AT130" s="251">
        <f t="shared" si="137"/>
        <v>0.74</v>
      </c>
      <c r="AU130" s="246">
        <f t="shared" si="130"/>
        <v>0.7400000000000001</v>
      </c>
      <c r="AV130" s="252">
        <f t="shared" si="131"/>
        <v>0.74</v>
      </c>
      <c r="AW130" s="250">
        <f t="shared" si="138"/>
        <v>0.74</v>
      </c>
      <c r="AX130" s="250">
        <f t="shared" si="138"/>
        <v>0.74</v>
      </c>
      <c r="AY130" s="250">
        <f t="shared" si="138"/>
        <v>0.74</v>
      </c>
      <c r="AZ130" s="250">
        <f t="shared" si="138"/>
        <v>0.74</v>
      </c>
      <c r="BA130" s="250">
        <f t="shared" si="138"/>
        <v>0.74</v>
      </c>
      <c r="BB130" s="250">
        <f t="shared" si="138"/>
        <v>0.74</v>
      </c>
      <c r="BC130" s="250">
        <f t="shared" si="138"/>
        <v>0.74</v>
      </c>
      <c r="BD130" s="250">
        <f t="shared" si="138"/>
        <v>0.74</v>
      </c>
      <c r="BE130" s="250">
        <f t="shared" si="138"/>
        <v>0.74</v>
      </c>
      <c r="BF130" s="250">
        <f t="shared" si="138"/>
        <v>0.74</v>
      </c>
      <c r="BG130" s="250">
        <f t="shared" si="138"/>
        <v>0.74</v>
      </c>
      <c r="BH130" s="251">
        <f t="shared" si="138"/>
        <v>0.74</v>
      </c>
      <c r="BI130" s="246">
        <f t="shared" si="133"/>
        <v>0.7400000000000001</v>
      </c>
      <c r="BJ130" s="246">
        <f t="shared" si="134"/>
        <v>0.7400000000000001</v>
      </c>
      <c r="BK130" s="246">
        <f t="shared" si="134"/>
        <v>0.7400000000000001</v>
      </c>
      <c r="BL130" s="246">
        <f t="shared" si="134"/>
        <v>0.7400000000000001</v>
      </c>
      <c r="BM130" s="246">
        <f t="shared" si="134"/>
        <v>0.7400000000000001</v>
      </c>
    </row>
    <row r="131" spans="1:65" outlineLevel="1" x14ac:dyDescent="0.3">
      <c r="A131" t="str">
        <f t="shared" si="122"/>
        <v>MPU</v>
      </c>
      <c r="B131" s="239" t="s">
        <v>33</v>
      </c>
      <c r="C131" s="240" t="s">
        <v>70</v>
      </c>
      <c r="D131" s="241" t="s">
        <v>61</v>
      </c>
      <c r="E131" s="242">
        <v>1</v>
      </c>
      <c r="F131" s="250">
        <v>2.65</v>
      </c>
      <c r="G131" s="250">
        <f t="shared" si="135"/>
        <v>2.65</v>
      </c>
      <c r="H131" s="250">
        <f t="shared" si="135"/>
        <v>2.65</v>
      </c>
      <c r="I131" s="250">
        <f t="shared" si="135"/>
        <v>2.65</v>
      </c>
      <c r="J131" s="250">
        <f t="shared" si="135"/>
        <v>2.65</v>
      </c>
      <c r="K131" s="250">
        <f t="shared" si="135"/>
        <v>2.65</v>
      </c>
      <c r="L131" s="250">
        <f t="shared" si="135"/>
        <v>2.65</v>
      </c>
      <c r="M131" s="250">
        <f t="shared" si="135"/>
        <v>2.65</v>
      </c>
      <c r="N131" s="250">
        <f t="shared" si="135"/>
        <v>2.65</v>
      </c>
      <c r="O131" s="250">
        <f t="shared" si="135"/>
        <v>2.65</v>
      </c>
      <c r="P131" s="250">
        <f t="shared" si="135"/>
        <v>2.65</v>
      </c>
      <c r="Q131" s="250">
        <f t="shared" si="135"/>
        <v>2.65</v>
      </c>
      <c r="R131" s="251">
        <f t="shared" si="135"/>
        <v>2.65</v>
      </c>
      <c r="S131" s="246">
        <f t="shared" si="124"/>
        <v>2.6499999999999995</v>
      </c>
      <c r="T131" s="252">
        <f t="shared" si="125"/>
        <v>2.65</v>
      </c>
      <c r="U131" s="250">
        <f t="shared" si="136"/>
        <v>2.65</v>
      </c>
      <c r="V131" s="250">
        <f t="shared" si="136"/>
        <v>2.65</v>
      </c>
      <c r="W131" s="250">
        <f t="shared" si="136"/>
        <v>2.65</v>
      </c>
      <c r="X131" s="250">
        <f t="shared" si="136"/>
        <v>2.65</v>
      </c>
      <c r="Y131" s="250">
        <f t="shared" si="136"/>
        <v>2.65</v>
      </c>
      <c r="Z131" s="250">
        <f t="shared" si="136"/>
        <v>2.65</v>
      </c>
      <c r="AA131" s="250">
        <f t="shared" si="136"/>
        <v>2.65</v>
      </c>
      <c r="AB131" s="250">
        <f t="shared" si="136"/>
        <v>2.65</v>
      </c>
      <c r="AC131" s="250">
        <f t="shared" si="136"/>
        <v>2.65</v>
      </c>
      <c r="AD131" s="250">
        <f t="shared" si="136"/>
        <v>2.65</v>
      </c>
      <c r="AE131" s="250">
        <f t="shared" si="136"/>
        <v>2.65</v>
      </c>
      <c r="AF131" s="251">
        <f t="shared" si="136"/>
        <v>2.65</v>
      </c>
      <c r="AG131" s="246">
        <f t="shared" si="127"/>
        <v>2.6499999999999995</v>
      </c>
      <c r="AH131" s="252">
        <f t="shared" si="128"/>
        <v>2.65</v>
      </c>
      <c r="AI131" s="250">
        <f t="shared" si="137"/>
        <v>2.65</v>
      </c>
      <c r="AJ131" s="250">
        <f t="shared" si="137"/>
        <v>2.65</v>
      </c>
      <c r="AK131" s="250">
        <f t="shared" si="137"/>
        <v>2.65</v>
      </c>
      <c r="AL131" s="250">
        <f t="shared" si="137"/>
        <v>2.65</v>
      </c>
      <c r="AM131" s="250">
        <f t="shared" si="137"/>
        <v>2.65</v>
      </c>
      <c r="AN131" s="250">
        <f t="shared" si="137"/>
        <v>2.65</v>
      </c>
      <c r="AO131" s="250">
        <f t="shared" si="137"/>
        <v>2.65</v>
      </c>
      <c r="AP131" s="250">
        <f t="shared" si="137"/>
        <v>2.65</v>
      </c>
      <c r="AQ131" s="250">
        <f t="shared" si="137"/>
        <v>2.65</v>
      </c>
      <c r="AR131" s="250">
        <f t="shared" si="137"/>
        <v>2.65</v>
      </c>
      <c r="AS131" s="250">
        <f t="shared" si="137"/>
        <v>2.65</v>
      </c>
      <c r="AT131" s="251">
        <f t="shared" si="137"/>
        <v>2.65</v>
      </c>
      <c r="AU131" s="246">
        <f t="shared" si="130"/>
        <v>2.6499999999999995</v>
      </c>
      <c r="AV131" s="252">
        <f t="shared" si="131"/>
        <v>2.65</v>
      </c>
      <c r="AW131" s="250">
        <f t="shared" si="138"/>
        <v>2.65</v>
      </c>
      <c r="AX131" s="250">
        <f t="shared" si="138"/>
        <v>2.65</v>
      </c>
      <c r="AY131" s="250">
        <f t="shared" si="138"/>
        <v>2.65</v>
      </c>
      <c r="AZ131" s="250">
        <f t="shared" si="138"/>
        <v>2.65</v>
      </c>
      <c r="BA131" s="250">
        <f t="shared" si="138"/>
        <v>2.65</v>
      </c>
      <c r="BB131" s="250">
        <f t="shared" si="138"/>
        <v>2.65</v>
      </c>
      <c r="BC131" s="250">
        <f t="shared" si="138"/>
        <v>2.65</v>
      </c>
      <c r="BD131" s="250">
        <f t="shared" si="138"/>
        <v>2.65</v>
      </c>
      <c r="BE131" s="250">
        <f t="shared" si="138"/>
        <v>2.65</v>
      </c>
      <c r="BF131" s="250">
        <f t="shared" si="138"/>
        <v>2.65</v>
      </c>
      <c r="BG131" s="250">
        <f t="shared" si="138"/>
        <v>2.65</v>
      </c>
      <c r="BH131" s="251">
        <f t="shared" si="138"/>
        <v>2.65</v>
      </c>
      <c r="BI131" s="246">
        <f t="shared" si="133"/>
        <v>2.6499999999999995</v>
      </c>
      <c r="BJ131" s="246">
        <f t="shared" si="134"/>
        <v>2.6499999999999995</v>
      </c>
      <c r="BK131" s="246">
        <f t="shared" si="134"/>
        <v>2.6499999999999995</v>
      </c>
      <c r="BL131" s="246">
        <f t="shared" si="134"/>
        <v>2.6499999999999995</v>
      </c>
      <c r="BM131" s="246">
        <f t="shared" si="134"/>
        <v>2.6499999999999995</v>
      </c>
    </row>
    <row r="132" spans="1:65" s="253" customFormat="1" outlineLevel="1" x14ac:dyDescent="0.3">
      <c r="A132" s="253" t="str">
        <f t="shared" si="122"/>
        <v>MPU</v>
      </c>
      <c r="B132" s="254" t="s">
        <v>33</v>
      </c>
      <c r="C132" s="255" t="s">
        <v>70</v>
      </c>
      <c r="D132" s="256" t="s">
        <v>62</v>
      </c>
      <c r="E132" s="257">
        <v>1</v>
      </c>
      <c r="F132" s="258">
        <v>3.816666666666666</v>
      </c>
      <c r="G132" s="258">
        <f t="shared" si="135"/>
        <v>3.816666666666666</v>
      </c>
      <c r="H132" s="258">
        <f t="shared" si="135"/>
        <v>3.816666666666666</v>
      </c>
      <c r="I132" s="258">
        <f t="shared" si="135"/>
        <v>3.816666666666666</v>
      </c>
      <c r="J132" s="258">
        <f t="shared" si="135"/>
        <v>3.816666666666666</v>
      </c>
      <c r="K132" s="258">
        <f t="shared" si="135"/>
        <v>3.816666666666666</v>
      </c>
      <c r="L132" s="258">
        <f t="shared" si="135"/>
        <v>3.816666666666666</v>
      </c>
      <c r="M132" s="258">
        <f t="shared" si="135"/>
        <v>3.816666666666666</v>
      </c>
      <c r="N132" s="258">
        <f t="shared" si="135"/>
        <v>3.816666666666666</v>
      </c>
      <c r="O132" s="258">
        <f t="shared" si="135"/>
        <v>3.816666666666666</v>
      </c>
      <c r="P132" s="258">
        <f t="shared" si="135"/>
        <v>3.816666666666666</v>
      </c>
      <c r="Q132" s="258">
        <f t="shared" si="135"/>
        <v>3.816666666666666</v>
      </c>
      <c r="R132" s="259">
        <f t="shared" si="135"/>
        <v>3.816666666666666</v>
      </c>
      <c r="S132" s="260">
        <f t="shared" si="124"/>
        <v>3.8166666666666651</v>
      </c>
      <c r="T132" s="261">
        <f t="shared" si="125"/>
        <v>3.816666666666666</v>
      </c>
      <c r="U132" s="258">
        <f t="shared" si="136"/>
        <v>3.816666666666666</v>
      </c>
      <c r="V132" s="258">
        <f t="shared" si="136"/>
        <v>3.816666666666666</v>
      </c>
      <c r="W132" s="258">
        <f t="shared" si="136"/>
        <v>3.816666666666666</v>
      </c>
      <c r="X132" s="258">
        <f t="shared" si="136"/>
        <v>3.816666666666666</v>
      </c>
      <c r="Y132" s="258">
        <f t="shared" si="136"/>
        <v>3.816666666666666</v>
      </c>
      <c r="Z132" s="258">
        <f t="shared" si="136"/>
        <v>3.816666666666666</v>
      </c>
      <c r="AA132" s="258">
        <f t="shared" si="136"/>
        <v>3.816666666666666</v>
      </c>
      <c r="AB132" s="258">
        <f t="shared" si="136"/>
        <v>3.816666666666666</v>
      </c>
      <c r="AC132" s="258">
        <f t="shared" si="136"/>
        <v>3.816666666666666</v>
      </c>
      <c r="AD132" s="258">
        <f t="shared" si="136"/>
        <v>3.816666666666666</v>
      </c>
      <c r="AE132" s="258">
        <f t="shared" si="136"/>
        <v>3.816666666666666</v>
      </c>
      <c r="AF132" s="259">
        <f t="shared" si="136"/>
        <v>3.816666666666666</v>
      </c>
      <c r="AG132" s="260">
        <f t="shared" si="127"/>
        <v>3.8166666666666651</v>
      </c>
      <c r="AH132" s="261">
        <f t="shared" si="128"/>
        <v>3.816666666666666</v>
      </c>
      <c r="AI132" s="258">
        <f t="shared" si="137"/>
        <v>3.816666666666666</v>
      </c>
      <c r="AJ132" s="258">
        <f t="shared" si="137"/>
        <v>3.816666666666666</v>
      </c>
      <c r="AK132" s="258">
        <f t="shared" si="137"/>
        <v>3.816666666666666</v>
      </c>
      <c r="AL132" s="258">
        <f t="shared" si="137"/>
        <v>3.816666666666666</v>
      </c>
      <c r="AM132" s="258">
        <f t="shared" si="137"/>
        <v>3.816666666666666</v>
      </c>
      <c r="AN132" s="258">
        <f t="shared" si="137"/>
        <v>3.816666666666666</v>
      </c>
      <c r="AO132" s="258">
        <f t="shared" si="137"/>
        <v>3.816666666666666</v>
      </c>
      <c r="AP132" s="258">
        <f t="shared" si="137"/>
        <v>3.816666666666666</v>
      </c>
      <c r="AQ132" s="258">
        <f t="shared" si="137"/>
        <v>3.816666666666666</v>
      </c>
      <c r="AR132" s="258">
        <f t="shared" si="137"/>
        <v>3.816666666666666</v>
      </c>
      <c r="AS132" s="258">
        <f t="shared" si="137"/>
        <v>3.816666666666666</v>
      </c>
      <c r="AT132" s="259">
        <f t="shared" si="137"/>
        <v>3.816666666666666</v>
      </c>
      <c r="AU132" s="260">
        <f t="shared" si="130"/>
        <v>3.8166666666666651</v>
      </c>
      <c r="AV132" s="261">
        <f t="shared" si="131"/>
        <v>3.816666666666666</v>
      </c>
      <c r="AW132" s="258">
        <f t="shared" si="138"/>
        <v>3.816666666666666</v>
      </c>
      <c r="AX132" s="258">
        <f t="shared" si="138"/>
        <v>3.816666666666666</v>
      </c>
      <c r="AY132" s="258">
        <f t="shared" si="138"/>
        <v>3.816666666666666</v>
      </c>
      <c r="AZ132" s="258">
        <f t="shared" si="138"/>
        <v>3.816666666666666</v>
      </c>
      <c r="BA132" s="258">
        <f t="shared" si="138"/>
        <v>3.816666666666666</v>
      </c>
      <c r="BB132" s="258">
        <f t="shared" si="138"/>
        <v>3.816666666666666</v>
      </c>
      <c r="BC132" s="258">
        <f t="shared" si="138"/>
        <v>3.816666666666666</v>
      </c>
      <c r="BD132" s="258">
        <f t="shared" si="138"/>
        <v>3.816666666666666</v>
      </c>
      <c r="BE132" s="258">
        <f t="shared" si="138"/>
        <v>3.816666666666666</v>
      </c>
      <c r="BF132" s="258">
        <f t="shared" si="138"/>
        <v>3.816666666666666</v>
      </c>
      <c r="BG132" s="258">
        <f t="shared" si="138"/>
        <v>3.816666666666666</v>
      </c>
      <c r="BH132" s="259">
        <f t="shared" si="138"/>
        <v>3.816666666666666</v>
      </c>
      <c r="BI132" s="260">
        <f t="shared" si="133"/>
        <v>3.8166666666666651</v>
      </c>
      <c r="BJ132" s="260">
        <f t="shared" si="134"/>
        <v>3.8166666666666651</v>
      </c>
      <c r="BK132" s="260">
        <f t="shared" si="134"/>
        <v>3.8166666666666651</v>
      </c>
      <c r="BL132" s="260">
        <f t="shared" si="134"/>
        <v>3.8166666666666651</v>
      </c>
      <c r="BM132" s="260">
        <f t="shared" si="134"/>
        <v>3.8166666666666651</v>
      </c>
    </row>
    <row r="133" spans="1:65" outlineLevel="1" x14ac:dyDescent="0.3">
      <c r="A133" t="str">
        <f t="shared" si="122"/>
        <v>MPU</v>
      </c>
      <c r="B133" s="239" t="s">
        <v>33</v>
      </c>
      <c r="C133" s="240" t="s">
        <v>70</v>
      </c>
      <c r="D133" s="241" t="s">
        <v>63</v>
      </c>
      <c r="E133" s="242">
        <v>1</v>
      </c>
      <c r="F133" s="250">
        <v>3.2166666666666663</v>
      </c>
      <c r="G133" s="250">
        <f t="shared" si="135"/>
        <v>3.2166666666666663</v>
      </c>
      <c r="H133" s="250">
        <f t="shared" si="135"/>
        <v>3.2166666666666663</v>
      </c>
      <c r="I133" s="250">
        <f t="shared" si="135"/>
        <v>3.2166666666666663</v>
      </c>
      <c r="J133" s="250">
        <f t="shared" si="135"/>
        <v>3.2166666666666663</v>
      </c>
      <c r="K133" s="250">
        <f t="shared" si="135"/>
        <v>3.2166666666666663</v>
      </c>
      <c r="L133" s="250">
        <f t="shared" si="135"/>
        <v>3.2166666666666663</v>
      </c>
      <c r="M133" s="250">
        <f t="shared" si="135"/>
        <v>3.2166666666666663</v>
      </c>
      <c r="N133" s="250">
        <f t="shared" si="135"/>
        <v>3.2166666666666663</v>
      </c>
      <c r="O133" s="250">
        <f t="shared" si="135"/>
        <v>3.2166666666666663</v>
      </c>
      <c r="P133" s="250">
        <f t="shared" si="135"/>
        <v>3.2166666666666663</v>
      </c>
      <c r="Q133" s="250">
        <f t="shared" si="135"/>
        <v>3.2166666666666663</v>
      </c>
      <c r="R133" s="251">
        <f t="shared" si="135"/>
        <v>3.2166666666666663</v>
      </c>
      <c r="S133" s="246">
        <f t="shared" si="124"/>
        <v>3.2166666666666663</v>
      </c>
      <c r="T133" s="252">
        <f t="shared" si="125"/>
        <v>3.2166666666666663</v>
      </c>
      <c r="U133" s="250">
        <f t="shared" si="136"/>
        <v>3.2166666666666663</v>
      </c>
      <c r="V133" s="250">
        <f t="shared" si="136"/>
        <v>3.2166666666666663</v>
      </c>
      <c r="W133" s="250">
        <f t="shared" si="136"/>
        <v>3.2166666666666663</v>
      </c>
      <c r="X133" s="250">
        <f t="shared" si="136"/>
        <v>3.2166666666666663</v>
      </c>
      <c r="Y133" s="250">
        <f t="shared" si="136"/>
        <v>3.2166666666666663</v>
      </c>
      <c r="Z133" s="250">
        <f t="shared" si="136"/>
        <v>3.2166666666666663</v>
      </c>
      <c r="AA133" s="250">
        <f t="shared" si="136"/>
        <v>3.2166666666666663</v>
      </c>
      <c r="AB133" s="250">
        <f t="shared" si="136"/>
        <v>3.2166666666666663</v>
      </c>
      <c r="AC133" s="250">
        <f t="shared" si="136"/>
        <v>3.2166666666666663</v>
      </c>
      <c r="AD133" s="250">
        <f t="shared" si="136"/>
        <v>3.2166666666666663</v>
      </c>
      <c r="AE133" s="250">
        <f t="shared" si="136"/>
        <v>3.2166666666666663</v>
      </c>
      <c r="AF133" s="251">
        <f t="shared" si="136"/>
        <v>3.2166666666666663</v>
      </c>
      <c r="AG133" s="246">
        <f t="shared" si="127"/>
        <v>3.2166666666666663</v>
      </c>
      <c r="AH133" s="252">
        <f t="shared" si="128"/>
        <v>3.2166666666666663</v>
      </c>
      <c r="AI133" s="250">
        <f t="shared" si="137"/>
        <v>3.2166666666666663</v>
      </c>
      <c r="AJ133" s="250">
        <f t="shared" si="137"/>
        <v>3.2166666666666663</v>
      </c>
      <c r="AK133" s="250">
        <f t="shared" si="137"/>
        <v>3.2166666666666663</v>
      </c>
      <c r="AL133" s="250">
        <f t="shared" si="137"/>
        <v>3.2166666666666663</v>
      </c>
      <c r="AM133" s="250">
        <f t="shared" si="137"/>
        <v>3.2166666666666663</v>
      </c>
      <c r="AN133" s="250">
        <f t="shared" si="137"/>
        <v>3.2166666666666663</v>
      </c>
      <c r="AO133" s="250">
        <f t="shared" si="137"/>
        <v>3.2166666666666663</v>
      </c>
      <c r="AP133" s="250">
        <f t="shared" si="137"/>
        <v>3.2166666666666663</v>
      </c>
      <c r="AQ133" s="250">
        <f t="shared" si="137"/>
        <v>3.2166666666666663</v>
      </c>
      <c r="AR133" s="250">
        <f t="shared" si="137"/>
        <v>3.2166666666666663</v>
      </c>
      <c r="AS133" s="250">
        <f t="shared" si="137"/>
        <v>3.2166666666666663</v>
      </c>
      <c r="AT133" s="251">
        <f t="shared" si="137"/>
        <v>3.2166666666666663</v>
      </c>
      <c r="AU133" s="246">
        <f t="shared" si="130"/>
        <v>3.2166666666666663</v>
      </c>
      <c r="AV133" s="252">
        <f t="shared" si="131"/>
        <v>3.2166666666666663</v>
      </c>
      <c r="AW133" s="250">
        <f t="shared" si="138"/>
        <v>3.2166666666666663</v>
      </c>
      <c r="AX133" s="250">
        <f t="shared" si="138"/>
        <v>3.2166666666666663</v>
      </c>
      <c r="AY133" s="250">
        <f t="shared" si="138"/>
        <v>3.2166666666666663</v>
      </c>
      <c r="AZ133" s="250">
        <f t="shared" si="138"/>
        <v>3.2166666666666663</v>
      </c>
      <c r="BA133" s="250">
        <f t="shared" si="138"/>
        <v>3.2166666666666663</v>
      </c>
      <c r="BB133" s="250">
        <f t="shared" si="138"/>
        <v>3.2166666666666663</v>
      </c>
      <c r="BC133" s="250">
        <f t="shared" si="138"/>
        <v>3.2166666666666663</v>
      </c>
      <c r="BD133" s="250">
        <f t="shared" si="138"/>
        <v>3.2166666666666663</v>
      </c>
      <c r="BE133" s="250">
        <f t="shared" si="138"/>
        <v>3.2166666666666663</v>
      </c>
      <c r="BF133" s="250">
        <f t="shared" si="138"/>
        <v>3.2166666666666663</v>
      </c>
      <c r="BG133" s="250">
        <f t="shared" si="138"/>
        <v>3.2166666666666663</v>
      </c>
      <c r="BH133" s="251">
        <f t="shared" si="138"/>
        <v>3.2166666666666663</v>
      </c>
      <c r="BI133" s="246">
        <f t="shared" si="133"/>
        <v>3.2166666666666663</v>
      </c>
      <c r="BJ133" s="246">
        <f t="shared" si="134"/>
        <v>3.2166666666666663</v>
      </c>
      <c r="BK133" s="246">
        <f t="shared" si="134"/>
        <v>3.2166666666666663</v>
      </c>
      <c r="BL133" s="246">
        <f t="shared" si="134"/>
        <v>3.2166666666666663</v>
      </c>
      <c r="BM133" s="246">
        <f t="shared" si="134"/>
        <v>3.2166666666666663</v>
      </c>
    </row>
    <row r="134" spans="1:65" outlineLevel="1" x14ac:dyDescent="0.3">
      <c r="A134" t="str">
        <f t="shared" si="122"/>
        <v>MPU</v>
      </c>
      <c r="B134" s="239" t="s">
        <v>33</v>
      </c>
      <c r="C134" s="240" t="s">
        <v>70</v>
      </c>
      <c r="D134" s="241" t="s">
        <v>64</v>
      </c>
      <c r="E134" s="242">
        <v>1</v>
      </c>
      <c r="F134" s="250">
        <v>1.9606818181818182</v>
      </c>
      <c r="G134" s="250">
        <f t="shared" si="135"/>
        <v>1.9606818181818182</v>
      </c>
      <c r="H134" s="250">
        <f t="shared" si="135"/>
        <v>1.9606818181818182</v>
      </c>
      <c r="I134" s="250">
        <f t="shared" si="135"/>
        <v>1.9606818181818182</v>
      </c>
      <c r="J134" s="250">
        <f t="shared" si="135"/>
        <v>1.9606818181818182</v>
      </c>
      <c r="K134" s="250">
        <f t="shared" si="135"/>
        <v>1.9606818181818182</v>
      </c>
      <c r="L134" s="250">
        <f t="shared" si="135"/>
        <v>1.9606818181818182</v>
      </c>
      <c r="M134" s="250">
        <f t="shared" si="135"/>
        <v>1.9606818181818182</v>
      </c>
      <c r="N134" s="250">
        <f t="shared" si="135"/>
        <v>1.9606818181818182</v>
      </c>
      <c r="O134" s="250">
        <f t="shared" si="135"/>
        <v>1.9606818181818182</v>
      </c>
      <c r="P134" s="250">
        <f t="shared" si="135"/>
        <v>1.9606818181818182</v>
      </c>
      <c r="Q134" s="250">
        <f t="shared" si="135"/>
        <v>1.9606818181818182</v>
      </c>
      <c r="R134" s="251">
        <f t="shared" si="135"/>
        <v>1.9606818181818182</v>
      </c>
      <c r="S134" s="246">
        <f t="shared" si="124"/>
        <v>1.9606818181818182</v>
      </c>
      <c r="T134" s="252">
        <f t="shared" si="125"/>
        <v>1.9606818181818182</v>
      </c>
      <c r="U134" s="250">
        <f t="shared" si="136"/>
        <v>1.9606818181818182</v>
      </c>
      <c r="V134" s="250">
        <f t="shared" si="136"/>
        <v>1.9606818181818182</v>
      </c>
      <c r="W134" s="250">
        <f t="shared" si="136"/>
        <v>1.9606818181818182</v>
      </c>
      <c r="X134" s="250">
        <f t="shared" si="136"/>
        <v>1.9606818181818182</v>
      </c>
      <c r="Y134" s="250">
        <f t="shared" si="136"/>
        <v>1.9606818181818182</v>
      </c>
      <c r="Z134" s="250">
        <f t="shared" si="136"/>
        <v>1.9606818181818182</v>
      </c>
      <c r="AA134" s="250">
        <f t="shared" si="136"/>
        <v>1.9606818181818182</v>
      </c>
      <c r="AB134" s="250">
        <f t="shared" si="136"/>
        <v>1.9606818181818182</v>
      </c>
      <c r="AC134" s="250">
        <f t="shared" si="136"/>
        <v>1.9606818181818182</v>
      </c>
      <c r="AD134" s="250">
        <f t="shared" si="136"/>
        <v>1.9606818181818182</v>
      </c>
      <c r="AE134" s="250">
        <f t="shared" si="136"/>
        <v>1.9606818181818182</v>
      </c>
      <c r="AF134" s="251">
        <f t="shared" si="136"/>
        <v>1.9606818181818182</v>
      </c>
      <c r="AG134" s="246">
        <f t="shared" si="127"/>
        <v>1.9606818181818182</v>
      </c>
      <c r="AH134" s="252">
        <f t="shared" si="128"/>
        <v>1.9606818181818182</v>
      </c>
      <c r="AI134" s="250">
        <f t="shared" si="137"/>
        <v>1.9606818181818182</v>
      </c>
      <c r="AJ134" s="250">
        <f t="shared" si="137"/>
        <v>1.9606818181818182</v>
      </c>
      <c r="AK134" s="250">
        <f t="shared" si="137"/>
        <v>1.9606818181818182</v>
      </c>
      <c r="AL134" s="250">
        <f t="shared" si="137"/>
        <v>1.9606818181818182</v>
      </c>
      <c r="AM134" s="250">
        <f t="shared" si="137"/>
        <v>1.9606818181818182</v>
      </c>
      <c r="AN134" s="250">
        <f t="shared" si="137"/>
        <v>1.9606818181818182</v>
      </c>
      <c r="AO134" s="250">
        <f t="shared" si="137"/>
        <v>1.9606818181818182</v>
      </c>
      <c r="AP134" s="250">
        <f t="shared" si="137"/>
        <v>1.9606818181818182</v>
      </c>
      <c r="AQ134" s="250">
        <f t="shared" si="137"/>
        <v>1.9606818181818182</v>
      </c>
      <c r="AR134" s="250">
        <f t="shared" si="137"/>
        <v>1.9606818181818182</v>
      </c>
      <c r="AS134" s="250">
        <f t="shared" si="137"/>
        <v>1.9606818181818182</v>
      </c>
      <c r="AT134" s="251">
        <f t="shared" si="137"/>
        <v>1.9606818181818182</v>
      </c>
      <c r="AU134" s="246">
        <f t="shared" si="130"/>
        <v>1.9606818181818182</v>
      </c>
      <c r="AV134" s="252">
        <f t="shared" si="131"/>
        <v>1.9606818181818182</v>
      </c>
      <c r="AW134" s="250">
        <f t="shared" si="138"/>
        <v>1.9606818181818182</v>
      </c>
      <c r="AX134" s="250">
        <f t="shared" si="138"/>
        <v>1.9606818181818182</v>
      </c>
      <c r="AY134" s="250">
        <f t="shared" si="138"/>
        <v>1.9606818181818182</v>
      </c>
      <c r="AZ134" s="250">
        <f t="shared" si="138"/>
        <v>1.9606818181818182</v>
      </c>
      <c r="BA134" s="250">
        <f t="shared" si="138"/>
        <v>1.9606818181818182</v>
      </c>
      <c r="BB134" s="250">
        <f t="shared" si="138"/>
        <v>1.9606818181818182</v>
      </c>
      <c r="BC134" s="250">
        <f t="shared" si="138"/>
        <v>1.9606818181818182</v>
      </c>
      <c r="BD134" s="250">
        <f t="shared" si="138"/>
        <v>1.9606818181818182</v>
      </c>
      <c r="BE134" s="250">
        <f t="shared" si="138"/>
        <v>1.9606818181818182</v>
      </c>
      <c r="BF134" s="250">
        <f t="shared" si="138"/>
        <v>1.9606818181818182</v>
      </c>
      <c r="BG134" s="250">
        <f t="shared" si="138"/>
        <v>1.9606818181818182</v>
      </c>
      <c r="BH134" s="251">
        <f t="shared" si="138"/>
        <v>1.9606818181818182</v>
      </c>
      <c r="BI134" s="246">
        <f t="shared" si="133"/>
        <v>1.9606818181818182</v>
      </c>
      <c r="BJ134" s="246">
        <f t="shared" si="134"/>
        <v>1.9606818181818182</v>
      </c>
      <c r="BK134" s="246">
        <f t="shared" si="134"/>
        <v>1.9606818181818182</v>
      </c>
      <c r="BL134" s="246">
        <f t="shared" si="134"/>
        <v>1.9606818181818182</v>
      </c>
      <c r="BM134" s="246">
        <f t="shared" si="134"/>
        <v>1.9606818181818182</v>
      </c>
    </row>
    <row r="135" spans="1:65" ht="13.95" customHeight="1" outlineLevel="1" x14ac:dyDescent="0.3">
      <c r="A135" t="str">
        <f t="shared" si="122"/>
        <v>MPU</v>
      </c>
      <c r="B135" s="239" t="s">
        <v>33</v>
      </c>
      <c r="C135" s="240" t="s">
        <v>67</v>
      </c>
      <c r="D135" s="241" t="s">
        <v>71</v>
      </c>
      <c r="E135" s="242">
        <v>1</v>
      </c>
      <c r="F135" s="243">
        <v>2.4</v>
      </c>
      <c r="G135" s="243">
        <f t="shared" si="135"/>
        <v>2.4</v>
      </c>
      <c r="H135" s="243">
        <f t="shared" si="135"/>
        <v>2.4</v>
      </c>
      <c r="I135" s="243">
        <f t="shared" si="135"/>
        <v>2.4</v>
      </c>
      <c r="J135" s="243">
        <f t="shared" si="135"/>
        <v>2.4</v>
      </c>
      <c r="K135" s="243">
        <f t="shared" si="135"/>
        <v>2.4</v>
      </c>
      <c r="L135" s="243">
        <f t="shared" si="135"/>
        <v>2.4</v>
      </c>
      <c r="M135" s="243">
        <f t="shared" si="135"/>
        <v>2.4</v>
      </c>
      <c r="N135" s="243">
        <f t="shared" si="135"/>
        <v>2.4</v>
      </c>
      <c r="O135" s="243">
        <f t="shared" si="135"/>
        <v>2.4</v>
      </c>
      <c r="P135" s="243">
        <f t="shared" si="135"/>
        <v>2.4</v>
      </c>
      <c r="Q135" s="243">
        <f t="shared" si="135"/>
        <v>2.4</v>
      </c>
      <c r="R135" s="262">
        <f t="shared" si="135"/>
        <v>2.4</v>
      </c>
      <c r="S135" s="263">
        <f t="shared" si="124"/>
        <v>2.3999999999999995</v>
      </c>
      <c r="T135" s="249">
        <f t="shared" si="125"/>
        <v>2.4</v>
      </c>
      <c r="U135" s="243">
        <f t="shared" si="136"/>
        <v>2.4</v>
      </c>
      <c r="V135" s="243">
        <f t="shared" si="136"/>
        <v>2.4</v>
      </c>
      <c r="W135" s="243">
        <f t="shared" si="136"/>
        <v>2.4</v>
      </c>
      <c r="X135" s="243">
        <f t="shared" si="136"/>
        <v>2.4</v>
      </c>
      <c r="Y135" s="243">
        <f t="shared" si="136"/>
        <v>2.4</v>
      </c>
      <c r="Z135" s="243">
        <f t="shared" si="136"/>
        <v>2.4</v>
      </c>
      <c r="AA135" s="243">
        <f t="shared" si="136"/>
        <v>2.4</v>
      </c>
      <c r="AB135" s="243">
        <f t="shared" si="136"/>
        <v>2.4</v>
      </c>
      <c r="AC135" s="243">
        <f t="shared" si="136"/>
        <v>2.4</v>
      </c>
      <c r="AD135" s="243">
        <f t="shared" si="136"/>
        <v>2.4</v>
      </c>
      <c r="AE135" s="243">
        <f t="shared" si="136"/>
        <v>2.4</v>
      </c>
      <c r="AF135" s="262">
        <f t="shared" si="136"/>
        <v>2.4</v>
      </c>
      <c r="AG135" s="263">
        <f t="shared" si="127"/>
        <v>2.3999999999999995</v>
      </c>
      <c r="AH135" s="249">
        <f t="shared" si="128"/>
        <v>2.4</v>
      </c>
      <c r="AI135" s="243">
        <f t="shared" si="137"/>
        <v>2.4</v>
      </c>
      <c r="AJ135" s="243">
        <f t="shared" si="137"/>
        <v>2.4</v>
      </c>
      <c r="AK135" s="243">
        <f t="shared" si="137"/>
        <v>2.4</v>
      </c>
      <c r="AL135" s="243">
        <f t="shared" si="137"/>
        <v>2.4</v>
      </c>
      <c r="AM135" s="243">
        <f t="shared" si="137"/>
        <v>2.4</v>
      </c>
      <c r="AN135" s="243">
        <f t="shared" si="137"/>
        <v>2.4</v>
      </c>
      <c r="AO135" s="243">
        <f t="shared" si="137"/>
        <v>2.4</v>
      </c>
      <c r="AP135" s="243">
        <f t="shared" si="137"/>
        <v>2.4</v>
      </c>
      <c r="AQ135" s="243">
        <f t="shared" si="137"/>
        <v>2.4</v>
      </c>
      <c r="AR135" s="243">
        <f t="shared" si="137"/>
        <v>2.4</v>
      </c>
      <c r="AS135" s="243">
        <f t="shared" si="137"/>
        <v>2.4</v>
      </c>
      <c r="AT135" s="262">
        <f t="shared" si="137"/>
        <v>2.4</v>
      </c>
      <c r="AU135" s="263">
        <f t="shared" si="130"/>
        <v>2.3999999999999995</v>
      </c>
      <c r="AV135" s="249">
        <f t="shared" si="131"/>
        <v>2.4</v>
      </c>
      <c r="AW135" s="243">
        <f t="shared" si="138"/>
        <v>2.4</v>
      </c>
      <c r="AX135" s="243">
        <f t="shared" si="138"/>
        <v>2.4</v>
      </c>
      <c r="AY135" s="243">
        <f t="shared" si="138"/>
        <v>2.4</v>
      </c>
      <c r="AZ135" s="243">
        <f t="shared" si="138"/>
        <v>2.4</v>
      </c>
      <c r="BA135" s="243">
        <f t="shared" si="138"/>
        <v>2.4</v>
      </c>
      <c r="BB135" s="243">
        <f t="shared" si="138"/>
        <v>2.4</v>
      </c>
      <c r="BC135" s="243">
        <f t="shared" si="138"/>
        <v>2.4</v>
      </c>
      <c r="BD135" s="243">
        <f t="shared" si="138"/>
        <v>2.4</v>
      </c>
      <c r="BE135" s="243">
        <f t="shared" si="138"/>
        <v>2.4</v>
      </c>
      <c r="BF135" s="243">
        <f t="shared" si="138"/>
        <v>2.4</v>
      </c>
      <c r="BG135" s="243">
        <f t="shared" si="138"/>
        <v>2.4</v>
      </c>
      <c r="BH135" s="262">
        <f t="shared" si="138"/>
        <v>2.4</v>
      </c>
      <c r="BI135" s="263">
        <f t="shared" si="133"/>
        <v>2.3999999999999995</v>
      </c>
      <c r="BJ135" s="263">
        <f t="shared" si="134"/>
        <v>2.3999999999999995</v>
      </c>
      <c r="BK135" s="263">
        <f t="shared" si="134"/>
        <v>2.3999999999999995</v>
      </c>
      <c r="BL135" s="263">
        <f t="shared" si="134"/>
        <v>2.3999999999999995</v>
      </c>
      <c r="BM135" s="263">
        <f t="shared" si="134"/>
        <v>2.3999999999999995</v>
      </c>
    </row>
    <row r="136" spans="1:65" outlineLevel="1" x14ac:dyDescent="0.3">
      <c r="A136" t="str">
        <f t="shared" si="122"/>
        <v>MPU</v>
      </c>
      <c r="B136" s="239" t="s">
        <v>33</v>
      </c>
      <c r="C136" s="240" t="s">
        <v>67</v>
      </c>
      <c r="D136" s="241" t="s">
        <v>72</v>
      </c>
      <c r="E136" s="242">
        <v>1</v>
      </c>
      <c r="F136" s="250">
        <v>0.86111111111111094</v>
      </c>
      <c r="G136" s="250">
        <f t="shared" si="135"/>
        <v>0.86111111111111094</v>
      </c>
      <c r="H136" s="250">
        <f t="shared" si="135"/>
        <v>0.86111111111111094</v>
      </c>
      <c r="I136" s="250">
        <f t="shared" si="135"/>
        <v>0.86111111111111094</v>
      </c>
      <c r="J136" s="250">
        <f t="shared" si="135"/>
        <v>0.86111111111111094</v>
      </c>
      <c r="K136" s="250">
        <f t="shared" si="135"/>
        <v>0.86111111111111094</v>
      </c>
      <c r="L136" s="250">
        <f t="shared" si="135"/>
        <v>0.86111111111111094</v>
      </c>
      <c r="M136" s="250">
        <f t="shared" si="135"/>
        <v>0.86111111111111094</v>
      </c>
      <c r="N136" s="250">
        <f t="shared" si="135"/>
        <v>0.86111111111111094</v>
      </c>
      <c r="O136" s="250">
        <f t="shared" si="135"/>
        <v>0.86111111111111094</v>
      </c>
      <c r="P136" s="250">
        <f t="shared" si="135"/>
        <v>0.86111111111111094</v>
      </c>
      <c r="Q136" s="250">
        <f t="shared" si="135"/>
        <v>0.86111111111111094</v>
      </c>
      <c r="R136" s="251">
        <f t="shared" si="135"/>
        <v>0.86111111111111094</v>
      </c>
      <c r="S136" s="246">
        <f t="shared" si="124"/>
        <v>0.86111111111111083</v>
      </c>
      <c r="T136" s="252">
        <f t="shared" si="125"/>
        <v>0.86111111111111094</v>
      </c>
      <c r="U136" s="250">
        <f t="shared" si="136"/>
        <v>0.86111111111111094</v>
      </c>
      <c r="V136" s="250">
        <f t="shared" si="136"/>
        <v>0.86111111111111094</v>
      </c>
      <c r="W136" s="250">
        <f t="shared" si="136"/>
        <v>0.86111111111111094</v>
      </c>
      <c r="X136" s="250">
        <f t="shared" si="136"/>
        <v>0.86111111111111094</v>
      </c>
      <c r="Y136" s="250">
        <f t="shared" si="136"/>
        <v>0.86111111111111094</v>
      </c>
      <c r="Z136" s="250">
        <f t="shared" si="136"/>
        <v>0.86111111111111094</v>
      </c>
      <c r="AA136" s="250">
        <f t="shared" si="136"/>
        <v>0.86111111111111094</v>
      </c>
      <c r="AB136" s="250">
        <f t="shared" si="136"/>
        <v>0.86111111111111094</v>
      </c>
      <c r="AC136" s="250">
        <f t="shared" si="136"/>
        <v>0.86111111111111094</v>
      </c>
      <c r="AD136" s="250">
        <f t="shared" si="136"/>
        <v>0.86111111111111094</v>
      </c>
      <c r="AE136" s="250">
        <f t="shared" si="136"/>
        <v>0.86111111111111094</v>
      </c>
      <c r="AF136" s="251">
        <f t="shared" si="136"/>
        <v>0.86111111111111094</v>
      </c>
      <c r="AG136" s="246">
        <f t="shared" si="127"/>
        <v>0.86111111111111083</v>
      </c>
      <c r="AH136" s="252">
        <f t="shared" si="128"/>
        <v>0.86111111111111094</v>
      </c>
      <c r="AI136" s="250">
        <f t="shared" si="137"/>
        <v>0.86111111111111094</v>
      </c>
      <c r="AJ136" s="250">
        <f t="shared" si="137"/>
        <v>0.86111111111111094</v>
      </c>
      <c r="AK136" s="250">
        <f t="shared" si="137"/>
        <v>0.86111111111111094</v>
      </c>
      <c r="AL136" s="250">
        <f t="shared" si="137"/>
        <v>0.86111111111111094</v>
      </c>
      <c r="AM136" s="250">
        <f t="shared" si="137"/>
        <v>0.86111111111111094</v>
      </c>
      <c r="AN136" s="250">
        <f t="shared" si="137"/>
        <v>0.86111111111111094</v>
      </c>
      <c r="AO136" s="250">
        <f t="shared" si="137"/>
        <v>0.86111111111111094</v>
      </c>
      <c r="AP136" s="250">
        <f t="shared" si="137"/>
        <v>0.86111111111111094</v>
      </c>
      <c r="AQ136" s="250">
        <f t="shared" si="137"/>
        <v>0.86111111111111094</v>
      </c>
      <c r="AR136" s="250">
        <f t="shared" si="137"/>
        <v>0.86111111111111094</v>
      </c>
      <c r="AS136" s="250">
        <f t="shared" si="137"/>
        <v>0.86111111111111094</v>
      </c>
      <c r="AT136" s="251">
        <f t="shared" si="137"/>
        <v>0.86111111111111094</v>
      </c>
      <c r="AU136" s="246">
        <f t="shared" si="130"/>
        <v>0.86111111111111083</v>
      </c>
      <c r="AV136" s="252">
        <f t="shared" si="131"/>
        <v>0.86111111111111094</v>
      </c>
      <c r="AW136" s="250">
        <f t="shared" si="138"/>
        <v>0.86111111111111094</v>
      </c>
      <c r="AX136" s="250">
        <f t="shared" si="138"/>
        <v>0.86111111111111094</v>
      </c>
      <c r="AY136" s="250">
        <f t="shared" si="138"/>
        <v>0.86111111111111094</v>
      </c>
      <c r="AZ136" s="250">
        <f t="shared" si="138"/>
        <v>0.86111111111111094</v>
      </c>
      <c r="BA136" s="250">
        <f t="shared" si="138"/>
        <v>0.86111111111111094</v>
      </c>
      <c r="BB136" s="250">
        <f t="shared" si="138"/>
        <v>0.86111111111111094</v>
      </c>
      <c r="BC136" s="250">
        <f t="shared" si="138"/>
        <v>0.86111111111111094</v>
      </c>
      <c r="BD136" s="250">
        <f t="shared" si="138"/>
        <v>0.86111111111111094</v>
      </c>
      <c r="BE136" s="250">
        <f t="shared" si="138"/>
        <v>0.86111111111111094</v>
      </c>
      <c r="BF136" s="250">
        <f t="shared" si="138"/>
        <v>0.86111111111111094</v>
      </c>
      <c r="BG136" s="250">
        <f t="shared" si="138"/>
        <v>0.86111111111111094</v>
      </c>
      <c r="BH136" s="251">
        <f t="shared" si="138"/>
        <v>0.86111111111111094</v>
      </c>
      <c r="BI136" s="246">
        <f t="shared" si="133"/>
        <v>0.86111111111111083</v>
      </c>
      <c r="BJ136" s="246">
        <f t="shared" si="134"/>
        <v>0.86111111111111083</v>
      </c>
      <c r="BK136" s="246">
        <f t="shared" si="134"/>
        <v>0.86111111111111083</v>
      </c>
      <c r="BL136" s="246">
        <f t="shared" si="134"/>
        <v>0.86111111111111083</v>
      </c>
      <c r="BM136" s="246">
        <f t="shared" si="134"/>
        <v>0.86111111111111083</v>
      </c>
    </row>
    <row r="137" spans="1:65" s="264" customFormat="1" outlineLevel="1" x14ac:dyDescent="0.3">
      <c r="A137" s="264" t="str">
        <f t="shared" si="122"/>
        <v>MPU</v>
      </c>
      <c r="B137" s="265" t="s">
        <v>33</v>
      </c>
      <c r="C137" s="266" t="s">
        <v>67</v>
      </c>
      <c r="D137" s="267" t="s">
        <v>49</v>
      </c>
      <c r="E137" s="268">
        <v>1</v>
      </c>
      <c r="F137" s="269">
        <v>0</v>
      </c>
      <c r="G137" s="269">
        <f t="shared" si="135"/>
        <v>0</v>
      </c>
      <c r="H137" s="269">
        <f t="shared" si="135"/>
        <v>0</v>
      </c>
      <c r="I137" s="269">
        <f t="shared" si="135"/>
        <v>0</v>
      </c>
      <c r="J137" s="269">
        <f t="shared" si="135"/>
        <v>0</v>
      </c>
      <c r="K137" s="269">
        <f t="shared" si="135"/>
        <v>0</v>
      </c>
      <c r="L137" s="269">
        <f t="shared" si="135"/>
        <v>0</v>
      </c>
      <c r="M137" s="269">
        <f t="shared" si="135"/>
        <v>0</v>
      </c>
      <c r="N137" s="269">
        <f t="shared" si="135"/>
        <v>0</v>
      </c>
      <c r="O137" s="269">
        <f t="shared" si="135"/>
        <v>0</v>
      </c>
      <c r="P137" s="269">
        <f t="shared" si="135"/>
        <v>0</v>
      </c>
      <c r="Q137" s="269">
        <f t="shared" si="135"/>
        <v>0</v>
      </c>
      <c r="R137" s="270">
        <f t="shared" si="135"/>
        <v>0</v>
      </c>
      <c r="S137" s="271">
        <v>0</v>
      </c>
      <c r="T137" s="272">
        <f t="shared" si="125"/>
        <v>0</v>
      </c>
      <c r="U137" s="269">
        <f t="shared" si="136"/>
        <v>0</v>
      </c>
      <c r="V137" s="269">
        <f t="shared" si="136"/>
        <v>0</v>
      </c>
      <c r="W137" s="269">
        <f t="shared" si="136"/>
        <v>0</v>
      </c>
      <c r="X137" s="269">
        <f t="shared" si="136"/>
        <v>0</v>
      </c>
      <c r="Y137" s="269">
        <f t="shared" si="136"/>
        <v>0</v>
      </c>
      <c r="Z137" s="269">
        <f t="shared" si="136"/>
        <v>0</v>
      </c>
      <c r="AA137" s="269">
        <f t="shared" si="136"/>
        <v>0</v>
      </c>
      <c r="AB137" s="269">
        <f t="shared" si="136"/>
        <v>0</v>
      </c>
      <c r="AC137" s="269">
        <f t="shared" si="136"/>
        <v>0</v>
      </c>
      <c r="AD137" s="269">
        <f t="shared" si="136"/>
        <v>0</v>
      </c>
      <c r="AE137" s="269">
        <f t="shared" si="136"/>
        <v>0</v>
      </c>
      <c r="AF137" s="270">
        <f t="shared" si="136"/>
        <v>0</v>
      </c>
      <c r="AG137" s="271">
        <v>0</v>
      </c>
      <c r="AH137" s="272">
        <f t="shared" si="128"/>
        <v>0</v>
      </c>
      <c r="AI137" s="269">
        <f t="shared" si="137"/>
        <v>0</v>
      </c>
      <c r="AJ137" s="269">
        <f t="shared" si="137"/>
        <v>0</v>
      </c>
      <c r="AK137" s="269">
        <f t="shared" si="137"/>
        <v>0</v>
      </c>
      <c r="AL137" s="269">
        <f t="shared" si="137"/>
        <v>0</v>
      </c>
      <c r="AM137" s="269">
        <f t="shared" si="137"/>
        <v>0</v>
      </c>
      <c r="AN137" s="269">
        <f t="shared" si="137"/>
        <v>0</v>
      </c>
      <c r="AO137" s="269">
        <f t="shared" si="137"/>
        <v>0</v>
      </c>
      <c r="AP137" s="269">
        <f t="shared" si="137"/>
        <v>0</v>
      </c>
      <c r="AQ137" s="269">
        <f t="shared" si="137"/>
        <v>0</v>
      </c>
      <c r="AR137" s="269">
        <f t="shared" si="137"/>
        <v>0</v>
      </c>
      <c r="AS137" s="269">
        <f t="shared" si="137"/>
        <v>0</v>
      </c>
      <c r="AT137" s="270">
        <f t="shared" si="137"/>
        <v>0</v>
      </c>
      <c r="AU137" s="271">
        <v>0</v>
      </c>
      <c r="AV137" s="272">
        <f t="shared" si="131"/>
        <v>0</v>
      </c>
      <c r="AW137" s="269">
        <f t="shared" si="138"/>
        <v>0</v>
      </c>
      <c r="AX137" s="269">
        <f t="shared" si="138"/>
        <v>0</v>
      </c>
      <c r="AY137" s="269">
        <f t="shared" si="138"/>
        <v>0</v>
      </c>
      <c r="AZ137" s="269">
        <f t="shared" si="138"/>
        <v>0</v>
      </c>
      <c r="BA137" s="269">
        <f t="shared" si="138"/>
        <v>0</v>
      </c>
      <c r="BB137" s="269">
        <f t="shared" si="138"/>
        <v>0</v>
      </c>
      <c r="BC137" s="269">
        <f t="shared" si="138"/>
        <v>0</v>
      </c>
      <c r="BD137" s="269">
        <f t="shared" si="138"/>
        <v>0</v>
      </c>
      <c r="BE137" s="269">
        <f t="shared" si="138"/>
        <v>0</v>
      </c>
      <c r="BF137" s="269">
        <f t="shared" si="138"/>
        <v>0</v>
      </c>
      <c r="BG137" s="269">
        <f t="shared" si="138"/>
        <v>0</v>
      </c>
      <c r="BH137" s="270">
        <f t="shared" si="138"/>
        <v>0</v>
      </c>
      <c r="BI137" s="271">
        <v>0</v>
      </c>
      <c r="BJ137" s="271">
        <v>0</v>
      </c>
      <c r="BK137" s="271">
        <v>0</v>
      </c>
      <c r="BL137" s="271">
        <v>0</v>
      </c>
      <c r="BM137" s="271">
        <v>0</v>
      </c>
    </row>
    <row r="138" spans="1:65" outlineLevel="1" x14ac:dyDescent="0.3">
      <c r="A138" t="str">
        <f t="shared" si="122"/>
        <v>MPU</v>
      </c>
      <c r="B138" s="273" t="s">
        <v>34</v>
      </c>
      <c r="C138" s="274" t="s">
        <v>67</v>
      </c>
      <c r="D138" s="275" t="s">
        <v>68</v>
      </c>
      <c r="E138" s="276">
        <v>1</v>
      </c>
      <c r="F138" s="277">
        <v>0.4</v>
      </c>
      <c r="G138" s="277">
        <f t="shared" si="135"/>
        <v>0.4</v>
      </c>
      <c r="H138" s="277">
        <f t="shared" si="135"/>
        <v>0.4</v>
      </c>
      <c r="I138" s="277">
        <f t="shared" si="135"/>
        <v>0.4</v>
      </c>
      <c r="J138" s="277">
        <f t="shared" si="135"/>
        <v>0.4</v>
      </c>
      <c r="K138" s="277">
        <f t="shared" si="135"/>
        <v>0.4</v>
      </c>
      <c r="L138" s="277">
        <f t="shared" si="135"/>
        <v>0.4</v>
      </c>
      <c r="M138" s="277">
        <f t="shared" si="135"/>
        <v>0.4</v>
      </c>
      <c r="N138" s="277">
        <f t="shared" si="135"/>
        <v>0.4</v>
      </c>
      <c r="O138" s="277">
        <f t="shared" si="135"/>
        <v>0.4</v>
      </c>
      <c r="P138" s="277">
        <f t="shared" si="135"/>
        <v>0.4</v>
      </c>
      <c r="Q138" s="277">
        <f t="shared" si="135"/>
        <v>0.4</v>
      </c>
      <c r="R138" s="278">
        <f t="shared" si="135"/>
        <v>0.4</v>
      </c>
      <c r="S138" s="279">
        <f t="shared" ref="S138:S156" si="139">AVERAGE(F138:R138)</f>
        <v>0.4</v>
      </c>
      <c r="T138" s="280">
        <f t="shared" si="125"/>
        <v>0.4</v>
      </c>
      <c r="U138" s="277">
        <f t="shared" si="136"/>
        <v>0.4</v>
      </c>
      <c r="V138" s="277">
        <f t="shared" si="136"/>
        <v>0.4</v>
      </c>
      <c r="W138" s="277">
        <f t="shared" si="136"/>
        <v>0.4</v>
      </c>
      <c r="X138" s="277">
        <f t="shared" si="136"/>
        <v>0.4</v>
      </c>
      <c r="Y138" s="277">
        <f t="shared" si="136"/>
        <v>0.4</v>
      </c>
      <c r="Z138" s="277">
        <f t="shared" si="136"/>
        <v>0.4</v>
      </c>
      <c r="AA138" s="277">
        <f t="shared" si="136"/>
        <v>0.4</v>
      </c>
      <c r="AB138" s="277">
        <f t="shared" si="136"/>
        <v>0.4</v>
      </c>
      <c r="AC138" s="277">
        <f t="shared" si="136"/>
        <v>0.4</v>
      </c>
      <c r="AD138" s="277">
        <f t="shared" si="136"/>
        <v>0.4</v>
      </c>
      <c r="AE138" s="277">
        <f t="shared" si="136"/>
        <v>0.4</v>
      </c>
      <c r="AF138" s="278">
        <f t="shared" si="136"/>
        <v>0.4</v>
      </c>
      <c r="AG138" s="279">
        <f t="shared" ref="AG138:AG156" si="140">AVERAGE(T138:AF138)</f>
        <v>0.4</v>
      </c>
      <c r="AH138" s="280">
        <f t="shared" si="128"/>
        <v>0.4</v>
      </c>
      <c r="AI138" s="277">
        <f t="shared" si="137"/>
        <v>0.4</v>
      </c>
      <c r="AJ138" s="277">
        <f t="shared" si="137"/>
        <v>0.4</v>
      </c>
      <c r="AK138" s="277">
        <f t="shared" si="137"/>
        <v>0.4</v>
      </c>
      <c r="AL138" s="277">
        <f t="shared" si="137"/>
        <v>0.4</v>
      </c>
      <c r="AM138" s="277">
        <f t="shared" si="137"/>
        <v>0.4</v>
      </c>
      <c r="AN138" s="277">
        <f t="shared" si="137"/>
        <v>0.4</v>
      </c>
      <c r="AO138" s="277">
        <f t="shared" si="137"/>
        <v>0.4</v>
      </c>
      <c r="AP138" s="277">
        <f t="shared" si="137"/>
        <v>0.4</v>
      </c>
      <c r="AQ138" s="277">
        <f t="shared" si="137"/>
        <v>0.4</v>
      </c>
      <c r="AR138" s="277">
        <f t="shared" si="137"/>
        <v>0.4</v>
      </c>
      <c r="AS138" s="277">
        <f t="shared" si="137"/>
        <v>0.4</v>
      </c>
      <c r="AT138" s="278">
        <f t="shared" si="137"/>
        <v>0.4</v>
      </c>
      <c r="AU138" s="279">
        <f t="shared" ref="AU138:AU156" si="141">AVERAGE(AH138:AT138)</f>
        <v>0.4</v>
      </c>
      <c r="AV138" s="280">
        <f t="shared" si="131"/>
        <v>0.4</v>
      </c>
      <c r="AW138" s="277">
        <f t="shared" si="138"/>
        <v>0.4</v>
      </c>
      <c r="AX138" s="277">
        <f t="shared" si="138"/>
        <v>0.4</v>
      </c>
      <c r="AY138" s="277">
        <f t="shared" si="138"/>
        <v>0.4</v>
      </c>
      <c r="AZ138" s="277">
        <f t="shared" si="138"/>
        <v>0.4</v>
      </c>
      <c r="BA138" s="277">
        <f t="shared" si="138"/>
        <v>0.4</v>
      </c>
      <c r="BB138" s="277">
        <f t="shared" si="138"/>
        <v>0.4</v>
      </c>
      <c r="BC138" s="277">
        <f t="shared" si="138"/>
        <v>0.4</v>
      </c>
      <c r="BD138" s="277">
        <f t="shared" si="138"/>
        <v>0.4</v>
      </c>
      <c r="BE138" s="277">
        <f t="shared" si="138"/>
        <v>0.4</v>
      </c>
      <c r="BF138" s="277">
        <f t="shared" si="138"/>
        <v>0.4</v>
      </c>
      <c r="BG138" s="277">
        <f t="shared" si="138"/>
        <v>0.4</v>
      </c>
      <c r="BH138" s="278">
        <f t="shared" si="138"/>
        <v>0.4</v>
      </c>
      <c r="BI138" s="279">
        <f t="shared" ref="BI138:BI156" si="142">AU138</f>
        <v>0.4</v>
      </c>
      <c r="BJ138" s="279">
        <f t="shared" si="134"/>
        <v>0.4</v>
      </c>
      <c r="BK138" s="279">
        <f t="shared" si="134"/>
        <v>0.4</v>
      </c>
      <c r="BL138" s="279">
        <f t="shared" si="134"/>
        <v>0.4</v>
      </c>
      <c r="BM138" s="279">
        <f t="shared" si="134"/>
        <v>0.4</v>
      </c>
    </row>
    <row r="139" spans="1:65" outlineLevel="1" x14ac:dyDescent="0.3">
      <c r="A139" t="str">
        <f t="shared" si="122"/>
        <v>MPU</v>
      </c>
      <c r="B139" s="239" t="s">
        <v>34</v>
      </c>
      <c r="C139" s="240" t="s">
        <v>67</v>
      </c>
      <c r="D139" s="241" t="s">
        <v>69</v>
      </c>
      <c r="E139" s="242">
        <v>1</v>
      </c>
      <c r="F139" s="243">
        <v>5.6</v>
      </c>
      <c r="G139" s="243">
        <f t="shared" si="135"/>
        <v>5.6</v>
      </c>
      <c r="H139" s="243">
        <f t="shared" si="135"/>
        <v>5.6</v>
      </c>
      <c r="I139" s="243">
        <f t="shared" si="135"/>
        <v>5.6</v>
      </c>
      <c r="J139" s="243">
        <f t="shared" si="135"/>
        <v>5.6</v>
      </c>
      <c r="K139" s="243">
        <f t="shared" si="135"/>
        <v>5.6</v>
      </c>
      <c r="L139" s="243">
        <f t="shared" si="135"/>
        <v>5.6</v>
      </c>
      <c r="M139" s="243">
        <f t="shared" si="135"/>
        <v>5.6</v>
      </c>
      <c r="N139" s="243">
        <f t="shared" si="135"/>
        <v>5.6</v>
      </c>
      <c r="O139" s="244">
        <v>3.2</v>
      </c>
      <c r="P139" s="244">
        <f t="shared" si="135"/>
        <v>3.2</v>
      </c>
      <c r="Q139" s="244">
        <f t="shared" si="135"/>
        <v>3.2</v>
      </c>
      <c r="R139" s="245">
        <f t="shared" si="135"/>
        <v>3.2</v>
      </c>
      <c r="S139" s="246">
        <f t="shared" si="139"/>
        <v>4.8615384615384629</v>
      </c>
      <c r="T139" s="247">
        <f t="shared" si="125"/>
        <v>3.2</v>
      </c>
      <c r="U139" s="244">
        <f t="shared" si="136"/>
        <v>3.2</v>
      </c>
      <c r="V139" s="244">
        <f t="shared" si="136"/>
        <v>3.2</v>
      </c>
      <c r="W139" s="244">
        <f t="shared" si="136"/>
        <v>3.2</v>
      </c>
      <c r="X139" s="244">
        <f t="shared" si="136"/>
        <v>3.2</v>
      </c>
      <c r="Y139" s="244">
        <f t="shared" si="136"/>
        <v>3.2</v>
      </c>
      <c r="Z139" s="244">
        <f t="shared" si="136"/>
        <v>3.2</v>
      </c>
      <c r="AA139" s="244">
        <f t="shared" si="136"/>
        <v>3.2</v>
      </c>
      <c r="AB139" s="244">
        <f t="shared" si="136"/>
        <v>3.2</v>
      </c>
      <c r="AC139" s="244">
        <f t="shared" si="136"/>
        <v>3.2</v>
      </c>
      <c r="AD139" s="244">
        <f t="shared" si="136"/>
        <v>3.2</v>
      </c>
      <c r="AE139" s="244">
        <f t="shared" si="136"/>
        <v>3.2</v>
      </c>
      <c r="AF139" s="245">
        <f t="shared" si="136"/>
        <v>3.2</v>
      </c>
      <c r="AG139" s="248">
        <f t="shared" si="140"/>
        <v>3.2</v>
      </c>
      <c r="AH139" s="249">
        <f t="shared" si="128"/>
        <v>3.2</v>
      </c>
      <c r="AI139" s="243">
        <f t="shared" si="137"/>
        <v>3.2</v>
      </c>
      <c r="AJ139" s="243">
        <f t="shared" si="137"/>
        <v>3.2</v>
      </c>
      <c r="AK139" s="243">
        <f t="shared" si="137"/>
        <v>3.2</v>
      </c>
      <c r="AL139" s="243">
        <f t="shared" si="137"/>
        <v>3.2</v>
      </c>
      <c r="AM139" s="243">
        <f t="shared" si="137"/>
        <v>3.2</v>
      </c>
      <c r="AN139" s="243">
        <f t="shared" si="137"/>
        <v>3.2</v>
      </c>
      <c r="AO139" s="243">
        <f t="shared" si="137"/>
        <v>3.2</v>
      </c>
      <c r="AP139" s="243">
        <f t="shared" si="137"/>
        <v>3.2</v>
      </c>
      <c r="AQ139" s="244">
        <f t="shared" si="137"/>
        <v>3.2</v>
      </c>
      <c r="AR139" s="244">
        <f t="shared" si="137"/>
        <v>3.2</v>
      </c>
      <c r="AS139" s="244">
        <f t="shared" si="137"/>
        <v>3.2</v>
      </c>
      <c r="AT139" s="245">
        <f t="shared" si="137"/>
        <v>3.2</v>
      </c>
      <c r="AU139" s="248">
        <f t="shared" si="141"/>
        <v>3.2</v>
      </c>
      <c r="AV139" s="247">
        <f t="shared" si="131"/>
        <v>3.2</v>
      </c>
      <c r="AW139" s="244">
        <f t="shared" si="138"/>
        <v>3.2</v>
      </c>
      <c r="AX139" s="244">
        <f t="shared" si="138"/>
        <v>3.2</v>
      </c>
      <c r="AY139" s="244">
        <f t="shared" si="138"/>
        <v>3.2</v>
      </c>
      <c r="AZ139" s="244">
        <f t="shared" si="138"/>
        <v>3.2</v>
      </c>
      <c r="BA139" s="244">
        <f t="shared" si="138"/>
        <v>3.2</v>
      </c>
      <c r="BB139" s="244">
        <f t="shared" si="138"/>
        <v>3.2</v>
      </c>
      <c r="BC139" s="244">
        <f t="shared" si="138"/>
        <v>3.2</v>
      </c>
      <c r="BD139" s="244">
        <f t="shared" si="138"/>
        <v>3.2</v>
      </c>
      <c r="BE139" s="244">
        <f t="shared" si="138"/>
        <v>3.2</v>
      </c>
      <c r="BF139" s="244">
        <f t="shared" si="138"/>
        <v>3.2</v>
      </c>
      <c r="BG139" s="244">
        <f t="shared" si="138"/>
        <v>3.2</v>
      </c>
      <c r="BH139" s="245">
        <f t="shared" si="138"/>
        <v>3.2</v>
      </c>
      <c r="BI139" s="248">
        <f t="shared" si="142"/>
        <v>3.2</v>
      </c>
      <c r="BJ139" s="248">
        <f t="shared" si="134"/>
        <v>3.2</v>
      </c>
      <c r="BK139" s="248">
        <f t="shared" si="134"/>
        <v>3.2</v>
      </c>
      <c r="BL139" s="248">
        <f t="shared" si="134"/>
        <v>3.2</v>
      </c>
      <c r="BM139" s="248">
        <f t="shared" si="134"/>
        <v>3.2</v>
      </c>
    </row>
    <row r="140" spans="1:65" outlineLevel="1" x14ac:dyDescent="0.3">
      <c r="A140" t="str">
        <f t="shared" si="122"/>
        <v>MPU</v>
      </c>
      <c r="B140" s="239" t="s">
        <v>34</v>
      </c>
      <c r="C140" s="240" t="s">
        <v>73</v>
      </c>
      <c r="D140" s="241" t="s">
        <v>60</v>
      </c>
      <c r="E140" s="242">
        <v>1</v>
      </c>
      <c r="F140" s="250">
        <v>2.89</v>
      </c>
      <c r="G140" s="250">
        <f t="shared" si="135"/>
        <v>2.89</v>
      </c>
      <c r="H140" s="250">
        <f t="shared" si="135"/>
        <v>2.89</v>
      </c>
      <c r="I140" s="250">
        <f t="shared" si="135"/>
        <v>2.89</v>
      </c>
      <c r="J140" s="250">
        <f t="shared" si="135"/>
        <v>2.89</v>
      </c>
      <c r="K140" s="250">
        <f t="shared" si="135"/>
        <v>2.89</v>
      </c>
      <c r="L140" s="250">
        <f t="shared" si="135"/>
        <v>2.89</v>
      </c>
      <c r="M140" s="250">
        <f t="shared" si="135"/>
        <v>2.89</v>
      </c>
      <c r="N140" s="250">
        <f t="shared" si="135"/>
        <v>2.89</v>
      </c>
      <c r="O140" s="250">
        <f t="shared" si="135"/>
        <v>2.89</v>
      </c>
      <c r="P140" s="250">
        <f t="shared" si="135"/>
        <v>2.89</v>
      </c>
      <c r="Q140" s="250">
        <f t="shared" si="135"/>
        <v>2.89</v>
      </c>
      <c r="R140" s="251">
        <f t="shared" si="135"/>
        <v>2.89</v>
      </c>
      <c r="S140" s="246">
        <f t="shared" si="139"/>
        <v>2.89</v>
      </c>
      <c r="T140" s="252">
        <f t="shared" si="125"/>
        <v>2.89</v>
      </c>
      <c r="U140" s="250">
        <f t="shared" si="136"/>
        <v>2.89</v>
      </c>
      <c r="V140" s="250">
        <f t="shared" si="136"/>
        <v>2.89</v>
      </c>
      <c r="W140" s="250">
        <f t="shared" si="136"/>
        <v>2.89</v>
      </c>
      <c r="X140" s="250">
        <f t="shared" si="136"/>
        <v>2.89</v>
      </c>
      <c r="Y140" s="250">
        <f t="shared" si="136"/>
        <v>2.89</v>
      </c>
      <c r="Z140" s="250">
        <f t="shared" si="136"/>
        <v>2.89</v>
      </c>
      <c r="AA140" s="250">
        <f t="shared" si="136"/>
        <v>2.89</v>
      </c>
      <c r="AB140" s="250">
        <f t="shared" si="136"/>
        <v>2.89</v>
      </c>
      <c r="AC140" s="250">
        <f t="shared" si="136"/>
        <v>2.89</v>
      </c>
      <c r="AD140" s="250">
        <f t="shared" si="136"/>
        <v>2.89</v>
      </c>
      <c r="AE140" s="250">
        <f t="shared" si="136"/>
        <v>2.89</v>
      </c>
      <c r="AF140" s="251">
        <f t="shared" si="136"/>
        <v>2.89</v>
      </c>
      <c r="AG140" s="246">
        <f t="shared" si="140"/>
        <v>2.89</v>
      </c>
      <c r="AH140" s="252">
        <f t="shared" si="128"/>
        <v>2.89</v>
      </c>
      <c r="AI140" s="250">
        <f t="shared" si="137"/>
        <v>2.89</v>
      </c>
      <c r="AJ140" s="250">
        <f t="shared" si="137"/>
        <v>2.89</v>
      </c>
      <c r="AK140" s="250">
        <f t="shared" si="137"/>
        <v>2.89</v>
      </c>
      <c r="AL140" s="250">
        <f t="shared" si="137"/>
        <v>2.89</v>
      </c>
      <c r="AM140" s="250">
        <f t="shared" si="137"/>
        <v>2.89</v>
      </c>
      <c r="AN140" s="250">
        <f t="shared" si="137"/>
        <v>2.89</v>
      </c>
      <c r="AO140" s="250">
        <f t="shared" si="137"/>
        <v>2.89</v>
      </c>
      <c r="AP140" s="250">
        <f t="shared" si="137"/>
        <v>2.89</v>
      </c>
      <c r="AQ140" s="250">
        <f t="shared" si="137"/>
        <v>2.89</v>
      </c>
      <c r="AR140" s="250">
        <f t="shared" si="137"/>
        <v>2.89</v>
      </c>
      <c r="AS140" s="250">
        <f t="shared" si="137"/>
        <v>2.89</v>
      </c>
      <c r="AT140" s="251">
        <f t="shared" si="137"/>
        <v>2.89</v>
      </c>
      <c r="AU140" s="246">
        <f t="shared" si="141"/>
        <v>2.89</v>
      </c>
      <c r="AV140" s="252">
        <f t="shared" si="131"/>
        <v>2.89</v>
      </c>
      <c r="AW140" s="250">
        <f t="shared" si="138"/>
        <v>2.89</v>
      </c>
      <c r="AX140" s="250">
        <f t="shared" si="138"/>
        <v>2.89</v>
      </c>
      <c r="AY140" s="250">
        <f t="shared" si="138"/>
        <v>2.89</v>
      </c>
      <c r="AZ140" s="250">
        <f t="shared" si="138"/>
        <v>2.89</v>
      </c>
      <c r="BA140" s="250">
        <f t="shared" si="138"/>
        <v>2.89</v>
      </c>
      <c r="BB140" s="250">
        <f t="shared" si="138"/>
        <v>2.89</v>
      </c>
      <c r="BC140" s="250">
        <f t="shared" si="138"/>
        <v>2.89</v>
      </c>
      <c r="BD140" s="250">
        <f t="shared" si="138"/>
        <v>2.89</v>
      </c>
      <c r="BE140" s="250">
        <f t="shared" si="138"/>
        <v>2.89</v>
      </c>
      <c r="BF140" s="250">
        <f t="shared" si="138"/>
        <v>2.89</v>
      </c>
      <c r="BG140" s="250">
        <f t="shared" si="138"/>
        <v>2.89</v>
      </c>
      <c r="BH140" s="251">
        <f t="shared" si="138"/>
        <v>2.89</v>
      </c>
      <c r="BI140" s="246">
        <f t="shared" si="142"/>
        <v>2.89</v>
      </c>
      <c r="BJ140" s="246">
        <f t="shared" si="134"/>
        <v>2.89</v>
      </c>
      <c r="BK140" s="246">
        <f t="shared" si="134"/>
        <v>2.89</v>
      </c>
      <c r="BL140" s="246">
        <f t="shared" si="134"/>
        <v>2.89</v>
      </c>
      <c r="BM140" s="246">
        <f t="shared" si="134"/>
        <v>2.89</v>
      </c>
    </row>
    <row r="141" spans="1:65" outlineLevel="1" x14ac:dyDescent="0.3">
      <c r="A141" t="str">
        <f t="shared" si="122"/>
        <v>MPU</v>
      </c>
      <c r="B141" s="239" t="s">
        <v>34</v>
      </c>
      <c r="C141" s="240" t="s">
        <v>73</v>
      </c>
      <c r="D141" s="241" t="s">
        <v>61</v>
      </c>
      <c r="E141" s="281">
        <v>1</v>
      </c>
      <c r="F141" s="250">
        <v>4.1100000000000003</v>
      </c>
      <c r="G141" s="250">
        <f t="shared" si="135"/>
        <v>4.1100000000000003</v>
      </c>
      <c r="H141" s="250">
        <f t="shared" si="135"/>
        <v>4.1100000000000003</v>
      </c>
      <c r="I141" s="250">
        <f t="shared" si="135"/>
        <v>4.1100000000000003</v>
      </c>
      <c r="J141" s="250">
        <f t="shared" si="135"/>
        <v>4.1100000000000003</v>
      </c>
      <c r="K141" s="250">
        <f t="shared" si="135"/>
        <v>4.1100000000000003</v>
      </c>
      <c r="L141" s="250">
        <f t="shared" si="135"/>
        <v>4.1100000000000003</v>
      </c>
      <c r="M141" s="250">
        <f t="shared" si="135"/>
        <v>4.1100000000000003</v>
      </c>
      <c r="N141" s="250">
        <f t="shared" si="135"/>
        <v>4.1100000000000003</v>
      </c>
      <c r="O141" s="250">
        <f t="shared" si="135"/>
        <v>4.1100000000000003</v>
      </c>
      <c r="P141" s="250">
        <f t="shared" si="135"/>
        <v>4.1100000000000003</v>
      </c>
      <c r="Q141" s="250">
        <f t="shared" si="135"/>
        <v>4.1100000000000003</v>
      </c>
      <c r="R141" s="251">
        <f t="shared" si="135"/>
        <v>4.1100000000000003</v>
      </c>
      <c r="S141" s="246">
        <f t="shared" si="139"/>
        <v>4.1100000000000003</v>
      </c>
      <c r="T141" s="252">
        <f t="shared" si="125"/>
        <v>4.1100000000000003</v>
      </c>
      <c r="U141" s="250">
        <f t="shared" si="136"/>
        <v>4.1100000000000003</v>
      </c>
      <c r="V141" s="250">
        <f t="shared" si="136"/>
        <v>4.1100000000000003</v>
      </c>
      <c r="W141" s="250">
        <f t="shared" si="136"/>
        <v>4.1100000000000003</v>
      </c>
      <c r="X141" s="250">
        <f t="shared" si="136"/>
        <v>4.1100000000000003</v>
      </c>
      <c r="Y141" s="250">
        <f t="shared" si="136"/>
        <v>4.1100000000000003</v>
      </c>
      <c r="Z141" s="250">
        <f t="shared" si="136"/>
        <v>4.1100000000000003</v>
      </c>
      <c r="AA141" s="250">
        <f t="shared" si="136"/>
        <v>4.1100000000000003</v>
      </c>
      <c r="AB141" s="250">
        <f t="shared" si="136"/>
        <v>4.1100000000000003</v>
      </c>
      <c r="AC141" s="250">
        <f t="shared" si="136"/>
        <v>4.1100000000000003</v>
      </c>
      <c r="AD141" s="250">
        <f t="shared" si="136"/>
        <v>4.1100000000000003</v>
      </c>
      <c r="AE141" s="250">
        <f t="shared" si="136"/>
        <v>4.1100000000000003</v>
      </c>
      <c r="AF141" s="251">
        <f t="shared" si="136"/>
        <v>4.1100000000000003</v>
      </c>
      <c r="AG141" s="246">
        <f t="shared" si="140"/>
        <v>4.1100000000000003</v>
      </c>
      <c r="AH141" s="252">
        <f t="shared" si="128"/>
        <v>4.1100000000000003</v>
      </c>
      <c r="AI141" s="250">
        <f t="shared" si="137"/>
        <v>4.1100000000000003</v>
      </c>
      <c r="AJ141" s="250">
        <f t="shared" si="137"/>
        <v>4.1100000000000003</v>
      </c>
      <c r="AK141" s="250">
        <f t="shared" si="137"/>
        <v>4.1100000000000003</v>
      </c>
      <c r="AL141" s="250">
        <f t="shared" si="137"/>
        <v>4.1100000000000003</v>
      </c>
      <c r="AM141" s="250">
        <f t="shared" si="137"/>
        <v>4.1100000000000003</v>
      </c>
      <c r="AN141" s="250">
        <f t="shared" si="137"/>
        <v>4.1100000000000003</v>
      </c>
      <c r="AO141" s="250">
        <f t="shared" si="137"/>
        <v>4.1100000000000003</v>
      </c>
      <c r="AP141" s="250">
        <f t="shared" si="137"/>
        <v>4.1100000000000003</v>
      </c>
      <c r="AQ141" s="250">
        <f t="shared" si="137"/>
        <v>4.1100000000000003</v>
      </c>
      <c r="AR141" s="250">
        <f t="shared" si="137"/>
        <v>4.1100000000000003</v>
      </c>
      <c r="AS141" s="250">
        <f t="shared" si="137"/>
        <v>4.1100000000000003</v>
      </c>
      <c r="AT141" s="251">
        <f t="shared" si="137"/>
        <v>4.1100000000000003</v>
      </c>
      <c r="AU141" s="246">
        <f t="shared" si="141"/>
        <v>4.1100000000000003</v>
      </c>
      <c r="AV141" s="252">
        <f t="shared" si="131"/>
        <v>4.1100000000000003</v>
      </c>
      <c r="AW141" s="250">
        <f t="shared" si="138"/>
        <v>4.1100000000000003</v>
      </c>
      <c r="AX141" s="250">
        <f t="shared" si="138"/>
        <v>4.1100000000000003</v>
      </c>
      <c r="AY141" s="250">
        <f t="shared" si="138"/>
        <v>4.1100000000000003</v>
      </c>
      <c r="AZ141" s="250">
        <f t="shared" si="138"/>
        <v>4.1100000000000003</v>
      </c>
      <c r="BA141" s="250">
        <f t="shared" si="138"/>
        <v>4.1100000000000003</v>
      </c>
      <c r="BB141" s="250">
        <f t="shared" si="138"/>
        <v>4.1100000000000003</v>
      </c>
      <c r="BC141" s="250">
        <f t="shared" si="138"/>
        <v>4.1100000000000003</v>
      </c>
      <c r="BD141" s="250">
        <f t="shared" si="138"/>
        <v>4.1100000000000003</v>
      </c>
      <c r="BE141" s="250">
        <f t="shared" si="138"/>
        <v>4.1100000000000003</v>
      </c>
      <c r="BF141" s="250">
        <f t="shared" si="138"/>
        <v>4.1100000000000003</v>
      </c>
      <c r="BG141" s="250">
        <f t="shared" si="138"/>
        <v>4.1100000000000003</v>
      </c>
      <c r="BH141" s="251">
        <f t="shared" si="138"/>
        <v>4.1100000000000003</v>
      </c>
      <c r="BI141" s="246">
        <f t="shared" si="142"/>
        <v>4.1100000000000003</v>
      </c>
      <c r="BJ141" s="246">
        <f t="shared" si="134"/>
        <v>4.1100000000000003</v>
      </c>
      <c r="BK141" s="246">
        <f t="shared" si="134"/>
        <v>4.1100000000000003</v>
      </c>
      <c r="BL141" s="246">
        <f t="shared" si="134"/>
        <v>4.1100000000000003</v>
      </c>
      <c r="BM141" s="246">
        <f t="shared" si="134"/>
        <v>4.1100000000000003</v>
      </c>
    </row>
    <row r="142" spans="1:65" s="253" customFormat="1" outlineLevel="1" x14ac:dyDescent="0.3">
      <c r="A142" s="253" t="str">
        <f t="shared" si="122"/>
        <v>MPU</v>
      </c>
      <c r="B142" s="254" t="s">
        <v>34</v>
      </c>
      <c r="C142" s="255" t="s">
        <v>73</v>
      </c>
      <c r="D142" s="256" t="s">
        <v>62</v>
      </c>
      <c r="E142" s="257">
        <v>1</v>
      </c>
      <c r="F142" s="258">
        <v>7.27</v>
      </c>
      <c r="G142" s="258">
        <f t="shared" si="135"/>
        <v>7.27</v>
      </c>
      <c r="H142" s="258">
        <f t="shared" si="135"/>
        <v>7.27</v>
      </c>
      <c r="I142" s="258">
        <f t="shared" si="135"/>
        <v>7.27</v>
      </c>
      <c r="J142" s="258">
        <f t="shared" si="135"/>
        <v>7.27</v>
      </c>
      <c r="K142" s="258">
        <f t="shared" si="135"/>
        <v>7.27</v>
      </c>
      <c r="L142" s="258">
        <f t="shared" si="135"/>
        <v>7.27</v>
      </c>
      <c r="M142" s="258">
        <f t="shared" si="135"/>
        <v>7.27</v>
      </c>
      <c r="N142" s="258">
        <f t="shared" si="135"/>
        <v>7.27</v>
      </c>
      <c r="O142" s="258">
        <f t="shared" si="135"/>
        <v>7.27</v>
      </c>
      <c r="P142" s="258">
        <f t="shared" si="135"/>
        <v>7.27</v>
      </c>
      <c r="Q142" s="258">
        <f t="shared" si="135"/>
        <v>7.27</v>
      </c>
      <c r="R142" s="259">
        <f t="shared" si="135"/>
        <v>7.27</v>
      </c>
      <c r="S142" s="260">
        <f t="shared" si="139"/>
        <v>7.2699999999999969</v>
      </c>
      <c r="T142" s="261">
        <f t="shared" si="125"/>
        <v>7.27</v>
      </c>
      <c r="U142" s="258">
        <f t="shared" si="136"/>
        <v>7.27</v>
      </c>
      <c r="V142" s="258">
        <f t="shared" si="136"/>
        <v>7.27</v>
      </c>
      <c r="W142" s="258">
        <f t="shared" si="136"/>
        <v>7.27</v>
      </c>
      <c r="X142" s="258">
        <f t="shared" si="136"/>
        <v>7.27</v>
      </c>
      <c r="Y142" s="258">
        <f t="shared" si="136"/>
        <v>7.27</v>
      </c>
      <c r="Z142" s="258">
        <f t="shared" si="136"/>
        <v>7.27</v>
      </c>
      <c r="AA142" s="258">
        <f t="shared" si="136"/>
        <v>7.27</v>
      </c>
      <c r="AB142" s="258">
        <f t="shared" si="136"/>
        <v>7.27</v>
      </c>
      <c r="AC142" s="258">
        <f t="shared" si="136"/>
        <v>7.27</v>
      </c>
      <c r="AD142" s="258">
        <f t="shared" si="136"/>
        <v>7.27</v>
      </c>
      <c r="AE142" s="258">
        <f t="shared" si="136"/>
        <v>7.27</v>
      </c>
      <c r="AF142" s="259">
        <f t="shared" si="136"/>
        <v>7.27</v>
      </c>
      <c r="AG142" s="260">
        <f t="shared" si="140"/>
        <v>7.2699999999999969</v>
      </c>
      <c r="AH142" s="261">
        <f t="shared" si="128"/>
        <v>7.27</v>
      </c>
      <c r="AI142" s="258">
        <f t="shared" si="137"/>
        <v>7.27</v>
      </c>
      <c r="AJ142" s="258">
        <f t="shared" si="137"/>
        <v>7.27</v>
      </c>
      <c r="AK142" s="258">
        <f t="shared" si="137"/>
        <v>7.27</v>
      </c>
      <c r="AL142" s="258">
        <f t="shared" si="137"/>
        <v>7.27</v>
      </c>
      <c r="AM142" s="258">
        <f t="shared" si="137"/>
        <v>7.27</v>
      </c>
      <c r="AN142" s="258">
        <f t="shared" si="137"/>
        <v>7.27</v>
      </c>
      <c r="AO142" s="258">
        <f t="shared" si="137"/>
        <v>7.27</v>
      </c>
      <c r="AP142" s="258">
        <f t="shared" si="137"/>
        <v>7.27</v>
      </c>
      <c r="AQ142" s="258">
        <f t="shared" si="137"/>
        <v>7.27</v>
      </c>
      <c r="AR142" s="258">
        <f t="shared" si="137"/>
        <v>7.27</v>
      </c>
      <c r="AS142" s="258">
        <f t="shared" si="137"/>
        <v>7.27</v>
      </c>
      <c r="AT142" s="259">
        <f t="shared" si="137"/>
        <v>7.27</v>
      </c>
      <c r="AU142" s="260">
        <f t="shared" si="141"/>
        <v>7.2699999999999969</v>
      </c>
      <c r="AV142" s="261">
        <f t="shared" si="131"/>
        <v>7.27</v>
      </c>
      <c r="AW142" s="258">
        <f t="shared" si="138"/>
        <v>7.27</v>
      </c>
      <c r="AX142" s="258">
        <f t="shared" si="138"/>
        <v>7.27</v>
      </c>
      <c r="AY142" s="258">
        <f t="shared" si="138"/>
        <v>7.27</v>
      </c>
      <c r="AZ142" s="258">
        <f t="shared" si="138"/>
        <v>7.27</v>
      </c>
      <c r="BA142" s="258">
        <f t="shared" si="138"/>
        <v>7.27</v>
      </c>
      <c r="BB142" s="258">
        <f t="shared" si="138"/>
        <v>7.27</v>
      </c>
      <c r="BC142" s="258">
        <f t="shared" si="138"/>
        <v>7.27</v>
      </c>
      <c r="BD142" s="258">
        <f t="shared" si="138"/>
        <v>7.27</v>
      </c>
      <c r="BE142" s="258">
        <f t="shared" si="138"/>
        <v>7.27</v>
      </c>
      <c r="BF142" s="258">
        <f t="shared" si="138"/>
        <v>7.27</v>
      </c>
      <c r="BG142" s="258">
        <f t="shared" si="138"/>
        <v>7.27</v>
      </c>
      <c r="BH142" s="259">
        <f t="shared" si="138"/>
        <v>7.27</v>
      </c>
      <c r="BI142" s="260">
        <f t="shared" si="142"/>
        <v>7.2699999999999969</v>
      </c>
      <c r="BJ142" s="260">
        <f t="shared" si="134"/>
        <v>7.2699999999999969</v>
      </c>
      <c r="BK142" s="260">
        <f t="shared" si="134"/>
        <v>7.2699999999999969</v>
      </c>
      <c r="BL142" s="260">
        <f t="shared" si="134"/>
        <v>7.2699999999999969</v>
      </c>
      <c r="BM142" s="260">
        <f t="shared" si="134"/>
        <v>7.2699999999999969</v>
      </c>
    </row>
    <row r="143" spans="1:65" outlineLevel="1" x14ac:dyDescent="0.3">
      <c r="A143" t="str">
        <f t="shared" si="122"/>
        <v>MPU</v>
      </c>
      <c r="B143" s="239" t="s">
        <v>34</v>
      </c>
      <c r="C143" s="240" t="s">
        <v>73</v>
      </c>
      <c r="D143" s="241" t="s">
        <v>63</v>
      </c>
      <c r="E143" s="281">
        <v>1</v>
      </c>
      <c r="F143" s="250">
        <v>7.83</v>
      </c>
      <c r="G143" s="250">
        <f t="shared" si="135"/>
        <v>7.83</v>
      </c>
      <c r="H143" s="250">
        <f t="shared" si="135"/>
        <v>7.83</v>
      </c>
      <c r="I143" s="250">
        <f t="shared" si="135"/>
        <v>7.83</v>
      </c>
      <c r="J143" s="250">
        <f t="shared" si="135"/>
        <v>7.83</v>
      </c>
      <c r="K143" s="250">
        <f t="shared" si="135"/>
        <v>7.83</v>
      </c>
      <c r="L143" s="250">
        <f t="shared" si="135"/>
        <v>7.83</v>
      </c>
      <c r="M143" s="250">
        <f t="shared" si="135"/>
        <v>7.83</v>
      </c>
      <c r="N143" s="250">
        <f t="shared" si="135"/>
        <v>7.83</v>
      </c>
      <c r="O143" s="250">
        <f t="shared" si="135"/>
        <v>7.83</v>
      </c>
      <c r="P143" s="250">
        <f t="shared" si="135"/>
        <v>7.83</v>
      </c>
      <c r="Q143" s="250">
        <f t="shared" si="135"/>
        <v>7.83</v>
      </c>
      <c r="R143" s="251">
        <f t="shared" si="135"/>
        <v>7.83</v>
      </c>
      <c r="S143" s="246">
        <f t="shared" si="139"/>
        <v>7.8299999999999992</v>
      </c>
      <c r="T143" s="252">
        <f t="shared" si="125"/>
        <v>7.83</v>
      </c>
      <c r="U143" s="250">
        <f t="shared" si="136"/>
        <v>7.83</v>
      </c>
      <c r="V143" s="250">
        <f t="shared" si="136"/>
        <v>7.83</v>
      </c>
      <c r="W143" s="250">
        <f t="shared" si="136"/>
        <v>7.83</v>
      </c>
      <c r="X143" s="250">
        <f t="shared" si="136"/>
        <v>7.83</v>
      </c>
      <c r="Y143" s="250">
        <f t="shared" si="136"/>
        <v>7.83</v>
      </c>
      <c r="Z143" s="250">
        <f t="shared" si="136"/>
        <v>7.83</v>
      </c>
      <c r="AA143" s="250">
        <f t="shared" si="136"/>
        <v>7.83</v>
      </c>
      <c r="AB143" s="250">
        <f t="shared" si="136"/>
        <v>7.83</v>
      </c>
      <c r="AC143" s="250">
        <f t="shared" si="136"/>
        <v>7.83</v>
      </c>
      <c r="AD143" s="250">
        <f t="shared" si="136"/>
        <v>7.83</v>
      </c>
      <c r="AE143" s="250">
        <f t="shared" si="136"/>
        <v>7.83</v>
      </c>
      <c r="AF143" s="251">
        <f t="shared" si="136"/>
        <v>7.83</v>
      </c>
      <c r="AG143" s="246">
        <f t="shared" si="140"/>
        <v>7.8299999999999992</v>
      </c>
      <c r="AH143" s="252">
        <f t="shared" si="128"/>
        <v>7.83</v>
      </c>
      <c r="AI143" s="250">
        <f t="shared" si="137"/>
        <v>7.83</v>
      </c>
      <c r="AJ143" s="250">
        <f t="shared" si="137"/>
        <v>7.83</v>
      </c>
      <c r="AK143" s="250">
        <f t="shared" si="137"/>
        <v>7.83</v>
      </c>
      <c r="AL143" s="250">
        <f t="shared" si="137"/>
        <v>7.83</v>
      </c>
      <c r="AM143" s="250">
        <f t="shared" si="137"/>
        <v>7.83</v>
      </c>
      <c r="AN143" s="250">
        <f t="shared" si="137"/>
        <v>7.83</v>
      </c>
      <c r="AO143" s="250">
        <f t="shared" si="137"/>
        <v>7.83</v>
      </c>
      <c r="AP143" s="250">
        <f t="shared" si="137"/>
        <v>7.83</v>
      </c>
      <c r="AQ143" s="250">
        <f t="shared" si="137"/>
        <v>7.83</v>
      </c>
      <c r="AR143" s="250">
        <f t="shared" si="137"/>
        <v>7.83</v>
      </c>
      <c r="AS143" s="250">
        <f t="shared" si="137"/>
        <v>7.83</v>
      </c>
      <c r="AT143" s="251">
        <f t="shared" si="137"/>
        <v>7.83</v>
      </c>
      <c r="AU143" s="246">
        <f t="shared" si="141"/>
        <v>7.8299999999999992</v>
      </c>
      <c r="AV143" s="252">
        <f t="shared" si="131"/>
        <v>7.83</v>
      </c>
      <c r="AW143" s="250">
        <f t="shared" si="138"/>
        <v>7.83</v>
      </c>
      <c r="AX143" s="250">
        <f t="shared" si="138"/>
        <v>7.83</v>
      </c>
      <c r="AY143" s="250">
        <f t="shared" si="138"/>
        <v>7.83</v>
      </c>
      <c r="AZ143" s="250">
        <f t="shared" si="138"/>
        <v>7.83</v>
      </c>
      <c r="BA143" s="250">
        <f t="shared" si="138"/>
        <v>7.83</v>
      </c>
      <c r="BB143" s="250">
        <f t="shared" si="138"/>
        <v>7.83</v>
      </c>
      <c r="BC143" s="250">
        <f t="shared" si="138"/>
        <v>7.83</v>
      </c>
      <c r="BD143" s="250">
        <f t="shared" si="138"/>
        <v>7.83</v>
      </c>
      <c r="BE143" s="250">
        <f t="shared" si="138"/>
        <v>7.83</v>
      </c>
      <c r="BF143" s="250">
        <f t="shared" si="138"/>
        <v>7.83</v>
      </c>
      <c r="BG143" s="250">
        <f t="shared" si="138"/>
        <v>7.83</v>
      </c>
      <c r="BH143" s="251">
        <f t="shared" si="138"/>
        <v>7.83</v>
      </c>
      <c r="BI143" s="246">
        <f t="shared" si="142"/>
        <v>7.8299999999999992</v>
      </c>
      <c r="BJ143" s="246">
        <f t="shared" si="134"/>
        <v>7.8299999999999992</v>
      </c>
      <c r="BK143" s="246">
        <f t="shared" si="134"/>
        <v>7.8299999999999992</v>
      </c>
      <c r="BL143" s="246">
        <f t="shared" si="134"/>
        <v>7.8299999999999992</v>
      </c>
      <c r="BM143" s="246">
        <f t="shared" si="134"/>
        <v>7.8299999999999992</v>
      </c>
    </row>
    <row r="144" spans="1:65" outlineLevel="1" x14ac:dyDescent="0.3">
      <c r="A144" t="str">
        <f t="shared" si="122"/>
        <v>MPU</v>
      </c>
      <c r="B144" s="239" t="s">
        <v>34</v>
      </c>
      <c r="C144" s="240" t="s">
        <v>73</v>
      </c>
      <c r="D144" s="241" t="s">
        <v>64</v>
      </c>
      <c r="E144" s="242">
        <v>1</v>
      </c>
      <c r="F144" s="282">
        <v>3.5</v>
      </c>
      <c r="G144" s="282">
        <f t="shared" si="135"/>
        <v>3.5</v>
      </c>
      <c r="H144" s="282">
        <f t="shared" si="135"/>
        <v>3.5</v>
      </c>
      <c r="I144" s="282">
        <f t="shared" si="135"/>
        <v>3.5</v>
      </c>
      <c r="J144" s="282">
        <f t="shared" si="135"/>
        <v>3.5</v>
      </c>
      <c r="K144" s="282">
        <f t="shared" si="135"/>
        <v>3.5</v>
      </c>
      <c r="L144" s="282">
        <f t="shared" si="135"/>
        <v>3.5</v>
      </c>
      <c r="M144" s="282">
        <f t="shared" si="135"/>
        <v>3.5</v>
      </c>
      <c r="N144" s="282">
        <f t="shared" si="135"/>
        <v>3.5</v>
      </c>
      <c r="O144" s="282">
        <f t="shared" si="135"/>
        <v>3.5</v>
      </c>
      <c r="P144" s="282">
        <f t="shared" si="135"/>
        <v>3.5</v>
      </c>
      <c r="Q144" s="282">
        <f t="shared" si="135"/>
        <v>3.5</v>
      </c>
      <c r="R144" s="283">
        <f t="shared" si="135"/>
        <v>3.5</v>
      </c>
      <c r="S144" s="284">
        <f t="shared" si="139"/>
        <v>3.5</v>
      </c>
      <c r="T144" s="285">
        <f t="shared" si="125"/>
        <v>3.5</v>
      </c>
      <c r="U144" s="282">
        <f t="shared" si="136"/>
        <v>3.5</v>
      </c>
      <c r="V144" s="282">
        <f t="shared" si="136"/>
        <v>3.5</v>
      </c>
      <c r="W144" s="282">
        <f t="shared" si="136"/>
        <v>3.5</v>
      </c>
      <c r="X144" s="282">
        <f t="shared" si="136"/>
        <v>3.5</v>
      </c>
      <c r="Y144" s="282">
        <f t="shared" si="136"/>
        <v>3.5</v>
      </c>
      <c r="Z144" s="282">
        <f t="shared" si="136"/>
        <v>3.5</v>
      </c>
      <c r="AA144" s="282">
        <f t="shared" si="136"/>
        <v>3.5</v>
      </c>
      <c r="AB144" s="282">
        <f t="shared" si="136"/>
        <v>3.5</v>
      </c>
      <c r="AC144" s="282">
        <f t="shared" si="136"/>
        <v>3.5</v>
      </c>
      <c r="AD144" s="282">
        <f t="shared" si="136"/>
        <v>3.5</v>
      </c>
      <c r="AE144" s="282">
        <f t="shared" si="136"/>
        <v>3.5</v>
      </c>
      <c r="AF144" s="283">
        <f t="shared" si="136"/>
        <v>3.5</v>
      </c>
      <c r="AG144" s="284">
        <f t="shared" si="140"/>
        <v>3.5</v>
      </c>
      <c r="AH144" s="285">
        <f t="shared" si="128"/>
        <v>3.5</v>
      </c>
      <c r="AI144" s="282">
        <f t="shared" si="137"/>
        <v>3.5</v>
      </c>
      <c r="AJ144" s="282">
        <f t="shared" si="137"/>
        <v>3.5</v>
      </c>
      <c r="AK144" s="282">
        <f t="shared" si="137"/>
        <v>3.5</v>
      </c>
      <c r="AL144" s="282">
        <f t="shared" si="137"/>
        <v>3.5</v>
      </c>
      <c r="AM144" s="282">
        <f t="shared" si="137"/>
        <v>3.5</v>
      </c>
      <c r="AN144" s="282">
        <f t="shared" si="137"/>
        <v>3.5</v>
      </c>
      <c r="AO144" s="282">
        <f t="shared" si="137"/>
        <v>3.5</v>
      </c>
      <c r="AP144" s="282">
        <f t="shared" si="137"/>
        <v>3.5</v>
      </c>
      <c r="AQ144" s="282">
        <f t="shared" si="137"/>
        <v>3.5</v>
      </c>
      <c r="AR144" s="282">
        <f t="shared" si="137"/>
        <v>3.5</v>
      </c>
      <c r="AS144" s="282">
        <f t="shared" si="137"/>
        <v>3.5</v>
      </c>
      <c r="AT144" s="283">
        <f t="shared" si="137"/>
        <v>3.5</v>
      </c>
      <c r="AU144" s="284">
        <f t="shared" si="141"/>
        <v>3.5</v>
      </c>
      <c r="AV144" s="285">
        <f t="shared" si="131"/>
        <v>3.5</v>
      </c>
      <c r="AW144" s="282">
        <f t="shared" si="138"/>
        <v>3.5</v>
      </c>
      <c r="AX144" s="282">
        <f t="shared" si="138"/>
        <v>3.5</v>
      </c>
      <c r="AY144" s="282">
        <f t="shared" si="138"/>
        <v>3.5</v>
      </c>
      <c r="AZ144" s="282">
        <f t="shared" si="138"/>
        <v>3.5</v>
      </c>
      <c r="BA144" s="282">
        <f t="shared" si="138"/>
        <v>3.5</v>
      </c>
      <c r="BB144" s="282">
        <f t="shared" si="138"/>
        <v>3.5</v>
      </c>
      <c r="BC144" s="282">
        <f t="shared" si="138"/>
        <v>3.5</v>
      </c>
      <c r="BD144" s="282">
        <f t="shared" si="138"/>
        <v>3.5</v>
      </c>
      <c r="BE144" s="282">
        <f t="shared" si="138"/>
        <v>3.5</v>
      </c>
      <c r="BF144" s="282">
        <f t="shared" si="138"/>
        <v>3.5</v>
      </c>
      <c r="BG144" s="282">
        <f t="shared" si="138"/>
        <v>3.5</v>
      </c>
      <c r="BH144" s="283">
        <f t="shared" si="138"/>
        <v>3.5</v>
      </c>
      <c r="BI144" s="284">
        <f t="shared" si="142"/>
        <v>3.5</v>
      </c>
      <c r="BJ144" s="284">
        <f t="shared" si="134"/>
        <v>3.5</v>
      </c>
      <c r="BK144" s="284">
        <f t="shared" si="134"/>
        <v>3.5</v>
      </c>
      <c r="BL144" s="284">
        <f t="shared" si="134"/>
        <v>3.5</v>
      </c>
      <c r="BM144" s="284">
        <f t="shared" si="134"/>
        <v>3.5</v>
      </c>
    </row>
    <row r="145" spans="1:65" outlineLevel="1" x14ac:dyDescent="0.3">
      <c r="A145" t="str">
        <f t="shared" si="122"/>
        <v>MPU</v>
      </c>
      <c r="B145" s="239" t="s">
        <v>34</v>
      </c>
      <c r="C145" s="240" t="s">
        <v>67</v>
      </c>
      <c r="D145" s="241" t="s">
        <v>71</v>
      </c>
      <c r="E145" s="242">
        <v>1</v>
      </c>
      <c r="F145" s="286">
        <v>5.76</v>
      </c>
      <c r="G145" s="286">
        <f t="shared" ref="G145:R160" si="143">F145</f>
        <v>5.76</v>
      </c>
      <c r="H145" s="286">
        <f t="shared" si="143"/>
        <v>5.76</v>
      </c>
      <c r="I145" s="286">
        <f t="shared" si="143"/>
        <v>5.76</v>
      </c>
      <c r="J145" s="286">
        <f t="shared" si="143"/>
        <v>5.76</v>
      </c>
      <c r="K145" s="286">
        <f t="shared" si="143"/>
        <v>5.76</v>
      </c>
      <c r="L145" s="286">
        <f t="shared" si="143"/>
        <v>5.76</v>
      </c>
      <c r="M145" s="286">
        <f t="shared" si="143"/>
        <v>5.76</v>
      </c>
      <c r="N145" s="286">
        <f t="shared" si="143"/>
        <v>5.76</v>
      </c>
      <c r="O145" s="286">
        <f t="shared" si="143"/>
        <v>5.76</v>
      </c>
      <c r="P145" s="286">
        <f t="shared" si="143"/>
        <v>5.76</v>
      </c>
      <c r="Q145" s="286">
        <f t="shared" si="143"/>
        <v>5.76</v>
      </c>
      <c r="R145" s="287">
        <f t="shared" si="143"/>
        <v>5.76</v>
      </c>
      <c r="S145" s="288">
        <f t="shared" si="139"/>
        <v>5.76</v>
      </c>
      <c r="T145" s="289">
        <f t="shared" si="125"/>
        <v>5.76</v>
      </c>
      <c r="U145" s="286">
        <f t="shared" ref="U145:AF160" si="144">T145</f>
        <v>5.76</v>
      </c>
      <c r="V145" s="286">
        <f t="shared" si="144"/>
        <v>5.76</v>
      </c>
      <c r="W145" s="286">
        <f t="shared" si="144"/>
        <v>5.76</v>
      </c>
      <c r="X145" s="286">
        <f t="shared" si="144"/>
        <v>5.76</v>
      </c>
      <c r="Y145" s="286">
        <f t="shared" si="144"/>
        <v>5.76</v>
      </c>
      <c r="Z145" s="286">
        <f t="shared" si="144"/>
        <v>5.76</v>
      </c>
      <c r="AA145" s="286">
        <f t="shared" si="144"/>
        <v>5.76</v>
      </c>
      <c r="AB145" s="286">
        <f t="shared" si="144"/>
        <v>5.76</v>
      </c>
      <c r="AC145" s="286">
        <f t="shared" si="144"/>
        <v>5.76</v>
      </c>
      <c r="AD145" s="286">
        <f t="shared" si="144"/>
        <v>5.76</v>
      </c>
      <c r="AE145" s="286">
        <f t="shared" si="144"/>
        <v>5.76</v>
      </c>
      <c r="AF145" s="287">
        <f t="shared" si="144"/>
        <v>5.76</v>
      </c>
      <c r="AG145" s="288">
        <f t="shared" si="140"/>
        <v>5.76</v>
      </c>
      <c r="AH145" s="289">
        <f t="shared" si="128"/>
        <v>5.76</v>
      </c>
      <c r="AI145" s="286">
        <f t="shared" ref="AI145:AT160" si="145">AH145</f>
        <v>5.76</v>
      </c>
      <c r="AJ145" s="286">
        <f t="shared" si="145"/>
        <v>5.76</v>
      </c>
      <c r="AK145" s="286">
        <f t="shared" si="145"/>
        <v>5.76</v>
      </c>
      <c r="AL145" s="286">
        <f t="shared" si="145"/>
        <v>5.76</v>
      </c>
      <c r="AM145" s="286">
        <f t="shared" si="145"/>
        <v>5.76</v>
      </c>
      <c r="AN145" s="286">
        <f t="shared" si="145"/>
        <v>5.76</v>
      </c>
      <c r="AO145" s="286">
        <f t="shared" si="145"/>
        <v>5.76</v>
      </c>
      <c r="AP145" s="286">
        <f t="shared" si="145"/>
        <v>5.76</v>
      </c>
      <c r="AQ145" s="286">
        <f t="shared" si="145"/>
        <v>5.76</v>
      </c>
      <c r="AR145" s="286">
        <f t="shared" si="145"/>
        <v>5.76</v>
      </c>
      <c r="AS145" s="286">
        <f t="shared" si="145"/>
        <v>5.76</v>
      </c>
      <c r="AT145" s="287">
        <f t="shared" si="145"/>
        <v>5.76</v>
      </c>
      <c r="AU145" s="288">
        <f t="shared" si="141"/>
        <v>5.76</v>
      </c>
      <c r="AV145" s="289">
        <f t="shared" si="131"/>
        <v>5.76</v>
      </c>
      <c r="AW145" s="286">
        <f t="shared" ref="AW145:BH160" si="146">AV145</f>
        <v>5.76</v>
      </c>
      <c r="AX145" s="286">
        <f t="shared" si="146"/>
        <v>5.76</v>
      </c>
      <c r="AY145" s="286">
        <f t="shared" si="146"/>
        <v>5.76</v>
      </c>
      <c r="AZ145" s="286">
        <f t="shared" si="146"/>
        <v>5.76</v>
      </c>
      <c r="BA145" s="286">
        <f t="shared" si="146"/>
        <v>5.76</v>
      </c>
      <c r="BB145" s="286">
        <f t="shared" si="146"/>
        <v>5.76</v>
      </c>
      <c r="BC145" s="286">
        <f t="shared" si="146"/>
        <v>5.76</v>
      </c>
      <c r="BD145" s="286">
        <f t="shared" si="146"/>
        <v>5.76</v>
      </c>
      <c r="BE145" s="286">
        <f t="shared" si="146"/>
        <v>5.76</v>
      </c>
      <c r="BF145" s="286">
        <f t="shared" si="146"/>
        <v>5.76</v>
      </c>
      <c r="BG145" s="286">
        <f t="shared" si="146"/>
        <v>5.76</v>
      </c>
      <c r="BH145" s="287">
        <f t="shared" si="146"/>
        <v>5.76</v>
      </c>
      <c r="BI145" s="288">
        <f t="shared" si="142"/>
        <v>5.76</v>
      </c>
      <c r="BJ145" s="288">
        <f t="shared" si="134"/>
        <v>5.76</v>
      </c>
      <c r="BK145" s="288">
        <f t="shared" si="134"/>
        <v>5.76</v>
      </c>
      <c r="BL145" s="288">
        <f t="shared" si="134"/>
        <v>5.76</v>
      </c>
      <c r="BM145" s="288">
        <f t="shared" si="134"/>
        <v>5.76</v>
      </c>
    </row>
    <row r="146" spans="1:65" outlineLevel="1" x14ac:dyDescent="0.3">
      <c r="A146" t="str">
        <f t="shared" si="122"/>
        <v>MPU</v>
      </c>
      <c r="B146" s="239" t="s">
        <v>34</v>
      </c>
      <c r="C146" s="240" t="s">
        <v>67</v>
      </c>
      <c r="D146" s="241" t="s">
        <v>72</v>
      </c>
      <c r="E146" s="290">
        <v>1</v>
      </c>
      <c r="F146" s="282">
        <v>1.85</v>
      </c>
      <c r="G146" s="282">
        <f t="shared" si="143"/>
        <v>1.85</v>
      </c>
      <c r="H146" s="282">
        <f t="shared" si="143"/>
        <v>1.85</v>
      </c>
      <c r="I146" s="282">
        <f t="shared" si="143"/>
        <v>1.85</v>
      </c>
      <c r="J146" s="282">
        <f t="shared" si="143"/>
        <v>1.85</v>
      </c>
      <c r="K146" s="282">
        <f t="shared" si="143"/>
        <v>1.85</v>
      </c>
      <c r="L146" s="282">
        <f t="shared" si="143"/>
        <v>1.85</v>
      </c>
      <c r="M146" s="282">
        <f t="shared" si="143"/>
        <v>1.85</v>
      </c>
      <c r="N146" s="282">
        <f t="shared" si="143"/>
        <v>1.85</v>
      </c>
      <c r="O146" s="282">
        <f t="shared" si="143"/>
        <v>1.85</v>
      </c>
      <c r="P146" s="282">
        <f t="shared" si="143"/>
        <v>1.85</v>
      </c>
      <c r="Q146" s="282">
        <f t="shared" si="143"/>
        <v>1.85</v>
      </c>
      <c r="R146" s="283">
        <f t="shared" si="143"/>
        <v>1.85</v>
      </c>
      <c r="S146" s="284">
        <f t="shared" si="139"/>
        <v>1.8500000000000003</v>
      </c>
      <c r="T146" s="285">
        <f t="shared" si="125"/>
        <v>1.85</v>
      </c>
      <c r="U146" s="282">
        <f t="shared" si="144"/>
        <v>1.85</v>
      </c>
      <c r="V146" s="282">
        <f t="shared" si="144"/>
        <v>1.85</v>
      </c>
      <c r="W146" s="282">
        <f t="shared" si="144"/>
        <v>1.85</v>
      </c>
      <c r="X146" s="282">
        <f t="shared" si="144"/>
        <v>1.85</v>
      </c>
      <c r="Y146" s="282">
        <f t="shared" si="144"/>
        <v>1.85</v>
      </c>
      <c r="Z146" s="282">
        <f t="shared" si="144"/>
        <v>1.85</v>
      </c>
      <c r="AA146" s="282">
        <f t="shared" si="144"/>
        <v>1.85</v>
      </c>
      <c r="AB146" s="282">
        <f t="shared" si="144"/>
        <v>1.85</v>
      </c>
      <c r="AC146" s="282">
        <f t="shared" si="144"/>
        <v>1.85</v>
      </c>
      <c r="AD146" s="282">
        <f t="shared" si="144"/>
        <v>1.85</v>
      </c>
      <c r="AE146" s="282">
        <f t="shared" si="144"/>
        <v>1.85</v>
      </c>
      <c r="AF146" s="283">
        <f t="shared" si="144"/>
        <v>1.85</v>
      </c>
      <c r="AG146" s="284">
        <f t="shared" si="140"/>
        <v>1.8500000000000003</v>
      </c>
      <c r="AH146" s="285">
        <f t="shared" si="128"/>
        <v>1.85</v>
      </c>
      <c r="AI146" s="282">
        <f t="shared" si="145"/>
        <v>1.85</v>
      </c>
      <c r="AJ146" s="282">
        <f t="shared" si="145"/>
        <v>1.85</v>
      </c>
      <c r="AK146" s="282">
        <f t="shared" si="145"/>
        <v>1.85</v>
      </c>
      <c r="AL146" s="282">
        <f t="shared" si="145"/>
        <v>1.85</v>
      </c>
      <c r="AM146" s="282">
        <f t="shared" si="145"/>
        <v>1.85</v>
      </c>
      <c r="AN146" s="282">
        <f t="shared" si="145"/>
        <v>1.85</v>
      </c>
      <c r="AO146" s="282">
        <f t="shared" si="145"/>
        <v>1.85</v>
      </c>
      <c r="AP146" s="282">
        <f t="shared" si="145"/>
        <v>1.85</v>
      </c>
      <c r="AQ146" s="282">
        <f t="shared" si="145"/>
        <v>1.85</v>
      </c>
      <c r="AR146" s="282">
        <f t="shared" si="145"/>
        <v>1.85</v>
      </c>
      <c r="AS146" s="282">
        <f t="shared" si="145"/>
        <v>1.85</v>
      </c>
      <c r="AT146" s="283">
        <f t="shared" si="145"/>
        <v>1.85</v>
      </c>
      <c r="AU146" s="284">
        <f t="shared" si="141"/>
        <v>1.8500000000000003</v>
      </c>
      <c r="AV146" s="285">
        <f t="shared" si="131"/>
        <v>1.85</v>
      </c>
      <c r="AW146" s="282">
        <f t="shared" si="146"/>
        <v>1.85</v>
      </c>
      <c r="AX146" s="282">
        <f t="shared" si="146"/>
        <v>1.85</v>
      </c>
      <c r="AY146" s="282">
        <f t="shared" si="146"/>
        <v>1.85</v>
      </c>
      <c r="AZ146" s="282">
        <f t="shared" si="146"/>
        <v>1.85</v>
      </c>
      <c r="BA146" s="282">
        <f t="shared" si="146"/>
        <v>1.85</v>
      </c>
      <c r="BB146" s="282">
        <f t="shared" si="146"/>
        <v>1.85</v>
      </c>
      <c r="BC146" s="282">
        <f t="shared" si="146"/>
        <v>1.85</v>
      </c>
      <c r="BD146" s="282">
        <f t="shared" si="146"/>
        <v>1.85</v>
      </c>
      <c r="BE146" s="282">
        <f t="shared" si="146"/>
        <v>1.85</v>
      </c>
      <c r="BF146" s="282">
        <f t="shared" si="146"/>
        <v>1.85</v>
      </c>
      <c r="BG146" s="282">
        <f t="shared" si="146"/>
        <v>1.85</v>
      </c>
      <c r="BH146" s="283">
        <f t="shared" si="146"/>
        <v>1.85</v>
      </c>
      <c r="BI146" s="284">
        <f t="shared" si="142"/>
        <v>1.8500000000000003</v>
      </c>
      <c r="BJ146" s="284">
        <f t="shared" si="134"/>
        <v>1.8500000000000003</v>
      </c>
      <c r="BK146" s="284">
        <f t="shared" si="134"/>
        <v>1.8500000000000003</v>
      </c>
      <c r="BL146" s="284">
        <f t="shared" si="134"/>
        <v>1.8500000000000003</v>
      </c>
      <c r="BM146" s="284">
        <f t="shared" si="134"/>
        <v>1.8500000000000003</v>
      </c>
    </row>
    <row r="147" spans="1:65" outlineLevel="1" x14ac:dyDescent="0.3">
      <c r="A147" t="str">
        <f t="shared" si="122"/>
        <v>MPU</v>
      </c>
      <c r="B147" s="239" t="s">
        <v>34</v>
      </c>
      <c r="C147" s="291" t="s">
        <v>67</v>
      </c>
      <c r="D147" s="241" t="s">
        <v>49</v>
      </c>
      <c r="E147" s="292">
        <v>1</v>
      </c>
      <c r="F147" s="293">
        <v>5</v>
      </c>
      <c r="G147" s="293">
        <f t="shared" si="143"/>
        <v>5</v>
      </c>
      <c r="H147" s="293">
        <f t="shared" si="143"/>
        <v>5</v>
      </c>
      <c r="I147" s="293">
        <f t="shared" si="143"/>
        <v>5</v>
      </c>
      <c r="J147" s="293">
        <f t="shared" si="143"/>
        <v>5</v>
      </c>
      <c r="K147" s="293">
        <f t="shared" si="143"/>
        <v>5</v>
      </c>
      <c r="L147" s="293">
        <f t="shared" si="143"/>
        <v>5</v>
      </c>
      <c r="M147" s="293">
        <f t="shared" si="143"/>
        <v>5</v>
      </c>
      <c r="N147" s="293">
        <f t="shared" si="143"/>
        <v>5</v>
      </c>
      <c r="O147" s="293">
        <f t="shared" si="143"/>
        <v>5</v>
      </c>
      <c r="P147" s="293">
        <f t="shared" si="143"/>
        <v>5</v>
      </c>
      <c r="Q147" s="293">
        <f t="shared" si="143"/>
        <v>5</v>
      </c>
      <c r="R147" s="294">
        <f t="shared" si="143"/>
        <v>5</v>
      </c>
      <c r="S147" s="295">
        <f t="shared" si="139"/>
        <v>5</v>
      </c>
      <c r="T147" s="296">
        <f t="shared" si="125"/>
        <v>5</v>
      </c>
      <c r="U147" s="293">
        <f t="shared" si="144"/>
        <v>5</v>
      </c>
      <c r="V147" s="293">
        <f t="shared" si="144"/>
        <v>5</v>
      </c>
      <c r="W147" s="293">
        <f t="shared" si="144"/>
        <v>5</v>
      </c>
      <c r="X147" s="293">
        <f t="shared" si="144"/>
        <v>5</v>
      </c>
      <c r="Y147" s="293">
        <f t="shared" si="144"/>
        <v>5</v>
      </c>
      <c r="Z147" s="293">
        <f t="shared" si="144"/>
        <v>5</v>
      </c>
      <c r="AA147" s="293">
        <f t="shared" si="144"/>
        <v>5</v>
      </c>
      <c r="AB147" s="293">
        <f t="shared" si="144"/>
        <v>5</v>
      </c>
      <c r="AC147" s="293">
        <f t="shared" si="144"/>
        <v>5</v>
      </c>
      <c r="AD147" s="293">
        <f t="shared" si="144"/>
        <v>5</v>
      </c>
      <c r="AE147" s="293">
        <f t="shared" si="144"/>
        <v>5</v>
      </c>
      <c r="AF147" s="294">
        <f t="shared" si="144"/>
        <v>5</v>
      </c>
      <c r="AG147" s="295">
        <f t="shared" si="140"/>
        <v>5</v>
      </c>
      <c r="AH147" s="296">
        <f t="shared" si="128"/>
        <v>5</v>
      </c>
      <c r="AI147" s="293">
        <f t="shared" si="145"/>
        <v>5</v>
      </c>
      <c r="AJ147" s="293">
        <f t="shared" si="145"/>
        <v>5</v>
      </c>
      <c r="AK147" s="293">
        <f t="shared" si="145"/>
        <v>5</v>
      </c>
      <c r="AL147" s="293">
        <f t="shared" si="145"/>
        <v>5</v>
      </c>
      <c r="AM147" s="293">
        <f t="shared" si="145"/>
        <v>5</v>
      </c>
      <c r="AN147" s="293">
        <f t="shared" si="145"/>
        <v>5</v>
      </c>
      <c r="AO147" s="293">
        <f t="shared" si="145"/>
        <v>5</v>
      </c>
      <c r="AP147" s="293">
        <f t="shared" si="145"/>
        <v>5</v>
      </c>
      <c r="AQ147" s="293">
        <f t="shared" si="145"/>
        <v>5</v>
      </c>
      <c r="AR147" s="293">
        <f t="shared" si="145"/>
        <v>5</v>
      </c>
      <c r="AS147" s="293">
        <f t="shared" si="145"/>
        <v>5</v>
      </c>
      <c r="AT147" s="294">
        <f t="shared" si="145"/>
        <v>5</v>
      </c>
      <c r="AU147" s="295">
        <f t="shared" si="141"/>
        <v>5</v>
      </c>
      <c r="AV147" s="296">
        <f t="shared" si="131"/>
        <v>5</v>
      </c>
      <c r="AW147" s="293">
        <f t="shared" si="146"/>
        <v>5</v>
      </c>
      <c r="AX147" s="293">
        <f t="shared" si="146"/>
        <v>5</v>
      </c>
      <c r="AY147" s="293">
        <f t="shared" si="146"/>
        <v>5</v>
      </c>
      <c r="AZ147" s="293">
        <f t="shared" si="146"/>
        <v>5</v>
      </c>
      <c r="BA147" s="293">
        <f t="shared" si="146"/>
        <v>5</v>
      </c>
      <c r="BB147" s="293">
        <f t="shared" si="146"/>
        <v>5</v>
      </c>
      <c r="BC147" s="293">
        <f t="shared" si="146"/>
        <v>5</v>
      </c>
      <c r="BD147" s="293">
        <f t="shared" si="146"/>
        <v>5</v>
      </c>
      <c r="BE147" s="293">
        <f t="shared" si="146"/>
        <v>5</v>
      </c>
      <c r="BF147" s="293">
        <f t="shared" si="146"/>
        <v>5</v>
      </c>
      <c r="BG147" s="293">
        <f t="shared" si="146"/>
        <v>5</v>
      </c>
      <c r="BH147" s="294">
        <f t="shared" si="146"/>
        <v>5</v>
      </c>
      <c r="BI147" s="295">
        <f t="shared" si="142"/>
        <v>5</v>
      </c>
      <c r="BJ147" s="295">
        <f t="shared" si="134"/>
        <v>5</v>
      </c>
      <c r="BK147" s="295">
        <f t="shared" si="134"/>
        <v>5</v>
      </c>
      <c r="BL147" s="295">
        <f t="shared" si="134"/>
        <v>5</v>
      </c>
      <c r="BM147" s="295">
        <f t="shared" si="134"/>
        <v>5</v>
      </c>
    </row>
    <row r="148" spans="1:65" outlineLevel="1" x14ac:dyDescent="0.3">
      <c r="A148" t="str">
        <f t="shared" si="122"/>
        <v>MPU</v>
      </c>
      <c r="B148" s="297" t="s">
        <v>42</v>
      </c>
      <c r="C148" s="274" t="s">
        <v>74</v>
      </c>
      <c r="D148" s="298" t="s">
        <v>68</v>
      </c>
      <c r="E148" s="299">
        <v>1</v>
      </c>
      <c r="F148" s="300">
        <v>1.3</v>
      </c>
      <c r="G148" s="300">
        <f t="shared" si="143"/>
        <v>1.3</v>
      </c>
      <c r="H148" s="300">
        <f t="shared" si="143"/>
        <v>1.3</v>
      </c>
      <c r="I148" s="300">
        <f t="shared" si="143"/>
        <v>1.3</v>
      </c>
      <c r="J148" s="300">
        <f t="shared" si="143"/>
        <v>1.3</v>
      </c>
      <c r="K148" s="300">
        <f t="shared" si="143"/>
        <v>1.3</v>
      </c>
      <c r="L148" s="300">
        <f t="shared" si="143"/>
        <v>1.3</v>
      </c>
      <c r="M148" s="300">
        <f t="shared" si="143"/>
        <v>1.3</v>
      </c>
      <c r="N148" s="300">
        <f t="shared" si="143"/>
        <v>1.3</v>
      </c>
      <c r="O148" s="300">
        <f t="shared" si="143"/>
        <v>1.3</v>
      </c>
      <c r="P148" s="300">
        <f t="shared" si="143"/>
        <v>1.3</v>
      </c>
      <c r="Q148" s="300">
        <f t="shared" si="143"/>
        <v>1.3</v>
      </c>
      <c r="R148" s="301">
        <f t="shared" si="143"/>
        <v>1.3</v>
      </c>
      <c r="S148" s="302">
        <f t="shared" si="139"/>
        <v>1.3000000000000003</v>
      </c>
      <c r="T148" s="303">
        <f t="shared" si="125"/>
        <v>1.3</v>
      </c>
      <c r="U148" s="300">
        <f t="shared" si="144"/>
        <v>1.3</v>
      </c>
      <c r="V148" s="300">
        <f t="shared" si="144"/>
        <v>1.3</v>
      </c>
      <c r="W148" s="300">
        <f t="shared" si="144"/>
        <v>1.3</v>
      </c>
      <c r="X148" s="300">
        <f t="shared" si="144"/>
        <v>1.3</v>
      </c>
      <c r="Y148" s="300">
        <f t="shared" si="144"/>
        <v>1.3</v>
      </c>
      <c r="Z148" s="300">
        <f t="shared" si="144"/>
        <v>1.3</v>
      </c>
      <c r="AA148" s="300">
        <f t="shared" si="144"/>
        <v>1.3</v>
      </c>
      <c r="AB148" s="300">
        <f t="shared" si="144"/>
        <v>1.3</v>
      </c>
      <c r="AC148" s="300">
        <f t="shared" si="144"/>
        <v>1.3</v>
      </c>
      <c r="AD148" s="300">
        <f t="shared" si="144"/>
        <v>1.3</v>
      </c>
      <c r="AE148" s="300">
        <f t="shared" si="144"/>
        <v>1.3</v>
      </c>
      <c r="AF148" s="301">
        <f t="shared" si="144"/>
        <v>1.3</v>
      </c>
      <c r="AG148" s="302">
        <f t="shared" si="140"/>
        <v>1.3000000000000003</v>
      </c>
      <c r="AH148" s="303">
        <f t="shared" si="128"/>
        <v>1.3</v>
      </c>
      <c r="AI148" s="300">
        <f t="shared" si="145"/>
        <v>1.3</v>
      </c>
      <c r="AJ148" s="300">
        <f t="shared" si="145"/>
        <v>1.3</v>
      </c>
      <c r="AK148" s="300">
        <f t="shared" si="145"/>
        <v>1.3</v>
      </c>
      <c r="AL148" s="300">
        <f t="shared" si="145"/>
        <v>1.3</v>
      </c>
      <c r="AM148" s="300">
        <f t="shared" si="145"/>
        <v>1.3</v>
      </c>
      <c r="AN148" s="300">
        <f t="shared" si="145"/>
        <v>1.3</v>
      </c>
      <c r="AO148" s="300">
        <f t="shared" si="145"/>
        <v>1.3</v>
      </c>
      <c r="AP148" s="300">
        <f t="shared" si="145"/>
        <v>1.3</v>
      </c>
      <c r="AQ148" s="300">
        <f t="shared" si="145"/>
        <v>1.3</v>
      </c>
      <c r="AR148" s="300">
        <f t="shared" si="145"/>
        <v>1.3</v>
      </c>
      <c r="AS148" s="300">
        <f t="shared" si="145"/>
        <v>1.3</v>
      </c>
      <c r="AT148" s="301">
        <f t="shared" si="145"/>
        <v>1.3</v>
      </c>
      <c r="AU148" s="302">
        <f t="shared" si="141"/>
        <v>1.3000000000000003</v>
      </c>
      <c r="AV148" s="303">
        <f t="shared" si="131"/>
        <v>1.3</v>
      </c>
      <c r="AW148" s="300">
        <f t="shared" si="146"/>
        <v>1.3</v>
      </c>
      <c r="AX148" s="300">
        <f t="shared" si="146"/>
        <v>1.3</v>
      </c>
      <c r="AY148" s="300">
        <f t="shared" si="146"/>
        <v>1.3</v>
      </c>
      <c r="AZ148" s="300">
        <f t="shared" si="146"/>
        <v>1.3</v>
      </c>
      <c r="BA148" s="300">
        <f t="shared" si="146"/>
        <v>1.3</v>
      </c>
      <c r="BB148" s="300">
        <f t="shared" si="146"/>
        <v>1.3</v>
      </c>
      <c r="BC148" s="300">
        <f t="shared" si="146"/>
        <v>1.3</v>
      </c>
      <c r="BD148" s="300">
        <f t="shared" si="146"/>
        <v>1.3</v>
      </c>
      <c r="BE148" s="300">
        <f t="shared" si="146"/>
        <v>1.3</v>
      </c>
      <c r="BF148" s="300">
        <f t="shared" si="146"/>
        <v>1.3</v>
      </c>
      <c r="BG148" s="300">
        <f t="shared" si="146"/>
        <v>1.3</v>
      </c>
      <c r="BH148" s="301">
        <f t="shared" si="146"/>
        <v>1.3</v>
      </c>
      <c r="BI148" s="302">
        <f t="shared" si="142"/>
        <v>1.3000000000000003</v>
      </c>
      <c r="BJ148" s="302">
        <f t="shared" si="134"/>
        <v>1.3000000000000003</v>
      </c>
      <c r="BK148" s="302">
        <f t="shared" si="134"/>
        <v>1.3000000000000003</v>
      </c>
      <c r="BL148" s="302">
        <f t="shared" si="134"/>
        <v>1.3000000000000003</v>
      </c>
      <c r="BM148" s="302">
        <f t="shared" si="134"/>
        <v>1.3000000000000003</v>
      </c>
    </row>
    <row r="149" spans="1:65" outlineLevel="1" x14ac:dyDescent="0.3">
      <c r="A149" t="str">
        <f t="shared" si="122"/>
        <v>MPU</v>
      </c>
      <c r="B149" s="239" t="s">
        <v>42</v>
      </c>
      <c r="C149" s="240" t="s">
        <v>74</v>
      </c>
      <c r="D149" s="241" t="s">
        <v>69</v>
      </c>
      <c r="E149" s="242">
        <v>1</v>
      </c>
      <c r="F149" s="282">
        <v>5.6</v>
      </c>
      <c r="G149" s="282">
        <f t="shared" si="143"/>
        <v>5.6</v>
      </c>
      <c r="H149" s="282">
        <f t="shared" si="143"/>
        <v>5.6</v>
      </c>
      <c r="I149" s="282">
        <f t="shared" si="143"/>
        <v>5.6</v>
      </c>
      <c r="J149" s="282">
        <f t="shared" si="143"/>
        <v>5.6</v>
      </c>
      <c r="K149" s="282">
        <f t="shared" si="143"/>
        <v>5.6</v>
      </c>
      <c r="L149" s="282">
        <f t="shared" si="143"/>
        <v>5.6</v>
      </c>
      <c r="M149" s="282">
        <f t="shared" si="143"/>
        <v>5.6</v>
      </c>
      <c r="N149" s="282">
        <f t="shared" si="143"/>
        <v>5.6</v>
      </c>
      <c r="O149" s="282">
        <f t="shared" si="143"/>
        <v>5.6</v>
      </c>
      <c r="P149" s="282">
        <f t="shared" si="143"/>
        <v>5.6</v>
      </c>
      <c r="Q149" s="282">
        <f t="shared" si="143"/>
        <v>5.6</v>
      </c>
      <c r="R149" s="283">
        <f t="shared" si="143"/>
        <v>5.6</v>
      </c>
      <c r="S149" s="284">
        <f t="shared" si="139"/>
        <v>5.6</v>
      </c>
      <c r="T149" s="285">
        <f t="shared" si="125"/>
        <v>5.6</v>
      </c>
      <c r="U149" s="282">
        <f t="shared" si="144"/>
        <v>5.6</v>
      </c>
      <c r="V149" s="282">
        <f t="shared" si="144"/>
        <v>5.6</v>
      </c>
      <c r="W149" s="282">
        <f t="shared" si="144"/>
        <v>5.6</v>
      </c>
      <c r="X149" s="282">
        <f t="shared" si="144"/>
        <v>5.6</v>
      </c>
      <c r="Y149" s="282">
        <f t="shared" si="144"/>
        <v>5.6</v>
      </c>
      <c r="Z149" s="282">
        <f t="shared" si="144"/>
        <v>5.6</v>
      </c>
      <c r="AA149" s="282">
        <f t="shared" si="144"/>
        <v>5.6</v>
      </c>
      <c r="AB149" s="282">
        <f t="shared" si="144"/>
        <v>5.6</v>
      </c>
      <c r="AC149" s="282">
        <f t="shared" si="144"/>
        <v>5.6</v>
      </c>
      <c r="AD149" s="282">
        <f t="shared" si="144"/>
        <v>5.6</v>
      </c>
      <c r="AE149" s="282">
        <f t="shared" si="144"/>
        <v>5.6</v>
      </c>
      <c r="AF149" s="283">
        <f t="shared" si="144"/>
        <v>5.6</v>
      </c>
      <c r="AG149" s="284">
        <f t="shared" si="140"/>
        <v>5.6</v>
      </c>
      <c r="AH149" s="285">
        <f t="shared" si="128"/>
        <v>5.6</v>
      </c>
      <c r="AI149" s="282">
        <f t="shared" si="145"/>
        <v>5.6</v>
      </c>
      <c r="AJ149" s="282">
        <f t="shared" si="145"/>
        <v>5.6</v>
      </c>
      <c r="AK149" s="282">
        <f t="shared" si="145"/>
        <v>5.6</v>
      </c>
      <c r="AL149" s="282">
        <f t="shared" si="145"/>
        <v>5.6</v>
      </c>
      <c r="AM149" s="282">
        <f t="shared" si="145"/>
        <v>5.6</v>
      </c>
      <c r="AN149" s="282">
        <f t="shared" si="145"/>
        <v>5.6</v>
      </c>
      <c r="AO149" s="282">
        <f t="shared" si="145"/>
        <v>5.6</v>
      </c>
      <c r="AP149" s="282">
        <f t="shared" si="145"/>
        <v>5.6</v>
      </c>
      <c r="AQ149" s="282">
        <f t="shared" si="145"/>
        <v>5.6</v>
      </c>
      <c r="AR149" s="282">
        <f t="shared" si="145"/>
        <v>5.6</v>
      </c>
      <c r="AS149" s="282">
        <f t="shared" si="145"/>
        <v>5.6</v>
      </c>
      <c r="AT149" s="283">
        <f t="shared" si="145"/>
        <v>5.6</v>
      </c>
      <c r="AU149" s="284">
        <f t="shared" si="141"/>
        <v>5.6</v>
      </c>
      <c r="AV149" s="285">
        <f t="shared" si="131"/>
        <v>5.6</v>
      </c>
      <c r="AW149" s="282">
        <f t="shared" si="146"/>
        <v>5.6</v>
      </c>
      <c r="AX149" s="282">
        <f t="shared" si="146"/>
        <v>5.6</v>
      </c>
      <c r="AY149" s="282">
        <f t="shared" si="146"/>
        <v>5.6</v>
      </c>
      <c r="AZ149" s="282">
        <f t="shared" si="146"/>
        <v>5.6</v>
      </c>
      <c r="BA149" s="282">
        <f t="shared" si="146"/>
        <v>5.6</v>
      </c>
      <c r="BB149" s="282">
        <f t="shared" si="146"/>
        <v>5.6</v>
      </c>
      <c r="BC149" s="282">
        <f t="shared" si="146"/>
        <v>5.6</v>
      </c>
      <c r="BD149" s="282">
        <f t="shared" si="146"/>
        <v>5.6</v>
      </c>
      <c r="BE149" s="282">
        <f t="shared" si="146"/>
        <v>5.6</v>
      </c>
      <c r="BF149" s="282">
        <f t="shared" si="146"/>
        <v>5.6</v>
      </c>
      <c r="BG149" s="282">
        <f t="shared" si="146"/>
        <v>5.6</v>
      </c>
      <c r="BH149" s="283">
        <f t="shared" si="146"/>
        <v>5.6</v>
      </c>
      <c r="BI149" s="284">
        <f t="shared" si="142"/>
        <v>5.6</v>
      </c>
      <c r="BJ149" s="284">
        <f t="shared" si="134"/>
        <v>5.6</v>
      </c>
      <c r="BK149" s="284">
        <f t="shared" si="134"/>
        <v>5.6</v>
      </c>
      <c r="BL149" s="284">
        <f t="shared" si="134"/>
        <v>5.6</v>
      </c>
      <c r="BM149" s="284">
        <f t="shared" si="134"/>
        <v>5.6</v>
      </c>
    </row>
    <row r="150" spans="1:65" outlineLevel="1" x14ac:dyDescent="0.3">
      <c r="A150" t="str">
        <f t="shared" si="122"/>
        <v>MPU</v>
      </c>
      <c r="B150" s="239" t="s">
        <v>42</v>
      </c>
      <c r="C150" s="240" t="s">
        <v>74</v>
      </c>
      <c r="D150" s="241" t="s">
        <v>60</v>
      </c>
      <c r="E150" s="242">
        <v>1</v>
      </c>
      <c r="F150" s="282">
        <v>2.87</v>
      </c>
      <c r="G150" s="282">
        <f t="shared" si="143"/>
        <v>2.87</v>
      </c>
      <c r="H150" s="282">
        <f t="shared" si="143"/>
        <v>2.87</v>
      </c>
      <c r="I150" s="282">
        <f t="shared" si="143"/>
        <v>2.87</v>
      </c>
      <c r="J150" s="282">
        <f t="shared" si="143"/>
        <v>2.87</v>
      </c>
      <c r="K150" s="282">
        <f t="shared" si="143"/>
        <v>2.87</v>
      </c>
      <c r="L150" s="282">
        <f t="shared" si="143"/>
        <v>2.87</v>
      </c>
      <c r="M150" s="282">
        <f t="shared" si="143"/>
        <v>2.87</v>
      </c>
      <c r="N150" s="282">
        <f t="shared" si="143"/>
        <v>2.87</v>
      </c>
      <c r="O150" s="282">
        <f t="shared" si="143"/>
        <v>2.87</v>
      </c>
      <c r="P150" s="282">
        <f t="shared" si="143"/>
        <v>2.87</v>
      </c>
      <c r="Q150" s="282">
        <f t="shared" si="143"/>
        <v>2.87</v>
      </c>
      <c r="R150" s="283">
        <f t="shared" si="143"/>
        <v>2.87</v>
      </c>
      <c r="S150" s="284">
        <f t="shared" si="139"/>
        <v>2.87</v>
      </c>
      <c r="T150" s="285">
        <f t="shared" si="125"/>
        <v>2.87</v>
      </c>
      <c r="U150" s="282">
        <f t="shared" si="144"/>
        <v>2.87</v>
      </c>
      <c r="V150" s="282">
        <f t="shared" si="144"/>
        <v>2.87</v>
      </c>
      <c r="W150" s="282">
        <f t="shared" si="144"/>
        <v>2.87</v>
      </c>
      <c r="X150" s="282">
        <f t="shared" si="144"/>
        <v>2.87</v>
      </c>
      <c r="Y150" s="282">
        <f t="shared" si="144"/>
        <v>2.87</v>
      </c>
      <c r="Z150" s="282">
        <f t="shared" si="144"/>
        <v>2.87</v>
      </c>
      <c r="AA150" s="282">
        <f t="shared" si="144"/>
        <v>2.87</v>
      </c>
      <c r="AB150" s="282">
        <f t="shared" si="144"/>
        <v>2.87</v>
      </c>
      <c r="AC150" s="282">
        <f t="shared" si="144"/>
        <v>2.87</v>
      </c>
      <c r="AD150" s="282">
        <f t="shared" si="144"/>
        <v>2.87</v>
      </c>
      <c r="AE150" s="282">
        <f t="shared" si="144"/>
        <v>2.87</v>
      </c>
      <c r="AF150" s="283">
        <f t="shared" si="144"/>
        <v>2.87</v>
      </c>
      <c r="AG150" s="284">
        <f t="shared" si="140"/>
        <v>2.87</v>
      </c>
      <c r="AH150" s="285">
        <f t="shared" si="128"/>
        <v>2.87</v>
      </c>
      <c r="AI150" s="282">
        <f t="shared" si="145"/>
        <v>2.87</v>
      </c>
      <c r="AJ150" s="282">
        <f t="shared" si="145"/>
        <v>2.87</v>
      </c>
      <c r="AK150" s="282">
        <f t="shared" si="145"/>
        <v>2.87</v>
      </c>
      <c r="AL150" s="282">
        <f t="shared" si="145"/>
        <v>2.87</v>
      </c>
      <c r="AM150" s="282">
        <f t="shared" si="145"/>
        <v>2.87</v>
      </c>
      <c r="AN150" s="282">
        <f t="shared" si="145"/>
        <v>2.87</v>
      </c>
      <c r="AO150" s="282">
        <f t="shared" si="145"/>
        <v>2.87</v>
      </c>
      <c r="AP150" s="282">
        <f t="shared" si="145"/>
        <v>2.87</v>
      </c>
      <c r="AQ150" s="282">
        <f t="shared" si="145"/>
        <v>2.87</v>
      </c>
      <c r="AR150" s="282">
        <f t="shared" si="145"/>
        <v>2.87</v>
      </c>
      <c r="AS150" s="282">
        <f t="shared" si="145"/>
        <v>2.87</v>
      </c>
      <c r="AT150" s="283">
        <f t="shared" si="145"/>
        <v>2.87</v>
      </c>
      <c r="AU150" s="284">
        <f t="shared" si="141"/>
        <v>2.87</v>
      </c>
      <c r="AV150" s="285">
        <f t="shared" si="131"/>
        <v>2.87</v>
      </c>
      <c r="AW150" s="282">
        <f t="shared" si="146"/>
        <v>2.87</v>
      </c>
      <c r="AX150" s="282">
        <f t="shared" si="146"/>
        <v>2.87</v>
      </c>
      <c r="AY150" s="282">
        <f t="shared" si="146"/>
        <v>2.87</v>
      </c>
      <c r="AZ150" s="282">
        <f t="shared" si="146"/>
        <v>2.87</v>
      </c>
      <c r="BA150" s="282">
        <f t="shared" si="146"/>
        <v>2.87</v>
      </c>
      <c r="BB150" s="282">
        <f t="shared" si="146"/>
        <v>2.87</v>
      </c>
      <c r="BC150" s="282">
        <f t="shared" si="146"/>
        <v>2.87</v>
      </c>
      <c r="BD150" s="282">
        <f t="shared" si="146"/>
        <v>2.87</v>
      </c>
      <c r="BE150" s="282">
        <f t="shared" si="146"/>
        <v>2.87</v>
      </c>
      <c r="BF150" s="282">
        <f t="shared" si="146"/>
        <v>2.87</v>
      </c>
      <c r="BG150" s="282">
        <f t="shared" si="146"/>
        <v>2.87</v>
      </c>
      <c r="BH150" s="283">
        <f t="shared" si="146"/>
        <v>2.87</v>
      </c>
      <c r="BI150" s="284">
        <f t="shared" si="142"/>
        <v>2.87</v>
      </c>
      <c r="BJ150" s="284">
        <f t="shared" si="134"/>
        <v>2.87</v>
      </c>
      <c r="BK150" s="284">
        <f t="shared" si="134"/>
        <v>2.87</v>
      </c>
      <c r="BL150" s="284">
        <f t="shared" si="134"/>
        <v>2.87</v>
      </c>
      <c r="BM150" s="284">
        <f t="shared" si="134"/>
        <v>2.87</v>
      </c>
    </row>
    <row r="151" spans="1:65" outlineLevel="1" x14ac:dyDescent="0.3">
      <c r="A151" t="str">
        <f t="shared" si="122"/>
        <v>MPU</v>
      </c>
      <c r="B151" s="239" t="s">
        <v>42</v>
      </c>
      <c r="C151" s="240" t="s">
        <v>74</v>
      </c>
      <c r="D151" s="241" t="s">
        <v>61</v>
      </c>
      <c r="E151" s="242">
        <v>1</v>
      </c>
      <c r="F151" s="282">
        <v>7.23</v>
      </c>
      <c r="G151" s="282">
        <f t="shared" si="143"/>
        <v>7.23</v>
      </c>
      <c r="H151" s="282">
        <f t="shared" si="143"/>
        <v>7.23</v>
      </c>
      <c r="I151" s="282">
        <f t="shared" si="143"/>
        <v>7.23</v>
      </c>
      <c r="J151" s="282">
        <f t="shared" si="143"/>
        <v>7.23</v>
      </c>
      <c r="K151" s="282">
        <f t="shared" si="143"/>
        <v>7.23</v>
      </c>
      <c r="L151" s="282">
        <f t="shared" si="143"/>
        <v>7.23</v>
      </c>
      <c r="M151" s="282">
        <f t="shared" si="143"/>
        <v>7.23</v>
      </c>
      <c r="N151" s="282">
        <f t="shared" si="143"/>
        <v>7.23</v>
      </c>
      <c r="O151" s="282">
        <f t="shared" si="143"/>
        <v>7.23</v>
      </c>
      <c r="P151" s="282">
        <f t="shared" si="143"/>
        <v>7.23</v>
      </c>
      <c r="Q151" s="282">
        <f t="shared" si="143"/>
        <v>7.23</v>
      </c>
      <c r="R151" s="283">
        <f t="shared" si="143"/>
        <v>7.23</v>
      </c>
      <c r="S151" s="284">
        <f t="shared" si="139"/>
        <v>7.2300000000000031</v>
      </c>
      <c r="T151" s="285">
        <f t="shared" si="125"/>
        <v>7.23</v>
      </c>
      <c r="U151" s="282">
        <f t="shared" si="144"/>
        <v>7.23</v>
      </c>
      <c r="V151" s="282">
        <f t="shared" si="144"/>
        <v>7.23</v>
      </c>
      <c r="W151" s="282">
        <f t="shared" si="144"/>
        <v>7.23</v>
      </c>
      <c r="X151" s="282">
        <f t="shared" si="144"/>
        <v>7.23</v>
      </c>
      <c r="Y151" s="282">
        <f t="shared" si="144"/>
        <v>7.23</v>
      </c>
      <c r="Z151" s="282">
        <f t="shared" si="144"/>
        <v>7.23</v>
      </c>
      <c r="AA151" s="282">
        <f t="shared" si="144"/>
        <v>7.23</v>
      </c>
      <c r="AB151" s="282">
        <f t="shared" si="144"/>
        <v>7.23</v>
      </c>
      <c r="AC151" s="282">
        <f t="shared" si="144"/>
        <v>7.23</v>
      </c>
      <c r="AD151" s="282">
        <f t="shared" si="144"/>
        <v>7.23</v>
      </c>
      <c r="AE151" s="282">
        <f t="shared" si="144"/>
        <v>7.23</v>
      </c>
      <c r="AF151" s="283">
        <f t="shared" si="144"/>
        <v>7.23</v>
      </c>
      <c r="AG151" s="284">
        <f t="shared" si="140"/>
        <v>7.2300000000000031</v>
      </c>
      <c r="AH151" s="285">
        <f t="shared" si="128"/>
        <v>7.23</v>
      </c>
      <c r="AI151" s="282">
        <f t="shared" si="145"/>
        <v>7.23</v>
      </c>
      <c r="AJ151" s="282">
        <f t="shared" si="145"/>
        <v>7.23</v>
      </c>
      <c r="AK151" s="282">
        <f t="shared" si="145"/>
        <v>7.23</v>
      </c>
      <c r="AL151" s="282">
        <f t="shared" si="145"/>
        <v>7.23</v>
      </c>
      <c r="AM151" s="282">
        <f t="shared" si="145"/>
        <v>7.23</v>
      </c>
      <c r="AN151" s="282">
        <f t="shared" si="145"/>
        <v>7.23</v>
      </c>
      <c r="AO151" s="282">
        <f t="shared" si="145"/>
        <v>7.23</v>
      </c>
      <c r="AP151" s="282">
        <f t="shared" si="145"/>
        <v>7.23</v>
      </c>
      <c r="AQ151" s="282">
        <f t="shared" si="145"/>
        <v>7.23</v>
      </c>
      <c r="AR151" s="282">
        <f t="shared" si="145"/>
        <v>7.23</v>
      </c>
      <c r="AS151" s="282">
        <f t="shared" si="145"/>
        <v>7.23</v>
      </c>
      <c r="AT151" s="283">
        <f t="shared" si="145"/>
        <v>7.23</v>
      </c>
      <c r="AU151" s="284">
        <f t="shared" si="141"/>
        <v>7.2300000000000031</v>
      </c>
      <c r="AV151" s="285">
        <f t="shared" si="131"/>
        <v>7.23</v>
      </c>
      <c r="AW151" s="282">
        <f t="shared" si="146"/>
        <v>7.23</v>
      </c>
      <c r="AX151" s="282">
        <f t="shared" si="146"/>
        <v>7.23</v>
      </c>
      <c r="AY151" s="282">
        <f t="shared" si="146"/>
        <v>7.23</v>
      </c>
      <c r="AZ151" s="282">
        <f t="shared" si="146"/>
        <v>7.23</v>
      </c>
      <c r="BA151" s="282">
        <f t="shared" si="146"/>
        <v>7.23</v>
      </c>
      <c r="BB151" s="282">
        <f t="shared" si="146"/>
        <v>7.23</v>
      </c>
      <c r="BC151" s="282">
        <f t="shared" si="146"/>
        <v>7.23</v>
      </c>
      <c r="BD151" s="282">
        <f t="shared" si="146"/>
        <v>7.23</v>
      </c>
      <c r="BE151" s="282">
        <f t="shared" si="146"/>
        <v>7.23</v>
      </c>
      <c r="BF151" s="282">
        <f t="shared" si="146"/>
        <v>7.23</v>
      </c>
      <c r="BG151" s="282">
        <f t="shared" si="146"/>
        <v>7.23</v>
      </c>
      <c r="BH151" s="283">
        <f t="shared" si="146"/>
        <v>7.23</v>
      </c>
      <c r="BI151" s="284">
        <f t="shared" si="142"/>
        <v>7.2300000000000031</v>
      </c>
      <c r="BJ151" s="284">
        <f t="shared" si="134"/>
        <v>7.2300000000000031</v>
      </c>
      <c r="BK151" s="284">
        <f t="shared" si="134"/>
        <v>7.2300000000000031</v>
      </c>
      <c r="BL151" s="284">
        <f t="shared" si="134"/>
        <v>7.2300000000000031</v>
      </c>
      <c r="BM151" s="284">
        <f t="shared" si="134"/>
        <v>7.2300000000000031</v>
      </c>
    </row>
    <row r="152" spans="1:65" s="253" customFormat="1" outlineLevel="1" x14ac:dyDescent="0.3">
      <c r="A152" s="253" t="str">
        <f t="shared" si="122"/>
        <v>MPU</v>
      </c>
      <c r="B152" s="254" t="s">
        <v>42</v>
      </c>
      <c r="C152" s="255" t="s">
        <v>74</v>
      </c>
      <c r="D152" s="256" t="s">
        <v>62</v>
      </c>
      <c r="E152" s="257">
        <v>1</v>
      </c>
      <c r="F152" s="304">
        <v>9.08</v>
      </c>
      <c r="G152" s="304">
        <f t="shared" si="143"/>
        <v>9.08</v>
      </c>
      <c r="H152" s="304">
        <f t="shared" si="143"/>
        <v>9.08</v>
      </c>
      <c r="I152" s="304">
        <f t="shared" si="143"/>
        <v>9.08</v>
      </c>
      <c r="J152" s="304">
        <f t="shared" si="143"/>
        <v>9.08</v>
      </c>
      <c r="K152" s="304">
        <f t="shared" si="143"/>
        <v>9.08</v>
      </c>
      <c r="L152" s="304">
        <f t="shared" si="143"/>
        <v>9.08</v>
      </c>
      <c r="M152" s="304">
        <f t="shared" si="143"/>
        <v>9.08</v>
      </c>
      <c r="N152" s="304">
        <f t="shared" si="143"/>
        <v>9.08</v>
      </c>
      <c r="O152" s="304">
        <f t="shared" si="143"/>
        <v>9.08</v>
      </c>
      <c r="P152" s="304">
        <f t="shared" si="143"/>
        <v>9.08</v>
      </c>
      <c r="Q152" s="304">
        <f t="shared" si="143"/>
        <v>9.08</v>
      </c>
      <c r="R152" s="305">
        <f t="shared" si="143"/>
        <v>9.08</v>
      </c>
      <c r="S152" s="306">
        <f t="shared" si="139"/>
        <v>9.08</v>
      </c>
      <c r="T152" s="307">
        <f t="shared" si="125"/>
        <v>9.08</v>
      </c>
      <c r="U152" s="304">
        <f t="shared" si="144"/>
        <v>9.08</v>
      </c>
      <c r="V152" s="304">
        <f t="shared" si="144"/>
        <v>9.08</v>
      </c>
      <c r="W152" s="304">
        <f t="shared" si="144"/>
        <v>9.08</v>
      </c>
      <c r="X152" s="304">
        <f t="shared" si="144"/>
        <v>9.08</v>
      </c>
      <c r="Y152" s="304">
        <f t="shared" si="144"/>
        <v>9.08</v>
      </c>
      <c r="Z152" s="304">
        <f t="shared" si="144"/>
        <v>9.08</v>
      </c>
      <c r="AA152" s="304">
        <f t="shared" si="144"/>
        <v>9.08</v>
      </c>
      <c r="AB152" s="304">
        <f t="shared" si="144"/>
        <v>9.08</v>
      </c>
      <c r="AC152" s="304">
        <f t="shared" si="144"/>
        <v>9.08</v>
      </c>
      <c r="AD152" s="304">
        <f t="shared" si="144"/>
        <v>9.08</v>
      </c>
      <c r="AE152" s="304">
        <f t="shared" si="144"/>
        <v>9.08</v>
      </c>
      <c r="AF152" s="305">
        <f t="shared" si="144"/>
        <v>9.08</v>
      </c>
      <c r="AG152" s="306">
        <f t="shared" si="140"/>
        <v>9.08</v>
      </c>
      <c r="AH152" s="307">
        <f t="shared" si="128"/>
        <v>9.08</v>
      </c>
      <c r="AI152" s="304">
        <f t="shared" si="145"/>
        <v>9.08</v>
      </c>
      <c r="AJ152" s="304">
        <f t="shared" si="145"/>
        <v>9.08</v>
      </c>
      <c r="AK152" s="304">
        <f t="shared" si="145"/>
        <v>9.08</v>
      </c>
      <c r="AL152" s="304">
        <f t="shared" si="145"/>
        <v>9.08</v>
      </c>
      <c r="AM152" s="304">
        <f t="shared" si="145"/>
        <v>9.08</v>
      </c>
      <c r="AN152" s="304">
        <f t="shared" si="145"/>
        <v>9.08</v>
      </c>
      <c r="AO152" s="304">
        <f t="shared" si="145"/>
        <v>9.08</v>
      </c>
      <c r="AP152" s="304">
        <f t="shared" si="145"/>
        <v>9.08</v>
      </c>
      <c r="AQ152" s="304">
        <f t="shared" si="145"/>
        <v>9.08</v>
      </c>
      <c r="AR152" s="304">
        <f t="shared" si="145"/>
        <v>9.08</v>
      </c>
      <c r="AS152" s="304">
        <f t="shared" si="145"/>
        <v>9.08</v>
      </c>
      <c r="AT152" s="305">
        <f t="shared" si="145"/>
        <v>9.08</v>
      </c>
      <c r="AU152" s="306">
        <f t="shared" si="141"/>
        <v>9.08</v>
      </c>
      <c r="AV152" s="307">
        <f t="shared" si="131"/>
        <v>9.08</v>
      </c>
      <c r="AW152" s="304">
        <f t="shared" si="146"/>
        <v>9.08</v>
      </c>
      <c r="AX152" s="304">
        <f t="shared" si="146"/>
        <v>9.08</v>
      </c>
      <c r="AY152" s="304">
        <f t="shared" si="146"/>
        <v>9.08</v>
      </c>
      <c r="AZ152" s="304">
        <f t="shared" si="146"/>
        <v>9.08</v>
      </c>
      <c r="BA152" s="304">
        <f t="shared" si="146"/>
        <v>9.08</v>
      </c>
      <c r="BB152" s="304">
        <f t="shared" si="146"/>
        <v>9.08</v>
      </c>
      <c r="BC152" s="304">
        <f t="shared" si="146"/>
        <v>9.08</v>
      </c>
      <c r="BD152" s="304">
        <f t="shared" si="146"/>
        <v>9.08</v>
      </c>
      <c r="BE152" s="304">
        <f t="shared" si="146"/>
        <v>9.08</v>
      </c>
      <c r="BF152" s="304">
        <f t="shared" si="146"/>
        <v>9.08</v>
      </c>
      <c r="BG152" s="304">
        <f t="shared" si="146"/>
        <v>9.08</v>
      </c>
      <c r="BH152" s="305">
        <f t="shared" si="146"/>
        <v>9.08</v>
      </c>
      <c r="BI152" s="306">
        <f t="shared" si="142"/>
        <v>9.08</v>
      </c>
      <c r="BJ152" s="306">
        <f t="shared" si="134"/>
        <v>9.08</v>
      </c>
      <c r="BK152" s="306">
        <f t="shared" si="134"/>
        <v>9.08</v>
      </c>
      <c r="BL152" s="306">
        <f t="shared" si="134"/>
        <v>9.08</v>
      </c>
      <c r="BM152" s="306">
        <f t="shared" si="134"/>
        <v>9.08</v>
      </c>
    </row>
    <row r="153" spans="1:65" outlineLevel="1" x14ac:dyDescent="0.3">
      <c r="A153" t="str">
        <f t="shared" si="122"/>
        <v>MPU</v>
      </c>
      <c r="B153" s="239" t="s">
        <v>42</v>
      </c>
      <c r="C153" s="240" t="s">
        <v>74</v>
      </c>
      <c r="D153" s="241" t="s">
        <v>63</v>
      </c>
      <c r="E153" s="242">
        <v>1</v>
      </c>
      <c r="F153" s="282">
        <v>12.9</v>
      </c>
      <c r="G153" s="282">
        <f t="shared" si="143"/>
        <v>12.9</v>
      </c>
      <c r="H153" s="282">
        <f t="shared" si="143"/>
        <v>12.9</v>
      </c>
      <c r="I153" s="282">
        <f t="shared" si="143"/>
        <v>12.9</v>
      </c>
      <c r="J153" s="282">
        <f t="shared" si="143"/>
        <v>12.9</v>
      </c>
      <c r="K153" s="282">
        <f t="shared" si="143"/>
        <v>12.9</v>
      </c>
      <c r="L153" s="282">
        <f t="shared" si="143"/>
        <v>12.9</v>
      </c>
      <c r="M153" s="282">
        <f t="shared" si="143"/>
        <v>12.9</v>
      </c>
      <c r="N153" s="282">
        <f t="shared" si="143"/>
        <v>12.9</v>
      </c>
      <c r="O153" s="282">
        <f t="shared" si="143"/>
        <v>12.9</v>
      </c>
      <c r="P153" s="282">
        <f t="shared" si="143"/>
        <v>12.9</v>
      </c>
      <c r="Q153" s="282">
        <f t="shared" si="143"/>
        <v>12.9</v>
      </c>
      <c r="R153" s="283">
        <f t="shared" si="143"/>
        <v>12.9</v>
      </c>
      <c r="S153" s="284">
        <f t="shared" si="139"/>
        <v>12.900000000000004</v>
      </c>
      <c r="T153" s="285">
        <f t="shared" si="125"/>
        <v>12.9</v>
      </c>
      <c r="U153" s="282">
        <f t="shared" si="144"/>
        <v>12.9</v>
      </c>
      <c r="V153" s="282">
        <f t="shared" si="144"/>
        <v>12.9</v>
      </c>
      <c r="W153" s="282">
        <f t="shared" si="144"/>
        <v>12.9</v>
      </c>
      <c r="X153" s="282">
        <f t="shared" si="144"/>
        <v>12.9</v>
      </c>
      <c r="Y153" s="282">
        <f t="shared" si="144"/>
        <v>12.9</v>
      </c>
      <c r="Z153" s="282">
        <f t="shared" si="144"/>
        <v>12.9</v>
      </c>
      <c r="AA153" s="282">
        <f t="shared" si="144"/>
        <v>12.9</v>
      </c>
      <c r="AB153" s="282">
        <f t="shared" si="144"/>
        <v>12.9</v>
      </c>
      <c r="AC153" s="282">
        <f t="shared" si="144"/>
        <v>12.9</v>
      </c>
      <c r="AD153" s="282">
        <f t="shared" si="144"/>
        <v>12.9</v>
      </c>
      <c r="AE153" s="282">
        <f t="shared" si="144"/>
        <v>12.9</v>
      </c>
      <c r="AF153" s="283">
        <f t="shared" si="144"/>
        <v>12.9</v>
      </c>
      <c r="AG153" s="284">
        <f t="shared" si="140"/>
        <v>12.900000000000004</v>
      </c>
      <c r="AH153" s="285">
        <f t="shared" si="128"/>
        <v>12.9</v>
      </c>
      <c r="AI153" s="282">
        <f t="shared" si="145"/>
        <v>12.9</v>
      </c>
      <c r="AJ153" s="282">
        <f t="shared" si="145"/>
        <v>12.9</v>
      </c>
      <c r="AK153" s="282">
        <f t="shared" si="145"/>
        <v>12.9</v>
      </c>
      <c r="AL153" s="282">
        <f t="shared" si="145"/>
        <v>12.9</v>
      </c>
      <c r="AM153" s="282">
        <f t="shared" si="145"/>
        <v>12.9</v>
      </c>
      <c r="AN153" s="282">
        <f t="shared" si="145"/>
        <v>12.9</v>
      </c>
      <c r="AO153" s="282">
        <f t="shared" si="145"/>
        <v>12.9</v>
      </c>
      <c r="AP153" s="282">
        <f t="shared" si="145"/>
        <v>12.9</v>
      </c>
      <c r="AQ153" s="282">
        <f t="shared" si="145"/>
        <v>12.9</v>
      </c>
      <c r="AR153" s="282">
        <f t="shared" si="145"/>
        <v>12.9</v>
      </c>
      <c r="AS153" s="282">
        <f t="shared" si="145"/>
        <v>12.9</v>
      </c>
      <c r="AT153" s="283">
        <f t="shared" si="145"/>
        <v>12.9</v>
      </c>
      <c r="AU153" s="284">
        <f t="shared" si="141"/>
        <v>12.900000000000004</v>
      </c>
      <c r="AV153" s="285">
        <f t="shared" si="131"/>
        <v>12.9</v>
      </c>
      <c r="AW153" s="282">
        <f t="shared" si="146"/>
        <v>12.9</v>
      </c>
      <c r="AX153" s="282">
        <f t="shared" si="146"/>
        <v>12.9</v>
      </c>
      <c r="AY153" s="282">
        <f t="shared" si="146"/>
        <v>12.9</v>
      </c>
      <c r="AZ153" s="282">
        <f t="shared" si="146"/>
        <v>12.9</v>
      </c>
      <c r="BA153" s="282">
        <f t="shared" si="146"/>
        <v>12.9</v>
      </c>
      <c r="BB153" s="282">
        <f t="shared" si="146"/>
        <v>12.9</v>
      </c>
      <c r="BC153" s="282">
        <f t="shared" si="146"/>
        <v>12.9</v>
      </c>
      <c r="BD153" s="282">
        <f t="shared" si="146"/>
        <v>12.9</v>
      </c>
      <c r="BE153" s="282">
        <f t="shared" si="146"/>
        <v>12.9</v>
      </c>
      <c r="BF153" s="282">
        <f t="shared" si="146"/>
        <v>12.9</v>
      </c>
      <c r="BG153" s="282">
        <f t="shared" si="146"/>
        <v>12.9</v>
      </c>
      <c r="BH153" s="283">
        <f t="shared" si="146"/>
        <v>12.9</v>
      </c>
      <c r="BI153" s="284">
        <f t="shared" si="142"/>
        <v>12.900000000000004</v>
      </c>
      <c r="BJ153" s="284">
        <f t="shared" si="134"/>
        <v>12.900000000000004</v>
      </c>
      <c r="BK153" s="284">
        <f t="shared" si="134"/>
        <v>12.900000000000004</v>
      </c>
      <c r="BL153" s="284">
        <f t="shared" si="134"/>
        <v>12.900000000000004</v>
      </c>
      <c r="BM153" s="284">
        <f t="shared" si="134"/>
        <v>12.900000000000004</v>
      </c>
    </row>
    <row r="154" spans="1:65" outlineLevel="1" x14ac:dyDescent="0.3">
      <c r="A154" t="str">
        <f t="shared" si="122"/>
        <v>MPU</v>
      </c>
      <c r="B154" s="239" t="s">
        <v>42</v>
      </c>
      <c r="C154" s="240" t="s">
        <v>74</v>
      </c>
      <c r="D154" s="241" t="s">
        <v>64</v>
      </c>
      <c r="E154" s="242">
        <v>1</v>
      </c>
      <c r="F154" s="282">
        <v>1.64</v>
      </c>
      <c r="G154" s="282">
        <f t="shared" si="143"/>
        <v>1.64</v>
      </c>
      <c r="H154" s="282">
        <f t="shared" si="143"/>
        <v>1.64</v>
      </c>
      <c r="I154" s="282">
        <f t="shared" si="143"/>
        <v>1.64</v>
      </c>
      <c r="J154" s="282">
        <f t="shared" si="143"/>
        <v>1.64</v>
      </c>
      <c r="K154" s="282">
        <f t="shared" si="143"/>
        <v>1.64</v>
      </c>
      <c r="L154" s="282">
        <f t="shared" si="143"/>
        <v>1.64</v>
      </c>
      <c r="M154" s="282">
        <f t="shared" si="143"/>
        <v>1.64</v>
      </c>
      <c r="N154" s="282">
        <f t="shared" si="143"/>
        <v>1.64</v>
      </c>
      <c r="O154" s="282">
        <f t="shared" si="143"/>
        <v>1.64</v>
      </c>
      <c r="P154" s="282">
        <f t="shared" si="143"/>
        <v>1.64</v>
      </c>
      <c r="Q154" s="282">
        <f t="shared" si="143"/>
        <v>1.64</v>
      </c>
      <c r="R154" s="283">
        <f t="shared" si="143"/>
        <v>1.64</v>
      </c>
      <c r="S154" s="284">
        <f t="shared" si="139"/>
        <v>1.6400000000000003</v>
      </c>
      <c r="T154" s="285">
        <f t="shared" si="125"/>
        <v>1.64</v>
      </c>
      <c r="U154" s="282">
        <f t="shared" si="144"/>
        <v>1.64</v>
      </c>
      <c r="V154" s="282">
        <f t="shared" si="144"/>
        <v>1.64</v>
      </c>
      <c r="W154" s="282">
        <f t="shared" si="144"/>
        <v>1.64</v>
      </c>
      <c r="X154" s="282">
        <f t="shared" si="144"/>
        <v>1.64</v>
      </c>
      <c r="Y154" s="282">
        <f t="shared" si="144"/>
        <v>1.64</v>
      </c>
      <c r="Z154" s="282">
        <f t="shared" si="144"/>
        <v>1.64</v>
      </c>
      <c r="AA154" s="282">
        <f t="shared" si="144"/>
        <v>1.64</v>
      </c>
      <c r="AB154" s="282">
        <f t="shared" si="144"/>
        <v>1.64</v>
      </c>
      <c r="AC154" s="282">
        <f t="shared" si="144"/>
        <v>1.64</v>
      </c>
      <c r="AD154" s="282">
        <f t="shared" si="144"/>
        <v>1.64</v>
      </c>
      <c r="AE154" s="282">
        <f t="shared" si="144"/>
        <v>1.64</v>
      </c>
      <c r="AF154" s="283">
        <f t="shared" si="144"/>
        <v>1.64</v>
      </c>
      <c r="AG154" s="284">
        <f t="shared" si="140"/>
        <v>1.6400000000000003</v>
      </c>
      <c r="AH154" s="285">
        <f t="shared" si="128"/>
        <v>1.64</v>
      </c>
      <c r="AI154" s="282">
        <f t="shared" si="145"/>
        <v>1.64</v>
      </c>
      <c r="AJ154" s="282">
        <f t="shared" si="145"/>
        <v>1.64</v>
      </c>
      <c r="AK154" s="282">
        <f t="shared" si="145"/>
        <v>1.64</v>
      </c>
      <c r="AL154" s="282">
        <f t="shared" si="145"/>
        <v>1.64</v>
      </c>
      <c r="AM154" s="282">
        <f t="shared" si="145"/>
        <v>1.64</v>
      </c>
      <c r="AN154" s="282">
        <f t="shared" si="145"/>
        <v>1.64</v>
      </c>
      <c r="AO154" s="282">
        <f t="shared" si="145"/>
        <v>1.64</v>
      </c>
      <c r="AP154" s="282">
        <f t="shared" si="145"/>
        <v>1.64</v>
      </c>
      <c r="AQ154" s="282">
        <f t="shared" si="145"/>
        <v>1.64</v>
      </c>
      <c r="AR154" s="282">
        <f t="shared" si="145"/>
        <v>1.64</v>
      </c>
      <c r="AS154" s="282">
        <f t="shared" si="145"/>
        <v>1.64</v>
      </c>
      <c r="AT154" s="283">
        <f t="shared" si="145"/>
        <v>1.64</v>
      </c>
      <c r="AU154" s="284">
        <f t="shared" si="141"/>
        <v>1.6400000000000003</v>
      </c>
      <c r="AV154" s="285">
        <f t="shared" si="131"/>
        <v>1.64</v>
      </c>
      <c r="AW154" s="282">
        <f t="shared" si="146"/>
        <v>1.64</v>
      </c>
      <c r="AX154" s="282">
        <f t="shared" si="146"/>
        <v>1.64</v>
      </c>
      <c r="AY154" s="282">
        <f t="shared" si="146"/>
        <v>1.64</v>
      </c>
      <c r="AZ154" s="282">
        <f t="shared" si="146"/>
        <v>1.64</v>
      </c>
      <c r="BA154" s="282">
        <f t="shared" si="146"/>
        <v>1.64</v>
      </c>
      <c r="BB154" s="282">
        <f t="shared" si="146"/>
        <v>1.64</v>
      </c>
      <c r="BC154" s="282">
        <f t="shared" si="146"/>
        <v>1.64</v>
      </c>
      <c r="BD154" s="282">
        <f t="shared" si="146"/>
        <v>1.64</v>
      </c>
      <c r="BE154" s="282">
        <f t="shared" si="146"/>
        <v>1.64</v>
      </c>
      <c r="BF154" s="282">
        <f t="shared" si="146"/>
        <v>1.64</v>
      </c>
      <c r="BG154" s="282">
        <f t="shared" si="146"/>
        <v>1.64</v>
      </c>
      <c r="BH154" s="283">
        <f t="shared" si="146"/>
        <v>1.64</v>
      </c>
      <c r="BI154" s="284">
        <f t="shared" si="142"/>
        <v>1.6400000000000003</v>
      </c>
      <c r="BJ154" s="284">
        <f t="shared" si="134"/>
        <v>1.6400000000000003</v>
      </c>
      <c r="BK154" s="284">
        <f t="shared" si="134"/>
        <v>1.6400000000000003</v>
      </c>
      <c r="BL154" s="284">
        <f t="shared" si="134"/>
        <v>1.6400000000000003</v>
      </c>
      <c r="BM154" s="284">
        <f t="shared" si="134"/>
        <v>1.6400000000000003</v>
      </c>
    </row>
    <row r="155" spans="1:65" outlineLevel="1" x14ac:dyDescent="0.3">
      <c r="A155" t="str">
        <f t="shared" si="122"/>
        <v>MPU</v>
      </c>
      <c r="B155" s="239" t="s">
        <v>42</v>
      </c>
      <c r="C155" s="240" t="s">
        <v>74</v>
      </c>
      <c r="D155" s="241" t="s">
        <v>71</v>
      </c>
      <c r="E155" s="242">
        <v>1</v>
      </c>
      <c r="F155" s="282">
        <v>3.6</v>
      </c>
      <c r="G155" s="282">
        <f t="shared" si="143"/>
        <v>3.6</v>
      </c>
      <c r="H155" s="282">
        <f t="shared" si="143"/>
        <v>3.6</v>
      </c>
      <c r="I155" s="282">
        <f t="shared" si="143"/>
        <v>3.6</v>
      </c>
      <c r="J155" s="282">
        <f t="shared" si="143"/>
        <v>3.6</v>
      </c>
      <c r="K155" s="282">
        <f t="shared" si="143"/>
        <v>3.6</v>
      </c>
      <c r="L155" s="282">
        <f t="shared" si="143"/>
        <v>3.6</v>
      </c>
      <c r="M155" s="282">
        <f t="shared" si="143"/>
        <v>3.6</v>
      </c>
      <c r="N155" s="282">
        <f t="shared" si="143"/>
        <v>3.6</v>
      </c>
      <c r="O155" s="282">
        <f t="shared" si="143"/>
        <v>3.6</v>
      </c>
      <c r="P155" s="282">
        <f t="shared" si="143"/>
        <v>3.6</v>
      </c>
      <c r="Q155" s="282">
        <f t="shared" si="143"/>
        <v>3.6</v>
      </c>
      <c r="R155" s="283">
        <f t="shared" si="143"/>
        <v>3.6</v>
      </c>
      <c r="S155" s="284">
        <f t="shared" si="139"/>
        <v>3.600000000000001</v>
      </c>
      <c r="T155" s="285">
        <f t="shared" si="125"/>
        <v>3.6</v>
      </c>
      <c r="U155" s="282">
        <f t="shared" si="144"/>
        <v>3.6</v>
      </c>
      <c r="V155" s="282">
        <f t="shared" si="144"/>
        <v>3.6</v>
      </c>
      <c r="W155" s="282">
        <f t="shared" si="144"/>
        <v>3.6</v>
      </c>
      <c r="X155" s="282">
        <f t="shared" si="144"/>
        <v>3.6</v>
      </c>
      <c r="Y155" s="282">
        <f t="shared" si="144"/>
        <v>3.6</v>
      </c>
      <c r="Z155" s="282">
        <f t="shared" si="144"/>
        <v>3.6</v>
      </c>
      <c r="AA155" s="282">
        <f t="shared" si="144"/>
        <v>3.6</v>
      </c>
      <c r="AB155" s="282">
        <f t="shared" si="144"/>
        <v>3.6</v>
      </c>
      <c r="AC155" s="282">
        <f t="shared" si="144"/>
        <v>3.6</v>
      </c>
      <c r="AD155" s="282">
        <f t="shared" si="144"/>
        <v>3.6</v>
      </c>
      <c r="AE155" s="282">
        <f t="shared" si="144"/>
        <v>3.6</v>
      </c>
      <c r="AF155" s="283">
        <f t="shared" si="144"/>
        <v>3.6</v>
      </c>
      <c r="AG155" s="284">
        <f t="shared" si="140"/>
        <v>3.600000000000001</v>
      </c>
      <c r="AH155" s="285">
        <f t="shared" si="128"/>
        <v>3.6</v>
      </c>
      <c r="AI155" s="282">
        <f t="shared" si="145"/>
        <v>3.6</v>
      </c>
      <c r="AJ155" s="282">
        <f t="shared" si="145"/>
        <v>3.6</v>
      </c>
      <c r="AK155" s="282">
        <f t="shared" si="145"/>
        <v>3.6</v>
      </c>
      <c r="AL155" s="282">
        <f t="shared" si="145"/>
        <v>3.6</v>
      </c>
      <c r="AM155" s="282">
        <f t="shared" si="145"/>
        <v>3.6</v>
      </c>
      <c r="AN155" s="282">
        <f t="shared" si="145"/>
        <v>3.6</v>
      </c>
      <c r="AO155" s="282">
        <f t="shared" si="145"/>
        <v>3.6</v>
      </c>
      <c r="AP155" s="282">
        <f t="shared" si="145"/>
        <v>3.6</v>
      </c>
      <c r="AQ155" s="282">
        <f t="shared" si="145"/>
        <v>3.6</v>
      </c>
      <c r="AR155" s="282">
        <f t="shared" si="145"/>
        <v>3.6</v>
      </c>
      <c r="AS155" s="282">
        <f t="shared" si="145"/>
        <v>3.6</v>
      </c>
      <c r="AT155" s="283">
        <f t="shared" si="145"/>
        <v>3.6</v>
      </c>
      <c r="AU155" s="284">
        <f t="shared" si="141"/>
        <v>3.600000000000001</v>
      </c>
      <c r="AV155" s="285">
        <f t="shared" si="131"/>
        <v>3.6</v>
      </c>
      <c r="AW155" s="282">
        <f t="shared" si="146"/>
        <v>3.6</v>
      </c>
      <c r="AX155" s="282">
        <f t="shared" si="146"/>
        <v>3.6</v>
      </c>
      <c r="AY155" s="282">
        <f t="shared" si="146"/>
        <v>3.6</v>
      </c>
      <c r="AZ155" s="282">
        <f t="shared" si="146"/>
        <v>3.6</v>
      </c>
      <c r="BA155" s="282">
        <f t="shared" si="146"/>
        <v>3.6</v>
      </c>
      <c r="BB155" s="282">
        <f t="shared" si="146"/>
        <v>3.6</v>
      </c>
      <c r="BC155" s="282">
        <f t="shared" si="146"/>
        <v>3.6</v>
      </c>
      <c r="BD155" s="282">
        <f t="shared" si="146"/>
        <v>3.6</v>
      </c>
      <c r="BE155" s="282">
        <f t="shared" si="146"/>
        <v>3.6</v>
      </c>
      <c r="BF155" s="282">
        <f t="shared" si="146"/>
        <v>3.6</v>
      </c>
      <c r="BG155" s="282">
        <f t="shared" si="146"/>
        <v>3.6</v>
      </c>
      <c r="BH155" s="283">
        <f t="shared" si="146"/>
        <v>3.6</v>
      </c>
      <c r="BI155" s="284">
        <f t="shared" si="142"/>
        <v>3.600000000000001</v>
      </c>
      <c r="BJ155" s="284">
        <f t="shared" si="134"/>
        <v>3.600000000000001</v>
      </c>
      <c r="BK155" s="284">
        <f t="shared" si="134"/>
        <v>3.600000000000001</v>
      </c>
      <c r="BL155" s="284">
        <f t="shared" si="134"/>
        <v>3.600000000000001</v>
      </c>
      <c r="BM155" s="284">
        <f t="shared" si="134"/>
        <v>3.600000000000001</v>
      </c>
    </row>
    <row r="156" spans="1:65" outlineLevel="1" x14ac:dyDescent="0.3">
      <c r="A156" t="str">
        <f t="shared" si="122"/>
        <v>MPU</v>
      </c>
      <c r="B156" s="239" t="s">
        <v>42</v>
      </c>
      <c r="C156" s="240" t="s">
        <v>74</v>
      </c>
      <c r="D156" s="241" t="s">
        <v>72</v>
      </c>
      <c r="E156" s="242">
        <v>1</v>
      </c>
      <c r="F156" s="282">
        <v>3.63</v>
      </c>
      <c r="G156" s="282">
        <f t="shared" si="143"/>
        <v>3.63</v>
      </c>
      <c r="H156" s="282">
        <f t="shared" si="143"/>
        <v>3.63</v>
      </c>
      <c r="I156" s="282">
        <f t="shared" si="143"/>
        <v>3.63</v>
      </c>
      <c r="J156" s="282">
        <f t="shared" si="143"/>
        <v>3.63</v>
      </c>
      <c r="K156" s="282">
        <f t="shared" si="143"/>
        <v>3.63</v>
      </c>
      <c r="L156" s="282">
        <f t="shared" si="143"/>
        <v>3.63</v>
      </c>
      <c r="M156" s="282">
        <f t="shared" si="143"/>
        <v>3.63</v>
      </c>
      <c r="N156" s="282">
        <f t="shared" si="143"/>
        <v>3.63</v>
      </c>
      <c r="O156" s="282">
        <f t="shared" si="143"/>
        <v>3.63</v>
      </c>
      <c r="P156" s="282">
        <f t="shared" si="143"/>
        <v>3.63</v>
      </c>
      <c r="Q156" s="282">
        <f t="shared" si="143"/>
        <v>3.63</v>
      </c>
      <c r="R156" s="283">
        <f t="shared" si="143"/>
        <v>3.63</v>
      </c>
      <c r="S156" s="284">
        <f t="shared" si="139"/>
        <v>3.6300000000000003</v>
      </c>
      <c r="T156" s="285">
        <f t="shared" si="125"/>
        <v>3.63</v>
      </c>
      <c r="U156" s="282">
        <f t="shared" si="144"/>
        <v>3.63</v>
      </c>
      <c r="V156" s="282">
        <f t="shared" si="144"/>
        <v>3.63</v>
      </c>
      <c r="W156" s="282">
        <f t="shared" si="144"/>
        <v>3.63</v>
      </c>
      <c r="X156" s="282">
        <f t="shared" si="144"/>
        <v>3.63</v>
      </c>
      <c r="Y156" s="282">
        <f t="shared" si="144"/>
        <v>3.63</v>
      </c>
      <c r="Z156" s="282">
        <f t="shared" si="144"/>
        <v>3.63</v>
      </c>
      <c r="AA156" s="282">
        <f t="shared" si="144"/>
        <v>3.63</v>
      </c>
      <c r="AB156" s="282">
        <f t="shared" si="144"/>
        <v>3.63</v>
      </c>
      <c r="AC156" s="282">
        <f t="shared" si="144"/>
        <v>3.63</v>
      </c>
      <c r="AD156" s="282">
        <f t="shared" si="144"/>
        <v>3.63</v>
      </c>
      <c r="AE156" s="282">
        <f t="shared" si="144"/>
        <v>3.63</v>
      </c>
      <c r="AF156" s="283">
        <f t="shared" si="144"/>
        <v>3.63</v>
      </c>
      <c r="AG156" s="284">
        <f t="shared" si="140"/>
        <v>3.6300000000000003</v>
      </c>
      <c r="AH156" s="285">
        <f t="shared" si="128"/>
        <v>3.63</v>
      </c>
      <c r="AI156" s="282">
        <f t="shared" si="145"/>
        <v>3.63</v>
      </c>
      <c r="AJ156" s="282">
        <f t="shared" si="145"/>
        <v>3.63</v>
      </c>
      <c r="AK156" s="282">
        <f t="shared" si="145"/>
        <v>3.63</v>
      </c>
      <c r="AL156" s="282">
        <f t="shared" si="145"/>
        <v>3.63</v>
      </c>
      <c r="AM156" s="282">
        <f t="shared" si="145"/>
        <v>3.63</v>
      </c>
      <c r="AN156" s="282">
        <f t="shared" si="145"/>
        <v>3.63</v>
      </c>
      <c r="AO156" s="282">
        <f t="shared" si="145"/>
        <v>3.63</v>
      </c>
      <c r="AP156" s="282">
        <f t="shared" si="145"/>
        <v>3.63</v>
      </c>
      <c r="AQ156" s="282">
        <f t="shared" si="145"/>
        <v>3.63</v>
      </c>
      <c r="AR156" s="282">
        <f t="shared" si="145"/>
        <v>3.63</v>
      </c>
      <c r="AS156" s="282">
        <f t="shared" si="145"/>
        <v>3.63</v>
      </c>
      <c r="AT156" s="283">
        <f t="shared" si="145"/>
        <v>3.63</v>
      </c>
      <c r="AU156" s="284">
        <f t="shared" si="141"/>
        <v>3.6300000000000003</v>
      </c>
      <c r="AV156" s="285">
        <f t="shared" si="131"/>
        <v>3.63</v>
      </c>
      <c r="AW156" s="282">
        <f t="shared" si="146"/>
        <v>3.63</v>
      </c>
      <c r="AX156" s="282">
        <f t="shared" si="146"/>
        <v>3.63</v>
      </c>
      <c r="AY156" s="282">
        <f t="shared" si="146"/>
        <v>3.63</v>
      </c>
      <c r="AZ156" s="282">
        <f t="shared" si="146"/>
        <v>3.63</v>
      </c>
      <c r="BA156" s="282">
        <f t="shared" si="146"/>
        <v>3.63</v>
      </c>
      <c r="BB156" s="282">
        <f t="shared" si="146"/>
        <v>3.63</v>
      </c>
      <c r="BC156" s="282">
        <f t="shared" si="146"/>
        <v>3.63</v>
      </c>
      <c r="BD156" s="282">
        <f t="shared" si="146"/>
        <v>3.63</v>
      </c>
      <c r="BE156" s="282">
        <f t="shared" si="146"/>
        <v>3.63</v>
      </c>
      <c r="BF156" s="282">
        <f t="shared" si="146"/>
        <v>3.63</v>
      </c>
      <c r="BG156" s="282">
        <f t="shared" si="146"/>
        <v>3.63</v>
      </c>
      <c r="BH156" s="283">
        <f t="shared" si="146"/>
        <v>3.63</v>
      </c>
      <c r="BI156" s="284">
        <f t="shared" si="142"/>
        <v>3.6300000000000003</v>
      </c>
      <c r="BJ156" s="284">
        <f t="shared" si="134"/>
        <v>3.6300000000000003</v>
      </c>
      <c r="BK156" s="284">
        <f t="shared" si="134"/>
        <v>3.6300000000000003</v>
      </c>
      <c r="BL156" s="284">
        <f t="shared" si="134"/>
        <v>3.6300000000000003</v>
      </c>
      <c r="BM156" s="284">
        <f t="shared" si="134"/>
        <v>3.6300000000000003</v>
      </c>
    </row>
    <row r="157" spans="1:65" s="264" customFormat="1" outlineLevel="1" x14ac:dyDescent="0.3">
      <c r="A157" s="264" t="str">
        <f t="shared" si="122"/>
        <v>MPU</v>
      </c>
      <c r="B157" s="308" t="s">
        <v>42</v>
      </c>
      <c r="C157" s="266" t="s">
        <v>74</v>
      </c>
      <c r="D157" s="267" t="s">
        <v>49</v>
      </c>
      <c r="E157" s="309">
        <v>1</v>
      </c>
      <c r="F157" s="310">
        <v>0</v>
      </c>
      <c r="G157" s="310">
        <f t="shared" si="143"/>
        <v>0</v>
      </c>
      <c r="H157" s="310">
        <f t="shared" si="143"/>
        <v>0</v>
      </c>
      <c r="I157" s="310">
        <f t="shared" si="143"/>
        <v>0</v>
      </c>
      <c r="J157" s="310">
        <f t="shared" si="143"/>
        <v>0</v>
      </c>
      <c r="K157" s="310">
        <f t="shared" si="143"/>
        <v>0</v>
      </c>
      <c r="L157" s="310">
        <f t="shared" si="143"/>
        <v>0</v>
      </c>
      <c r="M157" s="310">
        <f t="shared" si="143"/>
        <v>0</v>
      </c>
      <c r="N157" s="310">
        <f t="shared" si="143"/>
        <v>0</v>
      </c>
      <c r="O157" s="310">
        <f t="shared" si="143"/>
        <v>0</v>
      </c>
      <c r="P157" s="310">
        <f t="shared" si="143"/>
        <v>0</v>
      </c>
      <c r="Q157" s="310">
        <f t="shared" si="143"/>
        <v>0</v>
      </c>
      <c r="R157" s="311">
        <f t="shared" si="143"/>
        <v>0</v>
      </c>
      <c r="S157" s="271">
        <v>0</v>
      </c>
      <c r="T157" s="312">
        <f t="shared" si="125"/>
        <v>0</v>
      </c>
      <c r="U157" s="310">
        <f t="shared" si="144"/>
        <v>0</v>
      </c>
      <c r="V157" s="310">
        <f t="shared" si="144"/>
        <v>0</v>
      </c>
      <c r="W157" s="310">
        <f t="shared" si="144"/>
        <v>0</v>
      </c>
      <c r="X157" s="310">
        <f t="shared" si="144"/>
        <v>0</v>
      </c>
      <c r="Y157" s="310">
        <f t="shared" si="144"/>
        <v>0</v>
      </c>
      <c r="Z157" s="310">
        <f t="shared" si="144"/>
        <v>0</v>
      </c>
      <c r="AA157" s="310">
        <f t="shared" si="144"/>
        <v>0</v>
      </c>
      <c r="AB157" s="310">
        <f t="shared" si="144"/>
        <v>0</v>
      </c>
      <c r="AC157" s="310">
        <f t="shared" si="144"/>
        <v>0</v>
      </c>
      <c r="AD157" s="310">
        <f t="shared" si="144"/>
        <v>0</v>
      </c>
      <c r="AE157" s="310">
        <f t="shared" si="144"/>
        <v>0</v>
      </c>
      <c r="AF157" s="311">
        <f t="shared" si="144"/>
        <v>0</v>
      </c>
      <c r="AG157" s="271">
        <v>0</v>
      </c>
      <c r="AH157" s="312">
        <f t="shared" si="128"/>
        <v>0</v>
      </c>
      <c r="AI157" s="310">
        <f t="shared" si="145"/>
        <v>0</v>
      </c>
      <c r="AJ157" s="310">
        <f t="shared" si="145"/>
        <v>0</v>
      </c>
      <c r="AK157" s="310">
        <f t="shared" si="145"/>
        <v>0</v>
      </c>
      <c r="AL157" s="310">
        <f t="shared" si="145"/>
        <v>0</v>
      </c>
      <c r="AM157" s="310">
        <f t="shared" si="145"/>
        <v>0</v>
      </c>
      <c r="AN157" s="310">
        <f t="shared" si="145"/>
        <v>0</v>
      </c>
      <c r="AO157" s="310">
        <f t="shared" si="145"/>
        <v>0</v>
      </c>
      <c r="AP157" s="310">
        <f t="shared" si="145"/>
        <v>0</v>
      </c>
      <c r="AQ157" s="310">
        <f t="shared" si="145"/>
        <v>0</v>
      </c>
      <c r="AR157" s="310">
        <f t="shared" si="145"/>
        <v>0</v>
      </c>
      <c r="AS157" s="310">
        <f t="shared" si="145"/>
        <v>0</v>
      </c>
      <c r="AT157" s="311">
        <f t="shared" si="145"/>
        <v>0</v>
      </c>
      <c r="AU157" s="271">
        <v>0</v>
      </c>
      <c r="AV157" s="312">
        <f t="shared" si="131"/>
        <v>0</v>
      </c>
      <c r="AW157" s="310">
        <f t="shared" si="146"/>
        <v>0</v>
      </c>
      <c r="AX157" s="310">
        <f t="shared" si="146"/>
        <v>0</v>
      </c>
      <c r="AY157" s="310">
        <f t="shared" si="146"/>
        <v>0</v>
      </c>
      <c r="AZ157" s="310">
        <f t="shared" si="146"/>
        <v>0</v>
      </c>
      <c r="BA157" s="310">
        <f t="shared" si="146"/>
        <v>0</v>
      </c>
      <c r="BB157" s="310">
        <f t="shared" si="146"/>
        <v>0</v>
      </c>
      <c r="BC157" s="310">
        <f t="shared" si="146"/>
        <v>0</v>
      </c>
      <c r="BD157" s="310">
        <f t="shared" si="146"/>
        <v>0</v>
      </c>
      <c r="BE157" s="310">
        <f t="shared" si="146"/>
        <v>0</v>
      </c>
      <c r="BF157" s="310">
        <f t="shared" si="146"/>
        <v>0</v>
      </c>
      <c r="BG157" s="310">
        <f t="shared" si="146"/>
        <v>0</v>
      </c>
      <c r="BH157" s="311">
        <f t="shared" si="146"/>
        <v>0</v>
      </c>
      <c r="BI157" s="271">
        <v>0</v>
      </c>
      <c r="BJ157" s="271">
        <v>0</v>
      </c>
      <c r="BK157" s="271">
        <v>0</v>
      </c>
      <c r="BL157" s="271">
        <v>0</v>
      </c>
      <c r="BM157" s="271">
        <v>0</v>
      </c>
    </row>
    <row r="158" spans="1:65" outlineLevel="1" x14ac:dyDescent="0.3">
      <c r="A158" t="str">
        <f t="shared" si="122"/>
        <v>MPU</v>
      </c>
      <c r="B158" s="297" t="s">
        <v>35</v>
      </c>
      <c r="C158" s="274" t="s">
        <v>67</v>
      </c>
      <c r="D158" s="275" t="s">
        <v>75</v>
      </c>
      <c r="E158" s="242">
        <v>1</v>
      </c>
      <c r="F158" s="282">
        <v>0.58305166666666663</v>
      </c>
      <c r="G158" s="282">
        <f t="shared" si="143"/>
        <v>0.58305166666666663</v>
      </c>
      <c r="H158" s="282">
        <f t="shared" si="143"/>
        <v>0.58305166666666663</v>
      </c>
      <c r="I158" s="282">
        <f t="shared" si="143"/>
        <v>0.58305166666666663</v>
      </c>
      <c r="J158" s="282">
        <f t="shared" si="143"/>
        <v>0.58305166666666663</v>
      </c>
      <c r="K158" s="282">
        <f t="shared" si="143"/>
        <v>0.58305166666666663</v>
      </c>
      <c r="L158" s="282">
        <f t="shared" si="143"/>
        <v>0.58305166666666663</v>
      </c>
      <c r="M158" s="282">
        <f t="shared" si="143"/>
        <v>0.58305166666666663</v>
      </c>
      <c r="N158" s="282">
        <f t="shared" si="143"/>
        <v>0.58305166666666663</v>
      </c>
      <c r="O158" s="282">
        <f t="shared" si="143"/>
        <v>0.58305166666666663</v>
      </c>
      <c r="P158" s="282">
        <f t="shared" si="143"/>
        <v>0.58305166666666663</v>
      </c>
      <c r="Q158" s="282">
        <f t="shared" si="143"/>
        <v>0.58305166666666663</v>
      </c>
      <c r="R158" s="283">
        <f t="shared" si="143"/>
        <v>0.58305166666666663</v>
      </c>
      <c r="S158" s="284">
        <f>AVERAGE(F158:R158)</f>
        <v>0.58305166666666675</v>
      </c>
      <c r="T158" s="285">
        <f t="shared" si="125"/>
        <v>0.58305166666666663</v>
      </c>
      <c r="U158" s="282">
        <f t="shared" si="144"/>
        <v>0.58305166666666663</v>
      </c>
      <c r="V158" s="282">
        <f t="shared" si="144"/>
        <v>0.58305166666666663</v>
      </c>
      <c r="W158" s="282">
        <f t="shared" si="144"/>
        <v>0.58305166666666663</v>
      </c>
      <c r="X158" s="282">
        <f t="shared" si="144"/>
        <v>0.58305166666666663</v>
      </c>
      <c r="Y158" s="282">
        <f t="shared" si="144"/>
        <v>0.58305166666666663</v>
      </c>
      <c r="Z158" s="282">
        <f t="shared" si="144"/>
        <v>0.58305166666666663</v>
      </c>
      <c r="AA158" s="282">
        <f t="shared" si="144"/>
        <v>0.58305166666666663</v>
      </c>
      <c r="AB158" s="282">
        <f t="shared" si="144"/>
        <v>0.58305166666666663</v>
      </c>
      <c r="AC158" s="282">
        <f t="shared" si="144"/>
        <v>0.58305166666666663</v>
      </c>
      <c r="AD158" s="282">
        <f t="shared" si="144"/>
        <v>0.58305166666666663</v>
      </c>
      <c r="AE158" s="282">
        <f t="shared" si="144"/>
        <v>0.58305166666666663</v>
      </c>
      <c r="AF158" s="283">
        <f t="shared" si="144"/>
        <v>0.58305166666666663</v>
      </c>
      <c r="AG158" s="284">
        <f>AVERAGE(T158:AF158)</f>
        <v>0.58305166666666675</v>
      </c>
      <c r="AH158" s="285">
        <f t="shared" si="128"/>
        <v>0.58305166666666663</v>
      </c>
      <c r="AI158" s="282">
        <f t="shared" si="145"/>
        <v>0.58305166666666663</v>
      </c>
      <c r="AJ158" s="282">
        <f t="shared" si="145"/>
        <v>0.58305166666666663</v>
      </c>
      <c r="AK158" s="282">
        <f t="shared" si="145"/>
        <v>0.58305166666666663</v>
      </c>
      <c r="AL158" s="282">
        <f t="shared" si="145"/>
        <v>0.58305166666666663</v>
      </c>
      <c r="AM158" s="282">
        <f t="shared" si="145"/>
        <v>0.58305166666666663</v>
      </c>
      <c r="AN158" s="282">
        <f t="shared" si="145"/>
        <v>0.58305166666666663</v>
      </c>
      <c r="AO158" s="282">
        <f t="shared" si="145"/>
        <v>0.58305166666666663</v>
      </c>
      <c r="AP158" s="282">
        <f t="shared" si="145"/>
        <v>0.58305166666666663</v>
      </c>
      <c r="AQ158" s="282">
        <f t="shared" si="145"/>
        <v>0.58305166666666663</v>
      </c>
      <c r="AR158" s="282">
        <f t="shared" si="145"/>
        <v>0.58305166666666663</v>
      </c>
      <c r="AS158" s="282">
        <f t="shared" si="145"/>
        <v>0.58305166666666663</v>
      </c>
      <c r="AT158" s="283">
        <f t="shared" si="145"/>
        <v>0.58305166666666663</v>
      </c>
      <c r="AU158" s="284">
        <f>AVERAGE(AH158:AT158)</f>
        <v>0.58305166666666675</v>
      </c>
      <c r="AV158" s="285">
        <f t="shared" si="131"/>
        <v>0.58305166666666663</v>
      </c>
      <c r="AW158" s="282">
        <f t="shared" si="146"/>
        <v>0.58305166666666663</v>
      </c>
      <c r="AX158" s="282">
        <f t="shared" si="146"/>
        <v>0.58305166666666663</v>
      </c>
      <c r="AY158" s="282">
        <f t="shared" si="146"/>
        <v>0.58305166666666663</v>
      </c>
      <c r="AZ158" s="282">
        <f t="shared" si="146"/>
        <v>0.58305166666666663</v>
      </c>
      <c r="BA158" s="282">
        <f t="shared" si="146"/>
        <v>0.58305166666666663</v>
      </c>
      <c r="BB158" s="282">
        <f t="shared" si="146"/>
        <v>0.58305166666666663</v>
      </c>
      <c r="BC158" s="282">
        <f t="shared" si="146"/>
        <v>0.58305166666666663</v>
      </c>
      <c r="BD158" s="282">
        <f t="shared" si="146"/>
        <v>0.58305166666666663</v>
      </c>
      <c r="BE158" s="282">
        <f t="shared" si="146"/>
        <v>0.58305166666666663</v>
      </c>
      <c r="BF158" s="282">
        <f t="shared" si="146"/>
        <v>0.58305166666666663</v>
      </c>
      <c r="BG158" s="282">
        <f t="shared" si="146"/>
        <v>0.58305166666666663</v>
      </c>
      <c r="BH158" s="283">
        <f t="shared" si="146"/>
        <v>0.58305166666666663</v>
      </c>
      <c r="BI158" s="284">
        <f>AU158</f>
        <v>0.58305166666666675</v>
      </c>
      <c r="BJ158" s="284">
        <f t="shared" si="134"/>
        <v>0.58305166666666675</v>
      </c>
      <c r="BK158" s="284">
        <f t="shared" si="134"/>
        <v>0.58305166666666675</v>
      </c>
      <c r="BL158" s="284">
        <f t="shared" si="134"/>
        <v>0.58305166666666675</v>
      </c>
      <c r="BM158" s="284">
        <f t="shared" si="134"/>
        <v>0.58305166666666675</v>
      </c>
    </row>
    <row r="159" spans="1:65" outlineLevel="1" x14ac:dyDescent="0.3">
      <c r="A159" t="str">
        <f t="shared" si="122"/>
        <v>MPU</v>
      </c>
      <c r="B159" s="239" t="s">
        <v>35</v>
      </c>
      <c r="C159" s="240" t="s">
        <v>76</v>
      </c>
      <c r="D159" s="241" t="s">
        <v>77</v>
      </c>
      <c r="E159" s="242">
        <v>1</v>
      </c>
      <c r="F159" s="282">
        <v>2.3666666666666667</v>
      </c>
      <c r="G159" s="282">
        <f t="shared" si="143"/>
        <v>2.3666666666666667</v>
      </c>
      <c r="H159" s="282">
        <f t="shared" si="143"/>
        <v>2.3666666666666667</v>
      </c>
      <c r="I159" s="282">
        <f t="shared" si="143"/>
        <v>2.3666666666666667</v>
      </c>
      <c r="J159" s="282">
        <f t="shared" si="143"/>
        <v>2.3666666666666667</v>
      </c>
      <c r="K159" s="282">
        <f t="shared" si="143"/>
        <v>2.3666666666666667</v>
      </c>
      <c r="L159" s="282">
        <f t="shared" si="143"/>
        <v>2.3666666666666667</v>
      </c>
      <c r="M159" s="282">
        <f t="shared" si="143"/>
        <v>2.3666666666666667</v>
      </c>
      <c r="N159" s="282">
        <f t="shared" si="143"/>
        <v>2.3666666666666667</v>
      </c>
      <c r="O159" s="282">
        <f t="shared" si="143"/>
        <v>2.3666666666666667</v>
      </c>
      <c r="P159" s="282">
        <f t="shared" si="143"/>
        <v>2.3666666666666667</v>
      </c>
      <c r="Q159" s="282">
        <f t="shared" si="143"/>
        <v>2.3666666666666667</v>
      </c>
      <c r="R159" s="283">
        <f t="shared" si="143"/>
        <v>2.3666666666666667</v>
      </c>
      <c r="S159" s="284">
        <f>AVERAGE(F159:R159)</f>
        <v>2.3666666666666667</v>
      </c>
      <c r="T159" s="285">
        <f t="shared" si="125"/>
        <v>2.3666666666666667</v>
      </c>
      <c r="U159" s="282">
        <f t="shared" si="144"/>
        <v>2.3666666666666667</v>
      </c>
      <c r="V159" s="282">
        <f t="shared" si="144"/>
        <v>2.3666666666666667</v>
      </c>
      <c r="W159" s="282">
        <f t="shared" si="144"/>
        <v>2.3666666666666667</v>
      </c>
      <c r="X159" s="282">
        <f t="shared" si="144"/>
        <v>2.3666666666666667</v>
      </c>
      <c r="Y159" s="282">
        <f t="shared" si="144"/>
        <v>2.3666666666666667</v>
      </c>
      <c r="Z159" s="282">
        <f t="shared" si="144"/>
        <v>2.3666666666666667</v>
      </c>
      <c r="AA159" s="282">
        <f t="shared" si="144"/>
        <v>2.3666666666666667</v>
      </c>
      <c r="AB159" s="282">
        <f t="shared" si="144"/>
        <v>2.3666666666666667</v>
      </c>
      <c r="AC159" s="282">
        <f t="shared" si="144"/>
        <v>2.3666666666666667</v>
      </c>
      <c r="AD159" s="282">
        <f t="shared" si="144"/>
        <v>2.3666666666666667</v>
      </c>
      <c r="AE159" s="282">
        <f t="shared" si="144"/>
        <v>2.3666666666666667</v>
      </c>
      <c r="AF159" s="283">
        <f t="shared" si="144"/>
        <v>2.3666666666666667</v>
      </c>
      <c r="AG159" s="284">
        <f>AVERAGE(T159:AF159)</f>
        <v>2.3666666666666667</v>
      </c>
      <c r="AH159" s="285">
        <f t="shared" si="128"/>
        <v>2.3666666666666667</v>
      </c>
      <c r="AI159" s="282">
        <f t="shared" si="145"/>
        <v>2.3666666666666667</v>
      </c>
      <c r="AJ159" s="282">
        <f t="shared" si="145"/>
        <v>2.3666666666666667</v>
      </c>
      <c r="AK159" s="282">
        <f t="shared" si="145"/>
        <v>2.3666666666666667</v>
      </c>
      <c r="AL159" s="282">
        <f t="shared" si="145"/>
        <v>2.3666666666666667</v>
      </c>
      <c r="AM159" s="282">
        <f t="shared" si="145"/>
        <v>2.3666666666666667</v>
      </c>
      <c r="AN159" s="282">
        <f t="shared" si="145"/>
        <v>2.3666666666666667</v>
      </c>
      <c r="AO159" s="282">
        <f t="shared" si="145"/>
        <v>2.3666666666666667</v>
      </c>
      <c r="AP159" s="282">
        <f t="shared" si="145"/>
        <v>2.3666666666666667</v>
      </c>
      <c r="AQ159" s="282">
        <f t="shared" si="145"/>
        <v>2.3666666666666667</v>
      </c>
      <c r="AR159" s="282">
        <f t="shared" si="145"/>
        <v>2.3666666666666667</v>
      </c>
      <c r="AS159" s="282">
        <f t="shared" si="145"/>
        <v>2.3666666666666667</v>
      </c>
      <c r="AT159" s="283">
        <f t="shared" si="145"/>
        <v>2.3666666666666667</v>
      </c>
      <c r="AU159" s="284">
        <f>AVERAGE(AH159:AT159)</f>
        <v>2.3666666666666667</v>
      </c>
      <c r="AV159" s="285">
        <f t="shared" si="131"/>
        <v>2.3666666666666667</v>
      </c>
      <c r="AW159" s="282">
        <f t="shared" si="146"/>
        <v>2.3666666666666667</v>
      </c>
      <c r="AX159" s="282">
        <f t="shared" si="146"/>
        <v>2.3666666666666667</v>
      </c>
      <c r="AY159" s="282">
        <f t="shared" si="146"/>
        <v>2.3666666666666667</v>
      </c>
      <c r="AZ159" s="282">
        <f t="shared" si="146"/>
        <v>2.3666666666666667</v>
      </c>
      <c r="BA159" s="282">
        <f t="shared" si="146"/>
        <v>2.3666666666666667</v>
      </c>
      <c r="BB159" s="282">
        <f t="shared" si="146"/>
        <v>2.3666666666666667</v>
      </c>
      <c r="BC159" s="282">
        <f t="shared" si="146"/>
        <v>2.3666666666666667</v>
      </c>
      <c r="BD159" s="282">
        <f t="shared" si="146"/>
        <v>2.3666666666666667</v>
      </c>
      <c r="BE159" s="282">
        <f t="shared" si="146"/>
        <v>2.3666666666666667</v>
      </c>
      <c r="BF159" s="282">
        <f t="shared" si="146"/>
        <v>2.3666666666666667</v>
      </c>
      <c r="BG159" s="282">
        <f t="shared" si="146"/>
        <v>2.3666666666666667</v>
      </c>
      <c r="BH159" s="283">
        <f t="shared" si="146"/>
        <v>2.3666666666666667</v>
      </c>
      <c r="BI159" s="284">
        <f>AU159</f>
        <v>2.3666666666666667</v>
      </c>
      <c r="BJ159" s="284">
        <f t="shared" si="134"/>
        <v>2.3666666666666667</v>
      </c>
      <c r="BK159" s="284">
        <f t="shared" si="134"/>
        <v>2.3666666666666667</v>
      </c>
      <c r="BL159" s="284">
        <f t="shared" si="134"/>
        <v>2.3666666666666667</v>
      </c>
      <c r="BM159" s="284">
        <f t="shared" si="134"/>
        <v>2.3666666666666667</v>
      </c>
    </row>
    <row r="160" spans="1:65" s="313" customFormat="1" outlineLevel="1" x14ac:dyDescent="0.3">
      <c r="A160" s="313" t="str">
        <f t="shared" si="122"/>
        <v>MPU</v>
      </c>
      <c r="B160" s="314" t="s">
        <v>35</v>
      </c>
      <c r="C160" s="315" t="s">
        <v>76</v>
      </c>
      <c r="D160" s="316" t="s">
        <v>78</v>
      </c>
      <c r="E160" s="317">
        <v>1</v>
      </c>
      <c r="F160" s="318">
        <v>9.1166666666666636</v>
      </c>
      <c r="G160" s="318">
        <f t="shared" si="143"/>
        <v>9.1166666666666636</v>
      </c>
      <c r="H160" s="318">
        <f t="shared" si="143"/>
        <v>9.1166666666666636</v>
      </c>
      <c r="I160" s="318">
        <f t="shared" si="143"/>
        <v>9.1166666666666636</v>
      </c>
      <c r="J160" s="318">
        <f t="shared" si="143"/>
        <v>9.1166666666666636</v>
      </c>
      <c r="K160" s="318">
        <f t="shared" si="143"/>
        <v>9.1166666666666636</v>
      </c>
      <c r="L160" s="318">
        <f t="shared" si="143"/>
        <v>9.1166666666666636</v>
      </c>
      <c r="M160" s="318">
        <f t="shared" si="143"/>
        <v>9.1166666666666636</v>
      </c>
      <c r="N160" s="318">
        <f t="shared" si="143"/>
        <v>9.1166666666666636</v>
      </c>
      <c r="O160" s="318">
        <f t="shared" si="143"/>
        <v>9.1166666666666636</v>
      </c>
      <c r="P160" s="318">
        <f t="shared" si="143"/>
        <v>9.1166666666666636</v>
      </c>
      <c r="Q160" s="318">
        <f t="shared" si="143"/>
        <v>9.1166666666666636</v>
      </c>
      <c r="R160" s="319">
        <f t="shared" si="143"/>
        <v>9.1166666666666636</v>
      </c>
      <c r="S160" s="320">
        <f>AVERAGE(F160:R160)</f>
        <v>9.1166666666666618</v>
      </c>
      <c r="T160" s="321">
        <v>10.32</v>
      </c>
      <c r="U160" s="322">
        <f>T160</f>
        <v>10.32</v>
      </c>
      <c r="V160" s="322">
        <f t="shared" si="144"/>
        <v>10.32</v>
      </c>
      <c r="W160" s="322">
        <f t="shared" si="144"/>
        <v>10.32</v>
      </c>
      <c r="X160" s="322">
        <f t="shared" si="144"/>
        <v>10.32</v>
      </c>
      <c r="Y160" s="322">
        <f t="shared" si="144"/>
        <v>10.32</v>
      </c>
      <c r="Z160" s="322">
        <f t="shared" si="144"/>
        <v>10.32</v>
      </c>
      <c r="AA160" s="322">
        <f t="shared" si="144"/>
        <v>10.32</v>
      </c>
      <c r="AB160" s="322">
        <f t="shared" si="144"/>
        <v>10.32</v>
      </c>
      <c r="AC160" s="322">
        <f t="shared" si="144"/>
        <v>10.32</v>
      </c>
      <c r="AD160" s="322">
        <f t="shared" si="144"/>
        <v>10.32</v>
      </c>
      <c r="AE160" s="322">
        <f t="shared" si="144"/>
        <v>10.32</v>
      </c>
      <c r="AF160" s="323">
        <f t="shared" si="144"/>
        <v>10.32</v>
      </c>
      <c r="AG160" s="324">
        <f>AVERAGE(T160:AF160)</f>
        <v>10.319999999999997</v>
      </c>
      <c r="AH160" s="325">
        <v>9.1166666666666636</v>
      </c>
      <c r="AI160" s="318">
        <f t="shared" si="145"/>
        <v>9.1166666666666636</v>
      </c>
      <c r="AJ160" s="318">
        <f t="shared" si="145"/>
        <v>9.1166666666666636</v>
      </c>
      <c r="AK160" s="318">
        <f t="shared" si="145"/>
        <v>9.1166666666666636</v>
      </c>
      <c r="AL160" s="318">
        <f t="shared" si="145"/>
        <v>9.1166666666666636</v>
      </c>
      <c r="AM160" s="318">
        <f t="shared" si="145"/>
        <v>9.1166666666666636</v>
      </c>
      <c r="AN160" s="318">
        <f t="shared" si="145"/>
        <v>9.1166666666666636</v>
      </c>
      <c r="AO160" s="318">
        <f t="shared" si="145"/>
        <v>9.1166666666666636</v>
      </c>
      <c r="AP160" s="318">
        <f t="shared" si="145"/>
        <v>9.1166666666666636</v>
      </c>
      <c r="AQ160" s="318">
        <f t="shared" si="145"/>
        <v>9.1166666666666636</v>
      </c>
      <c r="AR160" s="318">
        <f t="shared" si="145"/>
        <v>9.1166666666666636</v>
      </c>
      <c r="AS160" s="318">
        <f t="shared" si="145"/>
        <v>9.1166666666666636</v>
      </c>
      <c r="AT160" s="319">
        <f t="shared" si="145"/>
        <v>9.1166666666666636</v>
      </c>
      <c r="AU160" s="320">
        <f>AVERAGE(AH160:AT160)</f>
        <v>9.1166666666666618</v>
      </c>
      <c r="AV160" s="325">
        <f t="shared" si="131"/>
        <v>9.1166666666666636</v>
      </c>
      <c r="AW160" s="318">
        <f t="shared" si="146"/>
        <v>9.1166666666666636</v>
      </c>
      <c r="AX160" s="318">
        <f t="shared" si="146"/>
        <v>9.1166666666666636</v>
      </c>
      <c r="AY160" s="318">
        <f t="shared" si="146"/>
        <v>9.1166666666666636</v>
      </c>
      <c r="AZ160" s="318">
        <f t="shared" si="146"/>
        <v>9.1166666666666636</v>
      </c>
      <c r="BA160" s="318">
        <f t="shared" si="146"/>
        <v>9.1166666666666636</v>
      </c>
      <c r="BB160" s="318">
        <f t="shared" si="146"/>
        <v>9.1166666666666636</v>
      </c>
      <c r="BC160" s="318">
        <f t="shared" si="146"/>
        <v>9.1166666666666636</v>
      </c>
      <c r="BD160" s="318">
        <f t="shared" si="146"/>
        <v>9.1166666666666636</v>
      </c>
      <c r="BE160" s="318">
        <f t="shared" si="146"/>
        <v>9.1166666666666636</v>
      </c>
      <c r="BF160" s="318">
        <f t="shared" si="146"/>
        <v>9.1166666666666636</v>
      </c>
      <c r="BG160" s="318">
        <f t="shared" si="146"/>
        <v>9.1166666666666636</v>
      </c>
      <c r="BH160" s="319">
        <f t="shared" si="146"/>
        <v>9.1166666666666636</v>
      </c>
      <c r="BI160" s="320">
        <f>AU160</f>
        <v>9.1166666666666618</v>
      </c>
      <c r="BJ160" s="320">
        <f t="shared" si="134"/>
        <v>9.1166666666666618</v>
      </c>
      <c r="BK160" s="320">
        <f t="shared" si="134"/>
        <v>9.1166666666666618</v>
      </c>
      <c r="BL160" s="320">
        <f t="shared" si="134"/>
        <v>9.1166666666666618</v>
      </c>
      <c r="BM160" s="320">
        <f t="shared" si="134"/>
        <v>9.1166666666666618</v>
      </c>
    </row>
    <row r="161" spans="1:65" outlineLevel="1" x14ac:dyDescent="0.3">
      <c r="A161" t="str">
        <f t="shared" si="122"/>
        <v>MPU</v>
      </c>
      <c r="B161" s="239" t="s">
        <v>35</v>
      </c>
      <c r="C161" s="240" t="s">
        <v>76</v>
      </c>
      <c r="D161" s="241" t="s">
        <v>79</v>
      </c>
      <c r="E161" s="242">
        <v>1</v>
      </c>
      <c r="F161" s="282">
        <v>2.0999999999999996</v>
      </c>
      <c r="G161" s="282">
        <f t="shared" ref="G161:R175" si="147">F161</f>
        <v>2.0999999999999996</v>
      </c>
      <c r="H161" s="282">
        <f t="shared" si="147"/>
        <v>2.0999999999999996</v>
      </c>
      <c r="I161" s="282">
        <f t="shared" si="147"/>
        <v>2.0999999999999996</v>
      </c>
      <c r="J161" s="282">
        <f t="shared" si="147"/>
        <v>2.0999999999999996</v>
      </c>
      <c r="K161" s="282">
        <f t="shared" si="147"/>
        <v>2.0999999999999996</v>
      </c>
      <c r="L161" s="282">
        <f t="shared" si="147"/>
        <v>2.0999999999999996</v>
      </c>
      <c r="M161" s="282">
        <f t="shared" si="147"/>
        <v>2.0999999999999996</v>
      </c>
      <c r="N161" s="282">
        <f t="shared" si="147"/>
        <v>2.0999999999999996</v>
      </c>
      <c r="O161" s="282">
        <f t="shared" si="147"/>
        <v>2.0999999999999996</v>
      </c>
      <c r="P161" s="282">
        <f t="shared" si="147"/>
        <v>2.0999999999999996</v>
      </c>
      <c r="Q161" s="282">
        <f t="shared" si="147"/>
        <v>2.0999999999999996</v>
      </c>
      <c r="R161" s="283">
        <f t="shared" si="147"/>
        <v>2.0999999999999996</v>
      </c>
      <c r="S161" s="284">
        <f>AVERAGE(F161:R161)</f>
        <v>2.1000000000000005</v>
      </c>
      <c r="T161" s="285">
        <f t="shared" si="125"/>
        <v>2.0999999999999996</v>
      </c>
      <c r="U161" s="282">
        <f t="shared" ref="U161:AF175" si="148">T161</f>
        <v>2.0999999999999996</v>
      </c>
      <c r="V161" s="282">
        <f t="shared" si="148"/>
        <v>2.0999999999999996</v>
      </c>
      <c r="W161" s="282">
        <f t="shared" si="148"/>
        <v>2.0999999999999996</v>
      </c>
      <c r="X161" s="282">
        <f t="shared" si="148"/>
        <v>2.0999999999999996</v>
      </c>
      <c r="Y161" s="282">
        <f t="shared" si="148"/>
        <v>2.0999999999999996</v>
      </c>
      <c r="Z161" s="282">
        <f t="shared" si="148"/>
        <v>2.0999999999999996</v>
      </c>
      <c r="AA161" s="282">
        <f t="shared" si="148"/>
        <v>2.0999999999999996</v>
      </c>
      <c r="AB161" s="282">
        <f t="shared" si="148"/>
        <v>2.0999999999999996</v>
      </c>
      <c r="AC161" s="282">
        <f t="shared" si="148"/>
        <v>2.0999999999999996</v>
      </c>
      <c r="AD161" s="282">
        <f t="shared" si="148"/>
        <v>2.0999999999999996</v>
      </c>
      <c r="AE161" s="282">
        <f t="shared" si="148"/>
        <v>2.0999999999999996</v>
      </c>
      <c r="AF161" s="283">
        <f t="shared" si="148"/>
        <v>2.0999999999999996</v>
      </c>
      <c r="AG161" s="284">
        <f>AVERAGE(T161:AF161)</f>
        <v>2.1000000000000005</v>
      </c>
      <c r="AH161" s="285">
        <f t="shared" si="128"/>
        <v>2.0999999999999996</v>
      </c>
      <c r="AI161" s="282">
        <f t="shared" ref="AI161:AT175" si="149">AH161</f>
        <v>2.0999999999999996</v>
      </c>
      <c r="AJ161" s="282">
        <f t="shared" si="149"/>
        <v>2.0999999999999996</v>
      </c>
      <c r="AK161" s="282">
        <f t="shared" si="149"/>
        <v>2.0999999999999996</v>
      </c>
      <c r="AL161" s="282">
        <f t="shared" si="149"/>
        <v>2.0999999999999996</v>
      </c>
      <c r="AM161" s="282">
        <f t="shared" si="149"/>
        <v>2.0999999999999996</v>
      </c>
      <c r="AN161" s="282">
        <f t="shared" si="149"/>
        <v>2.0999999999999996</v>
      </c>
      <c r="AO161" s="282">
        <f t="shared" si="149"/>
        <v>2.0999999999999996</v>
      </c>
      <c r="AP161" s="282">
        <f t="shared" si="149"/>
        <v>2.0999999999999996</v>
      </c>
      <c r="AQ161" s="282">
        <f t="shared" si="149"/>
        <v>2.0999999999999996</v>
      </c>
      <c r="AR161" s="282">
        <f t="shared" si="149"/>
        <v>2.0999999999999996</v>
      </c>
      <c r="AS161" s="282">
        <f t="shared" si="149"/>
        <v>2.0999999999999996</v>
      </c>
      <c r="AT161" s="283">
        <f t="shared" si="149"/>
        <v>2.0999999999999996</v>
      </c>
      <c r="AU161" s="284">
        <f>AVERAGE(AH161:AT161)</f>
        <v>2.1000000000000005</v>
      </c>
      <c r="AV161" s="285">
        <f t="shared" si="131"/>
        <v>2.0999999999999996</v>
      </c>
      <c r="AW161" s="282">
        <f t="shared" ref="AW161:BH175" si="150">AV161</f>
        <v>2.0999999999999996</v>
      </c>
      <c r="AX161" s="282">
        <f t="shared" si="150"/>
        <v>2.0999999999999996</v>
      </c>
      <c r="AY161" s="282">
        <f t="shared" si="150"/>
        <v>2.0999999999999996</v>
      </c>
      <c r="AZ161" s="282">
        <f t="shared" si="150"/>
        <v>2.0999999999999996</v>
      </c>
      <c r="BA161" s="282">
        <f t="shared" si="150"/>
        <v>2.0999999999999996</v>
      </c>
      <c r="BB161" s="282">
        <f t="shared" si="150"/>
        <v>2.0999999999999996</v>
      </c>
      <c r="BC161" s="282">
        <f t="shared" si="150"/>
        <v>2.0999999999999996</v>
      </c>
      <c r="BD161" s="282">
        <f t="shared" si="150"/>
        <v>2.0999999999999996</v>
      </c>
      <c r="BE161" s="282">
        <f t="shared" si="150"/>
        <v>2.0999999999999996</v>
      </c>
      <c r="BF161" s="282">
        <f t="shared" si="150"/>
        <v>2.0999999999999996</v>
      </c>
      <c r="BG161" s="282">
        <f t="shared" si="150"/>
        <v>2.0999999999999996</v>
      </c>
      <c r="BH161" s="283">
        <f t="shared" si="150"/>
        <v>2.0999999999999996</v>
      </c>
      <c r="BI161" s="284">
        <f>AU161</f>
        <v>2.1000000000000005</v>
      </c>
      <c r="BJ161" s="284">
        <f t="shared" si="134"/>
        <v>2.1000000000000005</v>
      </c>
      <c r="BK161" s="284">
        <f t="shared" si="134"/>
        <v>2.1000000000000005</v>
      </c>
      <c r="BL161" s="284">
        <f t="shared" si="134"/>
        <v>2.1000000000000005</v>
      </c>
      <c r="BM161" s="284">
        <f t="shared" si="134"/>
        <v>2.1000000000000005</v>
      </c>
    </row>
    <row r="162" spans="1:65" s="264" customFormat="1" outlineLevel="1" x14ac:dyDescent="0.3">
      <c r="A162" s="264" t="str">
        <f t="shared" si="122"/>
        <v>MPU</v>
      </c>
      <c r="B162" s="308" t="s">
        <v>35</v>
      </c>
      <c r="C162" s="326" t="s">
        <v>76</v>
      </c>
      <c r="D162" s="327" t="s">
        <v>80</v>
      </c>
      <c r="E162" s="309">
        <v>1</v>
      </c>
      <c r="F162" s="328">
        <v>0</v>
      </c>
      <c r="G162" s="328">
        <f t="shared" si="147"/>
        <v>0</v>
      </c>
      <c r="H162" s="328">
        <f t="shared" si="147"/>
        <v>0</v>
      </c>
      <c r="I162" s="328">
        <f t="shared" si="147"/>
        <v>0</v>
      </c>
      <c r="J162" s="328">
        <f t="shared" si="147"/>
        <v>0</v>
      </c>
      <c r="K162" s="328">
        <f t="shared" si="147"/>
        <v>0</v>
      </c>
      <c r="L162" s="328">
        <f t="shared" si="147"/>
        <v>0</v>
      </c>
      <c r="M162" s="328">
        <f t="shared" si="147"/>
        <v>0</v>
      </c>
      <c r="N162" s="328">
        <f t="shared" si="147"/>
        <v>0</v>
      </c>
      <c r="O162" s="328">
        <f t="shared" si="147"/>
        <v>0</v>
      </c>
      <c r="P162" s="328">
        <f t="shared" si="147"/>
        <v>0</v>
      </c>
      <c r="Q162" s="328">
        <f t="shared" si="147"/>
        <v>0</v>
      </c>
      <c r="R162" s="329">
        <f t="shared" si="147"/>
        <v>0</v>
      </c>
      <c r="S162" s="271">
        <v>0</v>
      </c>
      <c r="T162" s="330">
        <f t="shared" si="125"/>
        <v>0</v>
      </c>
      <c r="U162" s="328">
        <f t="shared" si="148"/>
        <v>0</v>
      </c>
      <c r="V162" s="328">
        <f t="shared" si="148"/>
        <v>0</v>
      </c>
      <c r="W162" s="328">
        <f t="shared" si="148"/>
        <v>0</v>
      </c>
      <c r="X162" s="328">
        <f t="shared" si="148"/>
        <v>0</v>
      </c>
      <c r="Y162" s="328">
        <f t="shared" si="148"/>
        <v>0</v>
      </c>
      <c r="Z162" s="328">
        <f t="shared" si="148"/>
        <v>0</v>
      </c>
      <c r="AA162" s="328">
        <f t="shared" si="148"/>
        <v>0</v>
      </c>
      <c r="AB162" s="328">
        <f t="shared" si="148"/>
        <v>0</v>
      </c>
      <c r="AC162" s="328">
        <f t="shared" si="148"/>
        <v>0</v>
      </c>
      <c r="AD162" s="328">
        <f t="shared" si="148"/>
        <v>0</v>
      </c>
      <c r="AE162" s="328">
        <f t="shared" si="148"/>
        <v>0</v>
      </c>
      <c r="AF162" s="329">
        <f t="shared" si="148"/>
        <v>0</v>
      </c>
      <c r="AG162" s="271">
        <v>0</v>
      </c>
      <c r="AH162" s="330">
        <f t="shared" si="128"/>
        <v>0</v>
      </c>
      <c r="AI162" s="328">
        <f t="shared" si="149"/>
        <v>0</v>
      </c>
      <c r="AJ162" s="328">
        <f t="shared" si="149"/>
        <v>0</v>
      </c>
      <c r="AK162" s="328">
        <f t="shared" si="149"/>
        <v>0</v>
      </c>
      <c r="AL162" s="328">
        <f t="shared" si="149"/>
        <v>0</v>
      </c>
      <c r="AM162" s="328">
        <f t="shared" si="149"/>
        <v>0</v>
      </c>
      <c r="AN162" s="328">
        <f t="shared" si="149"/>
        <v>0</v>
      </c>
      <c r="AO162" s="328">
        <f t="shared" si="149"/>
        <v>0</v>
      </c>
      <c r="AP162" s="328">
        <f t="shared" si="149"/>
        <v>0</v>
      </c>
      <c r="AQ162" s="328">
        <f t="shared" si="149"/>
        <v>0</v>
      </c>
      <c r="AR162" s="328">
        <f t="shared" si="149"/>
        <v>0</v>
      </c>
      <c r="AS162" s="328">
        <f t="shared" si="149"/>
        <v>0</v>
      </c>
      <c r="AT162" s="329">
        <f t="shared" si="149"/>
        <v>0</v>
      </c>
      <c r="AU162" s="271">
        <v>0</v>
      </c>
      <c r="AV162" s="330">
        <f t="shared" si="131"/>
        <v>0</v>
      </c>
      <c r="AW162" s="328">
        <f t="shared" si="150"/>
        <v>0</v>
      </c>
      <c r="AX162" s="328">
        <f t="shared" si="150"/>
        <v>0</v>
      </c>
      <c r="AY162" s="328">
        <f t="shared" si="150"/>
        <v>0</v>
      </c>
      <c r="AZ162" s="328">
        <f t="shared" si="150"/>
        <v>0</v>
      </c>
      <c r="BA162" s="328">
        <f t="shared" si="150"/>
        <v>0</v>
      </c>
      <c r="BB162" s="328">
        <f t="shared" si="150"/>
        <v>0</v>
      </c>
      <c r="BC162" s="328">
        <f t="shared" si="150"/>
        <v>0</v>
      </c>
      <c r="BD162" s="328">
        <f t="shared" si="150"/>
        <v>0</v>
      </c>
      <c r="BE162" s="328">
        <f t="shared" si="150"/>
        <v>0</v>
      </c>
      <c r="BF162" s="328">
        <f t="shared" si="150"/>
        <v>0</v>
      </c>
      <c r="BG162" s="328">
        <f t="shared" si="150"/>
        <v>0</v>
      </c>
      <c r="BH162" s="329">
        <f t="shared" si="150"/>
        <v>0</v>
      </c>
      <c r="BI162" s="271">
        <v>0</v>
      </c>
      <c r="BJ162" s="271">
        <v>0</v>
      </c>
      <c r="BK162" s="271">
        <v>0</v>
      </c>
      <c r="BL162" s="271">
        <v>0</v>
      </c>
      <c r="BM162" s="271">
        <v>0</v>
      </c>
    </row>
    <row r="163" spans="1:65" s="264" customFormat="1" outlineLevel="1" x14ac:dyDescent="0.3">
      <c r="A163" s="264" t="str">
        <f t="shared" si="122"/>
        <v>MPU</v>
      </c>
      <c r="B163" s="308" t="s">
        <v>35</v>
      </c>
      <c r="C163" s="326" t="s">
        <v>76</v>
      </c>
      <c r="D163" s="327" t="s">
        <v>81</v>
      </c>
      <c r="E163" s="309">
        <v>1</v>
      </c>
      <c r="F163" s="328">
        <v>0</v>
      </c>
      <c r="G163" s="328">
        <f t="shared" si="147"/>
        <v>0</v>
      </c>
      <c r="H163" s="328">
        <f t="shared" si="147"/>
        <v>0</v>
      </c>
      <c r="I163" s="328">
        <f t="shared" si="147"/>
        <v>0</v>
      </c>
      <c r="J163" s="328">
        <f t="shared" si="147"/>
        <v>0</v>
      </c>
      <c r="K163" s="328">
        <f t="shared" si="147"/>
        <v>0</v>
      </c>
      <c r="L163" s="328">
        <f t="shared" si="147"/>
        <v>0</v>
      </c>
      <c r="M163" s="328">
        <f t="shared" si="147"/>
        <v>0</v>
      </c>
      <c r="N163" s="328">
        <f t="shared" si="147"/>
        <v>0</v>
      </c>
      <c r="O163" s="328">
        <f t="shared" si="147"/>
        <v>0</v>
      </c>
      <c r="P163" s="328">
        <f t="shared" si="147"/>
        <v>0</v>
      </c>
      <c r="Q163" s="328">
        <f t="shared" si="147"/>
        <v>0</v>
      </c>
      <c r="R163" s="329">
        <f t="shared" si="147"/>
        <v>0</v>
      </c>
      <c r="S163" s="271">
        <v>0</v>
      </c>
      <c r="T163" s="330">
        <f t="shared" si="125"/>
        <v>0</v>
      </c>
      <c r="U163" s="328">
        <f t="shared" si="148"/>
        <v>0</v>
      </c>
      <c r="V163" s="328">
        <f t="shared" si="148"/>
        <v>0</v>
      </c>
      <c r="W163" s="328">
        <f t="shared" si="148"/>
        <v>0</v>
      </c>
      <c r="X163" s="328">
        <f t="shared" si="148"/>
        <v>0</v>
      </c>
      <c r="Y163" s="328">
        <f t="shared" si="148"/>
        <v>0</v>
      </c>
      <c r="Z163" s="328">
        <f t="shared" si="148"/>
        <v>0</v>
      </c>
      <c r="AA163" s="328">
        <f t="shared" si="148"/>
        <v>0</v>
      </c>
      <c r="AB163" s="328">
        <f t="shared" si="148"/>
        <v>0</v>
      </c>
      <c r="AC163" s="328">
        <f t="shared" si="148"/>
        <v>0</v>
      </c>
      <c r="AD163" s="328">
        <f t="shared" si="148"/>
        <v>0</v>
      </c>
      <c r="AE163" s="328">
        <f t="shared" si="148"/>
        <v>0</v>
      </c>
      <c r="AF163" s="329">
        <f t="shared" si="148"/>
        <v>0</v>
      </c>
      <c r="AG163" s="271">
        <v>0</v>
      </c>
      <c r="AH163" s="330">
        <f t="shared" si="128"/>
        <v>0</v>
      </c>
      <c r="AI163" s="328">
        <f t="shared" si="149"/>
        <v>0</v>
      </c>
      <c r="AJ163" s="328">
        <f t="shared" si="149"/>
        <v>0</v>
      </c>
      <c r="AK163" s="328">
        <f t="shared" si="149"/>
        <v>0</v>
      </c>
      <c r="AL163" s="328">
        <f t="shared" si="149"/>
        <v>0</v>
      </c>
      <c r="AM163" s="328">
        <f t="shared" si="149"/>
        <v>0</v>
      </c>
      <c r="AN163" s="328">
        <f t="shared" si="149"/>
        <v>0</v>
      </c>
      <c r="AO163" s="328">
        <f t="shared" si="149"/>
        <v>0</v>
      </c>
      <c r="AP163" s="328">
        <f t="shared" si="149"/>
        <v>0</v>
      </c>
      <c r="AQ163" s="328">
        <f t="shared" si="149"/>
        <v>0</v>
      </c>
      <c r="AR163" s="328">
        <f t="shared" si="149"/>
        <v>0</v>
      </c>
      <c r="AS163" s="328">
        <f t="shared" si="149"/>
        <v>0</v>
      </c>
      <c r="AT163" s="329">
        <f t="shared" si="149"/>
        <v>0</v>
      </c>
      <c r="AU163" s="271">
        <v>0</v>
      </c>
      <c r="AV163" s="330">
        <f t="shared" si="131"/>
        <v>0</v>
      </c>
      <c r="AW163" s="328">
        <f t="shared" si="150"/>
        <v>0</v>
      </c>
      <c r="AX163" s="328">
        <f t="shared" si="150"/>
        <v>0</v>
      </c>
      <c r="AY163" s="328">
        <f t="shared" si="150"/>
        <v>0</v>
      </c>
      <c r="AZ163" s="328">
        <f t="shared" si="150"/>
        <v>0</v>
      </c>
      <c r="BA163" s="328">
        <f t="shared" si="150"/>
        <v>0</v>
      </c>
      <c r="BB163" s="328">
        <f t="shared" si="150"/>
        <v>0</v>
      </c>
      <c r="BC163" s="328">
        <f t="shared" si="150"/>
        <v>0</v>
      </c>
      <c r="BD163" s="328">
        <f t="shared" si="150"/>
        <v>0</v>
      </c>
      <c r="BE163" s="328">
        <f t="shared" si="150"/>
        <v>0</v>
      </c>
      <c r="BF163" s="328">
        <f t="shared" si="150"/>
        <v>0</v>
      </c>
      <c r="BG163" s="328">
        <f t="shared" si="150"/>
        <v>0</v>
      </c>
      <c r="BH163" s="329">
        <f t="shared" si="150"/>
        <v>0</v>
      </c>
      <c r="BI163" s="271">
        <v>0</v>
      </c>
      <c r="BJ163" s="271">
        <v>0</v>
      </c>
      <c r="BK163" s="271">
        <v>0</v>
      </c>
      <c r="BL163" s="271">
        <v>0</v>
      </c>
      <c r="BM163" s="271">
        <v>0</v>
      </c>
    </row>
    <row r="164" spans="1:65" s="264" customFormat="1" outlineLevel="1" x14ac:dyDescent="0.3">
      <c r="A164" s="264" t="str">
        <f t="shared" si="122"/>
        <v>MPU</v>
      </c>
      <c r="B164" s="308" t="s">
        <v>35</v>
      </c>
      <c r="C164" s="326" t="s">
        <v>76</v>
      </c>
      <c r="D164" s="327" t="s">
        <v>82</v>
      </c>
      <c r="E164" s="309">
        <v>1</v>
      </c>
      <c r="F164" s="310">
        <v>0</v>
      </c>
      <c r="G164" s="310">
        <f t="shared" si="147"/>
        <v>0</v>
      </c>
      <c r="H164" s="310">
        <f t="shared" si="147"/>
        <v>0</v>
      </c>
      <c r="I164" s="310">
        <f t="shared" si="147"/>
        <v>0</v>
      </c>
      <c r="J164" s="310">
        <f t="shared" si="147"/>
        <v>0</v>
      </c>
      <c r="K164" s="310">
        <f t="shared" si="147"/>
        <v>0</v>
      </c>
      <c r="L164" s="310">
        <f t="shared" si="147"/>
        <v>0</v>
      </c>
      <c r="M164" s="310">
        <f t="shared" si="147"/>
        <v>0</v>
      </c>
      <c r="N164" s="310">
        <f t="shared" si="147"/>
        <v>0</v>
      </c>
      <c r="O164" s="310">
        <f t="shared" si="147"/>
        <v>0</v>
      </c>
      <c r="P164" s="310">
        <f t="shared" si="147"/>
        <v>0</v>
      </c>
      <c r="Q164" s="310">
        <f t="shared" si="147"/>
        <v>0</v>
      </c>
      <c r="R164" s="311">
        <f t="shared" si="147"/>
        <v>0</v>
      </c>
      <c r="S164" s="271">
        <v>0</v>
      </c>
      <c r="T164" s="312">
        <f t="shared" si="125"/>
        <v>0</v>
      </c>
      <c r="U164" s="310">
        <f t="shared" si="148"/>
        <v>0</v>
      </c>
      <c r="V164" s="310">
        <f t="shared" si="148"/>
        <v>0</v>
      </c>
      <c r="W164" s="310">
        <f t="shared" si="148"/>
        <v>0</v>
      </c>
      <c r="X164" s="310">
        <f t="shared" si="148"/>
        <v>0</v>
      </c>
      <c r="Y164" s="310">
        <f t="shared" si="148"/>
        <v>0</v>
      </c>
      <c r="Z164" s="310">
        <f t="shared" si="148"/>
        <v>0</v>
      </c>
      <c r="AA164" s="310">
        <f t="shared" si="148"/>
        <v>0</v>
      </c>
      <c r="AB164" s="310">
        <f t="shared" si="148"/>
        <v>0</v>
      </c>
      <c r="AC164" s="310">
        <f t="shared" si="148"/>
        <v>0</v>
      </c>
      <c r="AD164" s="310">
        <f t="shared" si="148"/>
        <v>0</v>
      </c>
      <c r="AE164" s="310">
        <f t="shared" si="148"/>
        <v>0</v>
      </c>
      <c r="AF164" s="311">
        <f t="shared" si="148"/>
        <v>0</v>
      </c>
      <c r="AG164" s="271">
        <v>0</v>
      </c>
      <c r="AH164" s="312">
        <f t="shared" si="128"/>
        <v>0</v>
      </c>
      <c r="AI164" s="310">
        <f t="shared" si="149"/>
        <v>0</v>
      </c>
      <c r="AJ164" s="310">
        <f t="shared" si="149"/>
        <v>0</v>
      </c>
      <c r="AK164" s="310">
        <f t="shared" si="149"/>
        <v>0</v>
      </c>
      <c r="AL164" s="310">
        <f t="shared" si="149"/>
        <v>0</v>
      </c>
      <c r="AM164" s="310">
        <f t="shared" si="149"/>
        <v>0</v>
      </c>
      <c r="AN164" s="310">
        <f t="shared" si="149"/>
        <v>0</v>
      </c>
      <c r="AO164" s="310">
        <f t="shared" si="149"/>
        <v>0</v>
      </c>
      <c r="AP164" s="310">
        <f t="shared" si="149"/>
        <v>0</v>
      </c>
      <c r="AQ164" s="310">
        <f t="shared" si="149"/>
        <v>0</v>
      </c>
      <c r="AR164" s="310">
        <f t="shared" si="149"/>
        <v>0</v>
      </c>
      <c r="AS164" s="310">
        <f t="shared" si="149"/>
        <v>0</v>
      </c>
      <c r="AT164" s="311">
        <f t="shared" si="149"/>
        <v>0</v>
      </c>
      <c r="AU164" s="271">
        <v>0</v>
      </c>
      <c r="AV164" s="312">
        <f t="shared" si="131"/>
        <v>0</v>
      </c>
      <c r="AW164" s="310">
        <f t="shared" si="150"/>
        <v>0</v>
      </c>
      <c r="AX164" s="310">
        <f t="shared" si="150"/>
        <v>0</v>
      </c>
      <c r="AY164" s="310">
        <f t="shared" si="150"/>
        <v>0</v>
      </c>
      <c r="AZ164" s="310">
        <f t="shared" si="150"/>
        <v>0</v>
      </c>
      <c r="BA164" s="310">
        <f t="shared" si="150"/>
        <v>0</v>
      </c>
      <c r="BB164" s="310">
        <f t="shared" si="150"/>
        <v>0</v>
      </c>
      <c r="BC164" s="310">
        <f t="shared" si="150"/>
        <v>0</v>
      </c>
      <c r="BD164" s="310">
        <f t="shared" si="150"/>
        <v>0</v>
      </c>
      <c r="BE164" s="310">
        <f t="shared" si="150"/>
        <v>0</v>
      </c>
      <c r="BF164" s="310">
        <f t="shared" si="150"/>
        <v>0</v>
      </c>
      <c r="BG164" s="310">
        <f t="shared" si="150"/>
        <v>0</v>
      </c>
      <c r="BH164" s="311">
        <f t="shared" si="150"/>
        <v>0</v>
      </c>
      <c r="BI164" s="271">
        <v>0</v>
      </c>
      <c r="BJ164" s="271">
        <v>0</v>
      </c>
      <c r="BK164" s="271">
        <v>0</v>
      </c>
      <c r="BL164" s="271">
        <v>0</v>
      </c>
      <c r="BM164" s="271">
        <v>0</v>
      </c>
    </row>
    <row r="165" spans="1:65" outlineLevel="1" x14ac:dyDescent="0.3">
      <c r="A165" t="str">
        <f t="shared" si="122"/>
        <v>MPU</v>
      </c>
      <c r="B165" s="239" t="s">
        <v>35</v>
      </c>
      <c r="C165" s="240" t="s">
        <v>67</v>
      </c>
      <c r="D165" s="241" t="s">
        <v>52</v>
      </c>
      <c r="E165" s="242">
        <v>1</v>
      </c>
      <c r="F165" s="282">
        <v>5.1333333333333346</v>
      </c>
      <c r="G165" s="282">
        <f t="shared" si="147"/>
        <v>5.1333333333333346</v>
      </c>
      <c r="H165" s="282">
        <f t="shared" si="147"/>
        <v>5.1333333333333346</v>
      </c>
      <c r="I165" s="282">
        <f t="shared" si="147"/>
        <v>5.1333333333333346</v>
      </c>
      <c r="J165" s="282">
        <f t="shared" si="147"/>
        <v>5.1333333333333346</v>
      </c>
      <c r="K165" s="282">
        <f t="shared" si="147"/>
        <v>5.1333333333333346</v>
      </c>
      <c r="L165" s="282">
        <f t="shared" si="147"/>
        <v>5.1333333333333346</v>
      </c>
      <c r="M165" s="282">
        <f t="shared" si="147"/>
        <v>5.1333333333333346</v>
      </c>
      <c r="N165" s="282">
        <f t="shared" si="147"/>
        <v>5.1333333333333346</v>
      </c>
      <c r="O165" s="282">
        <f t="shared" si="147"/>
        <v>5.1333333333333346</v>
      </c>
      <c r="P165" s="282">
        <f t="shared" si="147"/>
        <v>5.1333333333333346</v>
      </c>
      <c r="Q165" s="282">
        <f t="shared" si="147"/>
        <v>5.1333333333333346</v>
      </c>
      <c r="R165" s="283">
        <f t="shared" si="147"/>
        <v>5.1333333333333346</v>
      </c>
      <c r="S165" s="284">
        <f t="shared" ref="S165:S180" si="151">AVERAGE(F165:R165)</f>
        <v>5.1333333333333337</v>
      </c>
      <c r="T165" s="285">
        <f t="shared" si="125"/>
        <v>5.1333333333333346</v>
      </c>
      <c r="U165" s="282">
        <f t="shared" si="148"/>
        <v>5.1333333333333346</v>
      </c>
      <c r="V165" s="282">
        <f t="shared" si="148"/>
        <v>5.1333333333333346</v>
      </c>
      <c r="W165" s="282">
        <f t="shared" si="148"/>
        <v>5.1333333333333346</v>
      </c>
      <c r="X165" s="282">
        <f t="shared" si="148"/>
        <v>5.1333333333333346</v>
      </c>
      <c r="Y165" s="282">
        <f t="shared" si="148"/>
        <v>5.1333333333333346</v>
      </c>
      <c r="Z165" s="282">
        <f t="shared" si="148"/>
        <v>5.1333333333333346</v>
      </c>
      <c r="AA165" s="282">
        <f t="shared" si="148"/>
        <v>5.1333333333333346</v>
      </c>
      <c r="AB165" s="282">
        <f t="shared" si="148"/>
        <v>5.1333333333333346</v>
      </c>
      <c r="AC165" s="282">
        <f t="shared" si="148"/>
        <v>5.1333333333333346</v>
      </c>
      <c r="AD165" s="282">
        <f t="shared" si="148"/>
        <v>5.1333333333333346</v>
      </c>
      <c r="AE165" s="282">
        <f t="shared" si="148"/>
        <v>5.1333333333333346</v>
      </c>
      <c r="AF165" s="283">
        <f t="shared" si="148"/>
        <v>5.1333333333333346</v>
      </c>
      <c r="AG165" s="284">
        <f t="shared" ref="AG165:AG180" si="152">AVERAGE(T165:AF165)</f>
        <v>5.1333333333333337</v>
      </c>
      <c r="AH165" s="285">
        <f t="shared" si="128"/>
        <v>5.1333333333333346</v>
      </c>
      <c r="AI165" s="282">
        <f t="shared" si="149"/>
        <v>5.1333333333333346</v>
      </c>
      <c r="AJ165" s="282">
        <f t="shared" si="149"/>
        <v>5.1333333333333346</v>
      </c>
      <c r="AK165" s="282">
        <f t="shared" si="149"/>
        <v>5.1333333333333346</v>
      </c>
      <c r="AL165" s="282">
        <f t="shared" si="149"/>
        <v>5.1333333333333346</v>
      </c>
      <c r="AM165" s="282">
        <f t="shared" si="149"/>
        <v>5.1333333333333346</v>
      </c>
      <c r="AN165" s="282">
        <f t="shared" si="149"/>
        <v>5.1333333333333346</v>
      </c>
      <c r="AO165" s="282">
        <f t="shared" si="149"/>
        <v>5.1333333333333346</v>
      </c>
      <c r="AP165" s="282">
        <f t="shared" si="149"/>
        <v>5.1333333333333346</v>
      </c>
      <c r="AQ165" s="282">
        <f t="shared" si="149"/>
        <v>5.1333333333333346</v>
      </c>
      <c r="AR165" s="282">
        <f t="shared" si="149"/>
        <v>5.1333333333333346</v>
      </c>
      <c r="AS165" s="282">
        <f t="shared" si="149"/>
        <v>5.1333333333333346</v>
      </c>
      <c r="AT165" s="283">
        <f t="shared" si="149"/>
        <v>5.1333333333333346</v>
      </c>
      <c r="AU165" s="284">
        <f t="shared" ref="AU165:AU180" si="153">AVERAGE(AH165:AT165)</f>
        <v>5.1333333333333337</v>
      </c>
      <c r="AV165" s="285">
        <f t="shared" si="131"/>
        <v>5.1333333333333346</v>
      </c>
      <c r="AW165" s="282">
        <f t="shared" si="150"/>
        <v>5.1333333333333346</v>
      </c>
      <c r="AX165" s="282">
        <f t="shared" si="150"/>
        <v>5.1333333333333346</v>
      </c>
      <c r="AY165" s="282">
        <f t="shared" si="150"/>
        <v>5.1333333333333346</v>
      </c>
      <c r="AZ165" s="282">
        <f t="shared" si="150"/>
        <v>5.1333333333333346</v>
      </c>
      <c r="BA165" s="282">
        <f t="shared" si="150"/>
        <v>5.1333333333333346</v>
      </c>
      <c r="BB165" s="282">
        <f t="shared" si="150"/>
        <v>5.1333333333333346</v>
      </c>
      <c r="BC165" s="282">
        <f t="shared" si="150"/>
        <v>5.1333333333333346</v>
      </c>
      <c r="BD165" s="282">
        <f t="shared" si="150"/>
        <v>5.1333333333333346</v>
      </c>
      <c r="BE165" s="282">
        <f t="shared" si="150"/>
        <v>5.1333333333333346</v>
      </c>
      <c r="BF165" s="282">
        <f t="shared" si="150"/>
        <v>5.1333333333333346</v>
      </c>
      <c r="BG165" s="282">
        <f t="shared" si="150"/>
        <v>5.1333333333333346</v>
      </c>
      <c r="BH165" s="283">
        <f t="shared" si="150"/>
        <v>5.1333333333333346</v>
      </c>
      <c r="BI165" s="284">
        <f t="shared" ref="BI165:BI180" si="154">AU165</f>
        <v>5.1333333333333337</v>
      </c>
      <c r="BJ165" s="284">
        <f t="shared" si="134"/>
        <v>5.1333333333333337</v>
      </c>
      <c r="BK165" s="284">
        <f t="shared" si="134"/>
        <v>5.1333333333333337</v>
      </c>
      <c r="BL165" s="284">
        <f t="shared" si="134"/>
        <v>5.1333333333333337</v>
      </c>
      <c r="BM165" s="284">
        <f t="shared" si="134"/>
        <v>5.1333333333333337</v>
      </c>
    </row>
    <row r="166" spans="1:65" outlineLevel="1" x14ac:dyDescent="0.3">
      <c r="A166" t="str">
        <f t="shared" si="122"/>
        <v>MPU</v>
      </c>
      <c r="B166" s="239" t="s">
        <v>35</v>
      </c>
      <c r="C166" s="291" t="s">
        <v>67</v>
      </c>
      <c r="D166" s="241" t="s">
        <v>83</v>
      </c>
      <c r="E166" s="292">
        <v>1</v>
      </c>
      <c r="F166" s="293">
        <v>0.85</v>
      </c>
      <c r="G166" s="293">
        <f t="shared" si="147"/>
        <v>0.85</v>
      </c>
      <c r="H166" s="293">
        <f t="shared" si="147"/>
        <v>0.85</v>
      </c>
      <c r="I166" s="293">
        <f t="shared" si="147"/>
        <v>0.85</v>
      </c>
      <c r="J166" s="293">
        <f t="shared" si="147"/>
        <v>0.85</v>
      </c>
      <c r="K166" s="293">
        <f t="shared" si="147"/>
        <v>0.85</v>
      </c>
      <c r="L166" s="293">
        <f t="shared" si="147"/>
        <v>0.85</v>
      </c>
      <c r="M166" s="293">
        <f t="shared" si="147"/>
        <v>0.85</v>
      </c>
      <c r="N166" s="293">
        <f t="shared" si="147"/>
        <v>0.85</v>
      </c>
      <c r="O166" s="293">
        <f t="shared" si="147"/>
        <v>0.85</v>
      </c>
      <c r="P166" s="293">
        <f t="shared" si="147"/>
        <v>0.85</v>
      </c>
      <c r="Q166" s="293">
        <f t="shared" si="147"/>
        <v>0.85</v>
      </c>
      <c r="R166" s="294">
        <f t="shared" si="147"/>
        <v>0.85</v>
      </c>
      <c r="S166" s="295">
        <f t="shared" si="151"/>
        <v>0.84999999999999976</v>
      </c>
      <c r="T166" s="296">
        <f t="shared" si="125"/>
        <v>0.85</v>
      </c>
      <c r="U166" s="293">
        <f t="shared" si="148"/>
        <v>0.85</v>
      </c>
      <c r="V166" s="293">
        <f t="shared" si="148"/>
        <v>0.85</v>
      </c>
      <c r="W166" s="293">
        <f t="shared" si="148"/>
        <v>0.85</v>
      </c>
      <c r="X166" s="293">
        <f t="shared" si="148"/>
        <v>0.85</v>
      </c>
      <c r="Y166" s="293">
        <f t="shared" si="148"/>
        <v>0.85</v>
      </c>
      <c r="Z166" s="293">
        <f t="shared" si="148"/>
        <v>0.85</v>
      </c>
      <c r="AA166" s="293">
        <f t="shared" si="148"/>
        <v>0.85</v>
      </c>
      <c r="AB166" s="293">
        <f t="shared" si="148"/>
        <v>0.85</v>
      </c>
      <c r="AC166" s="293">
        <f t="shared" si="148"/>
        <v>0.85</v>
      </c>
      <c r="AD166" s="293">
        <f t="shared" si="148"/>
        <v>0.85</v>
      </c>
      <c r="AE166" s="293">
        <f t="shared" si="148"/>
        <v>0.85</v>
      </c>
      <c r="AF166" s="294">
        <f t="shared" si="148"/>
        <v>0.85</v>
      </c>
      <c r="AG166" s="295">
        <f t="shared" si="152"/>
        <v>0.84999999999999976</v>
      </c>
      <c r="AH166" s="296">
        <f t="shared" si="128"/>
        <v>0.85</v>
      </c>
      <c r="AI166" s="293">
        <f t="shared" si="149"/>
        <v>0.85</v>
      </c>
      <c r="AJ166" s="293">
        <f t="shared" si="149"/>
        <v>0.85</v>
      </c>
      <c r="AK166" s="293">
        <f t="shared" si="149"/>
        <v>0.85</v>
      </c>
      <c r="AL166" s="293">
        <f t="shared" si="149"/>
        <v>0.85</v>
      </c>
      <c r="AM166" s="293">
        <f t="shared" si="149"/>
        <v>0.85</v>
      </c>
      <c r="AN166" s="293">
        <f t="shared" si="149"/>
        <v>0.85</v>
      </c>
      <c r="AO166" s="293">
        <f t="shared" si="149"/>
        <v>0.85</v>
      </c>
      <c r="AP166" s="293">
        <f t="shared" si="149"/>
        <v>0.85</v>
      </c>
      <c r="AQ166" s="293">
        <f t="shared" si="149"/>
        <v>0.85</v>
      </c>
      <c r="AR166" s="293">
        <f t="shared" si="149"/>
        <v>0.85</v>
      </c>
      <c r="AS166" s="293">
        <f t="shared" si="149"/>
        <v>0.85</v>
      </c>
      <c r="AT166" s="294">
        <f t="shared" si="149"/>
        <v>0.85</v>
      </c>
      <c r="AU166" s="295">
        <f t="shared" si="153"/>
        <v>0.84999999999999976</v>
      </c>
      <c r="AV166" s="296">
        <f t="shared" si="131"/>
        <v>0.85</v>
      </c>
      <c r="AW166" s="293">
        <f t="shared" si="150"/>
        <v>0.85</v>
      </c>
      <c r="AX166" s="293">
        <f t="shared" si="150"/>
        <v>0.85</v>
      </c>
      <c r="AY166" s="293">
        <f t="shared" si="150"/>
        <v>0.85</v>
      </c>
      <c r="AZ166" s="293">
        <f t="shared" si="150"/>
        <v>0.85</v>
      </c>
      <c r="BA166" s="293">
        <f t="shared" si="150"/>
        <v>0.85</v>
      </c>
      <c r="BB166" s="293">
        <f t="shared" si="150"/>
        <v>0.85</v>
      </c>
      <c r="BC166" s="293">
        <f t="shared" si="150"/>
        <v>0.85</v>
      </c>
      <c r="BD166" s="293">
        <f t="shared" si="150"/>
        <v>0.85</v>
      </c>
      <c r="BE166" s="293">
        <f t="shared" si="150"/>
        <v>0.85</v>
      </c>
      <c r="BF166" s="293">
        <f t="shared" si="150"/>
        <v>0.85</v>
      </c>
      <c r="BG166" s="293">
        <f t="shared" si="150"/>
        <v>0.85</v>
      </c>
      <c r="BH166" s="294">
        <f t="shared" si="150"/>
        <v>0.85</v>
      </c>
      <c r="BI166" s="295">
        <f t="shared" si="154"/>
        <v>0.84999999999999976</v>
      </c>
      <c r="BJ166" s="295">
        <f t="shared" si="134"/>
        <v>0.84999999999999976</v>
      </c>
      <c r="BK166" s="295">
        <f t="shared" si="134"/>
        <v>0.84999999999999976</v>
      </c>
      <c r="BL166" s="295">
        <f t="shared" si="134"/>
        <v>0.84999999999999976</v>
      </c>
      <c r="BM166" s="295">
        <f t="shared" si="134"/>
        <v>0.84999999999999976</v>
      </c>
    </row>
    <row r="167" spans="1:65" outlineLevel="1" x14ac:dyDescent="0.3">
      <c r="A167" t="str">
        <f t="shared" si="122"/>
        <v>MPU</v>
      </c>
      <c r="B167" s="297" t="s">
        <v>36</v>
      </c>
      <c r="C167" s="274" t="s">
        <v>67</v>
      </c>
      <c r="D167" s="298" t="s">
        <v>75</v>
      </c>
      <c r="E167" s="299">
        <v>1</v>
      </c>
      <c r="F167" s="331">
        <v>0.57999999999999996</v>
      </c>
      <c r="G167" s="331">
        <f t="shared" si="147"/>
        <v>0.57999999999999996</v>
      </c>
      <c r="H167" s="331">
        <f t="shared" si="147"/>
        <v>0.57999999999999996</v>
      </c>
      <c r="I167" s="331">
        <f t="shared" si="147"/>
        <v>0.57999999999999996</v>
      </c>
      <c r="J167" s="331">
        <f t="shared" si="147"/>
        <v>0.57999999999999996</v>
      </c>
      <c r="K167" s="331">
        <f t="shared" si="147"/>
        <v>0.57999999999999996</v>
      </c>
      <c r="L167" s="331">
        <f t="shared" si="147"/>
        <v>0.57999999999999996</v>
      </c>
      <c r="M167" s="331">
        <f t="shared" si="147"/>
        <v>0.57999999999999996</v>
      </c>
      <c r="N167" s="331">
        <f t="shared" si="147"/>
        <v>0.57999999999999996</v>
      </c>
      <c r="O167" s="331">
        <f t="shared" si="147"/>
        <v>0.57999999999999996</v>
      </c>
      <c r="P167" s="331">
        <f t="shared" si="147"/>
        <v>0.57999999999999996</v>
      </c>
      <c r="Q167" s="331">
        <f t="shared" si="147"/>
        <v>0.57999999999999996</v>
      </c>
      <c r="R167" s="332">
        <f t="shared" si="147"/>
        <v>0.57999999999999996</v>
      </c>
      <c r="S167" s="333">
        <f t="shared" si="151"/>
        <v>0.57999999999999996</v>
      </c>
      <c r="T167" s="334">
        <f t="shared" si="125"/>
        <v>0.57999999999999996</v>
      </c>
      <c r="U167" s="331">
        <f t="shared" si="148"/>
        <v>0.57999999999999996</v>
      </c>
      <c r="V167" s="331">
        <f t="shared" si="148"/>
        <v>0.57999999999999996</v>
      </c>
      <c r="W167" s="331">
        <f t="shared" si="148"/>
        <v>0.57999999999999996</v>
      </c>
      <c r="X167" s="331">
        <f t="shared" si="148"/>
        <v>0.57999999999999996</v>
      </c>
      <c r="Y167" s="331">
        <f t="shared" si="148"/>
        <v>0.57999999999999996</v>
      </c>
      <c r="Z167" s="331">
        <f t="shared" si="148"/>
        <v>0.57999999999999996</v>
      </c>
      <c r="AA167" s="331">
        <f t="shared" si="148"/>
        <v>0.57999999999999996</v>
      </c>
      <c r="AB167" s="331">
        <f t="shared" si="148"/>
        <v>0.57999999999999996</v>
      </c>
      <c r="AC167" s="331">
        <f t="shared" si="148"/>
        <v>0.57999999999999996</v>
      </c>
      <c r="AD167" s="331">
        <f t="shared" si="148"/>
        <v>0.57999999999999996</v>
      </c>
      <c r="AE167" s="331">
        <f t="shared" si="148"/>
        <v>0.57999999999999996</v>
      </c>
      <c r="AF167" s="332">
        <f t="shared" si="148"/>
        <v>0.57999999999999996</v>
      </c>
      <c r="AG167" s="333">
        <f t="shared" si="152"/>
        <v>0.57999999999999996</v>
      </c>
      <c r="AH167" s="334">
        <f t="shared" si="128"/>
        <v>0.57999999999999996</v>
      </c>
      <c r="AI167" s="331">
        <f t="shared" si="149"/>
        <v>0.57999999999999996</v>
      </c>
      <c r="AJ167" s="331">
        <f t="shared" si="149"/>
        <v>0.57999999999999996</v>
      </c>
      <c r="AK167" s="331">
        <f t="shared" si="149"/>
        <v>0.57999999999999996</v>
      </c>
      <c r="AL167" s="331">
        <f t="shared" si="149"/>
        <v>0.57999999999999996</v>
      </c>
      <c r="AM167" s="331">
        <f t="shared" si="149"/>
        <v>0.57999999999999996</v>
      </c>
      <c r="AN167" s="331">
        <f t="shared" si="149"/>
        <v>0.57999999999999996</v>
      </c>
      <c r="AO167" s="331">
        <f t="shared" si="149"/>
        <v>0.57999999999999996</v>
      </c>
      <c r="AP167" s="331">
        <f t="shared" si="149"/>
        <v>0.57999999999999996</v>
      </c>
      <c r="AQ167" s="331">
        <f t="shared" si="149"/>
        <v>0.57999999999999996</v>
      </c>
      <c r="AR167" s="331">
        <f t="shared" si="149"/>
        <v>0.57999999999999996</v>
      </c>
      <c r="AS167" s="331">
        <f t="shared" si="149"/>
        <v>0.57999999999999996</v>
      </c>
      <c r="AT167" s="332">
        <f t="shared" si="149"/>
        <v>0.57999999999999996</v>
      </c>
      <c r="AU167" s="333">
        <f t="shared" si="153"/>
        <v>0.57999999999999996</v>
      </c>
      <c r="AV167" s="334">
        <f t="shared" si="131"/>
        <v>0.57999999999999996</v>
      </c>
      <c r="AW167" s="331">
        <f t="shared" si="150"/>
        <v>0.57999999999999996</v>
      </c>
      <c r="AX167" s="331">
        <f t="shared" si="150"/>
        <v>0.57999999999999996</v>
      </c>
      <c r="AY167" s="331">
        <f t="shared" si="150"/>
        <v>0.57999999999999996</v>
      </c>
      <c r="AZ167" s="331">
        <f t="shared" si="150"/>
        <v>0.57999999999999996</v>
      </c>
      <c r="BA167" s="331">
        <f t="shared" si="150"/>
        <v>0.57999999999999996</v>
      </c>
      <c r="BB167" s="331">
        <f t="shared" si="150"/>
        <v>0.57999999999999996</v>
      </c>
      <c r="BC167" s="331">
        <f t="shared" si="150"/>
        <v>0.57999999999999996</v>
      </c>
      <c r="BD167" s="331">
        <f t="shared" si="150"/>
        <v>0.57999999999999996</v>
      </c>
      <c r="BE167" s="331">
        <f t="shared" si="150"/>
        <v>0.57999999999999996</v>
      </c>
      <c r="BF167" s="331">
        <f t="shared" si="150"/>
        <v>0.57999999999999996</v>
      </c>
      <c r="BG167" s="331">
        <f t="shared" si="150"/>
        <v>0.57999999999999996</v>
      </c>
      <c r="BH167" s="332">
        <f t="shared" si="150"/>
        <v>0.57999999999999996</v>
      </c>
      <c r="BI167" s="333">
        <f t="shared" si="154"/>
        <v>0.57999999999999996</v>
      </c>
      <c r="BJ167" s="333">
        <f t="shared" si="134"/>
        <v>0.57999999999999996</v>
      </c>
      <c r="BK167" s="333">
        <f t="shared" si="134"/>
        <v>0.57999999999999996</v>
      </c>
      <c r="BL167" s="333">
        <f t="shared" si="134"/>
        <v>0.57999999999999996</v>
      </c>
      <c r="BM167" s="333">
        <f t="shared" si="134"/>
        <v>0.57999999999999996</v>
      </c>
    </row>
    <row r="168" spans="1:65" outlineLevel="1" x14ac:dyDescent="0.3">
      <c r="A168" t="str">
        <f t="shared" si="122"/>
        <v>MPU</v>
      </c>
      <c r="B168" s="239" t="s">
        <v>36</v>
      </c>
      <c r="C168" s="240" t="s">
        <v>84</v>
      </c>
      <c r="D168" s="241" t="s">
        <v>77</v>
      </c>
      <c r="E168" s="242">
        <v>1</v>
      </c>
      <c r="F168" s="335">
        <v>4.17</v>
      </c>
      <c r="G168" s="335">
        <f t="shared" si="147"/>
        <v>4.17</v>
      </c>
      <c r="H168" s="335">
        <f t="shared" si="147"/>
        <v>4.17</v>
      </c>
      <c r="I168" s="335">
        <f t="shared" si="147"/>
        <v>4.17</v>
      </c>
      <c r="J168" s="335">
        <f t="shared" si="147"/>
        <v>4.17</v>
      </c>
      <c r="K168" s="335">
        <f t="shared" si="147"/>
        <v>4.17</v>
      </c>
      <c r="L168" s="335">
        <f t="shared" si="147"/>
        <v>4.17</v>
      </c>
      <c r="M168" s="335">
        <f t="shared" si="147"/>
        <v>4.17</v>
      </c>
      <c r="N168" s="335">
        <f t="shared" si="147"/>
        <v>4.17</v>
      </c>
      <c r="O168" s="335">
        <f t="shared" si="147"/>
        <v>4.17</v>
      </c>
      <c r="P168" s="335">
        <f t="shared" si="147"/>
        <v>4.17</v>
      </c>
      <c r="Q168" s="335">
        <f t="shared" si="147"/>
        <v>4.17</v>
      </c>
      <c r="R168" s="336">
        <f t="shared" si="147"/>
        <v>4.17</v>
      </c>
      <c r="S168" s="337">
        <f t="shared" si="151"/>
        <v>4.1700000000000008</v>
      </c>
      <c r="T168" s="338">
        <f t="shared" si="125"/>
        <v>4.17</v>
      </c>
      <c r="U168" s="335">
        <f t="shared" si="148"/>
        <v>4.17</v>
      </c>
      <c r="V168" s="335">
        <f t="shared" si="148"/>
        <v>4.17</v>
      </c>
      <c r="W168" s="335">
        <f t="shared" si="148"/>
        <v>4.17</v>
      </c>
      <c r="X168" s="335">
        <f t="shared" si="148"/>
        <v>4.17</v>
      </c>
      <c r="Y168" s="335">
        <f t="shared" si="148"/>
        <v>4.17</v>
      </c>
      <c r="Z168" s="335">
        <f t="shared" si="148"/>
        <v>4.17</v>
      </c>
      <c r="AA168" s="335">
        <f t="shared" si="148"/>
        <v>4.17</v>
      </c>
      <c r="AB168" s="335">
        <f t="shared" si="148"/>
        <v>4.17</v>
      </c>
      <c r="AC168" s="335">
        <f t="shared" si="148"/>
        <v>4.17</v>
      </c>
      <c r="AD168" s="335">
        <f t="shared" si="148"/>
        <v>4.17</v>
      </c>
      <c r="AE168" s="335">
        <f t="shared" si="148"/>
        <v>4.17</v>
      </c>
      <c r="AF168" s="336">
        <f t="shared" si="148"/>
        <v>4.17</v>
      </c>
      <c r="AG168" s="337">
        <f t="shared" si="152"/>
        <v>4.1700000000000008</v>
      </c>
      <c r="AH168" s="338">
        <f t="shared" si="128"/>
        <v>4.17</v>
      </c>
      <c r="AI168" s="335">
        <f t="shared" si="149"/>
        <v>4.17</v>
      </c>
      <c r="AJ168" s="335">
        <f t="shared" si="149"/>
        <v>4.17</v>
      </c>
      <c r="AK168" s="335">
        <f t="shared" si="149"/>
        <v>4.17</v>
      </c>
      <c r="AL168" s="335">
        <f t="shared" si="149"/>
        <v>4.17</v>
      </c>
      <c r="AM168" s="335">
        <f t="shared" si="149"/>
        <v>4.17</v>
      </c>
      <c r="AN168" s="335">
        <f t="shared" si="149"/>
        <v>4.17</v>
      </c>
      <c r="AO168" s="335">
        <f t="shared" si="149"/>
        <v>4.17</v>
      </c>
      <c r="AP168" s="335">
        <f t="shared" si="149"/>
        <v>4.17</v>
      </c>
      <c r="AQ168" s="335">
        <f t="shared" si="149"/>
        <v>4.17</v>
      </c>
      <c r="AR168" s="335">
        <f t="shared" si="149"/>
        <v>4.17</v>
      </c>
      <c r="AS168" s="335">
        <f t="shared" si="149"/>
        <v>4.17</v>
      </c>
      <c r="AT168" s="336">
        <f t="shared" si="149"/>
        <v>4.17</v>
      </c>
      <c r="AU168" s="337">
        <f t="shared" si="153"/>
        <v>4.1700000000000008</v>
      </c>
      <c r="AV168" s="338">
        <f t="shared" si="131"/>
        <v>4.17</v>
      </c>
      <c r="AW168" s="335">
        <f t="shared" si="150"/>
        <v>4.17</v>
      </c>
      <c r="AX168" s="335">
        <f t="shared" si="150"/>
        <v>4.17</v>
      </c>
      <c r="AY168" s="335">
        <f t="shared" si="150"/>
        <v>4.17</v>
      </c>
      <c r="AZ168" s="335">
        <f t="shared" si="150"/>
        <v>4.17</v>
      </c>
      <c r="BA168" s="335">
        <f t="shared" si="150"/>
        <v>4.17</v>
      </c>
      <c r="BB168" s="335">
        <f t="shared" si="150"/>
        <v>4.17</v>
      </c>
      <c r="BC168" s="335">
        <f t="shared" si="150"/>
        <v>4.17</v>
      </c>
      <c r="BD168" s="335">
        <f t="shared" si="150"/>
        <v>4.17</v>
      </c>
      <c r="BE168" s="335">
        <f t="shared" si="150"/>
        <v>4.17</v>
      </c>
      <c r="BF168" s="335">
        <f t="shared" si="150"/>
        <v>4.17</v>
      </c>
      <c r="BG168" s="335">
        <f t="shared" si="150"/>
        <v>4.17</v>
      </c>
      <c r="BH168" s="336">
        <f t="shared" si="150"/>
        <v>4.17</v>
      </c>
      <c r="BI168" s="337">
        <f t="shared" si="154"/>
        <v>4.1700000000000008</v>
      </c>
      <c r="BJ168" s="337">
        <f t="shared" si="134"/>
        <v>4.1700000000000008</v>
      </c>
      <c r="BK168" s="337">
        <f t="shared" si="134"/>
        <v>4.1700000000000008</v>
      </c>
      <c r="BL168" s="337">
        <f t="shared" si="134"/>
        <v>4.1700000000000008</v>
      </c>
      <c r="BM168" s="337">
        <f t="shared" si="134"/>
        <v>4.1700000000000008</v>
      </c>
    </row>
    <row r="169" spans="1:65" s="339" customFormat="1" outlineLevel="1" x14ac:dyDescent="0.3">
      <c r="A169" s="339" t="str">
        <f t="shared" si="122"/>
        <v>MPU</v>
      </c>
      <c r="B169" s="340" t="s">
        <v>36</v>
      </c>
      <c r="C169" s="341" t="s">
        <v>84</v>
      </c>
      <c r="D169" s="342" t="s">
        <v>78</v>
      </c>
      <c r="E169" s="343">
        <v>1</v>
      </c>
      <c r="F169" s="344">
        <v>15.27</v>
      </c>
      <c r="G169" s="344">
        <f t="shared" si="147"/>
        <v>15.27</v>
      </c>
      <c r="H169" s="344">
        <f t="shared" si="147"/>
        <v>15.27</v>
      </c>
      <c r="I169" s="344">
        <f t="shared" si="147"/>
        <v>15.27</v>
      </c>
      <c r="J169" s="344">
        <f t="shared" si="147"/>
        <v>15.27</v>
      </c>
      <c r="K169" s="344">
        <f t="shared" si="147"/>
        <v>15.27</v>
      </c>
      <c r="L169" s="344">
        <f t="shared" si="147"/>
        <v>15.27</v>
      </c>
      <c r="M169" s="344">
        <f t="shared" si="147"/>
        <v>15.27</v>
      </c>
      <c r="N169" s="344">
        <f t="shared" si="147"/>
        <v>15.27</v>
      </c>
      <c r="O169" s="344">
        <f t="shared" si="147"/>
        <v>15.27</v>
      </c>
      <c r="P169" s="344">
        <f t="shared" si="147"/>
        <v>15.27</v>
      </c>
      <c r="Q169" s="344">
        <f t="shared" si="147"/>
        <v>15.27</v>
      </c>
      <c r="R169" s="345">
        <f t="shared" si="147"/>
        <v>15.27</v>
      </c>
      <c r="S169" s="346">
        <f t="shared" si="151"/>
        <v>15.270000000000001</v>
      </c>
      <c r="T169" s="347">
        <f t="shared" si="125"/>
        <v>15.27</v>
      </c>
      <c r="U169" s="344">
        <f t="shared" si="148"/>
        <v>15.27</v>
      </c>
      <c r="V169" s="344">
        <f t="shared" si="148"/>
        <v>15.27</v>
      </c>
      <c r="W169" s="344">
        <f t="shared" si="148"/>
        <v>15.27</v>
      </c>
      <c r="X169" s="344">
        <f t="shared" si="148"/>
        <v>15.27</v>
      </c>
      <c r="Y169" s="344">
        <f t="shared" si="148"/>
        <v>15.27</v>
      </c>
      <c r="Z169" s="344">
        <f t="shared" si="148"/>
        <v>15.27</v>
      </c>
      <c r="AA169" s="344">
        <f t="shared" si="148"/>
        <v>15.27</v>
      </c>
      <c r="AB169" s="344">
        <f t="shared" si="148"/>
        <v>15.27</v>
      </c>
      <c r="AC169" s="344">
        <f t="shared" si="148"/>
        <v>15.27</v>
      </c>
      <c r="AD169" s="344">
        <f t="shared" si="148"/>
        <v>15.27</v>
      </c>
      <c r="AE169" s="344">
        <f t="shared" si="148"/>
        <v>15.27</v>
      </c>
      <c r="AF169" s="345">
        <f t="shared" si="148"/>
        <v>15.27</v>
      </c>
      <c r="AG169" s="346">
        <f t="shared" si="152"/>
        <v>15.270000000000001</v>
      </c>
      <c r="AH169" s="347">
        <f t="shared" si="128"/>
        <v>15.27</v>
      </c>
      <c r="AI169" s="344">
        <f t="shared" si="149"/>
        <v>15.27</v>
      </c>
      <c r="AJ169" s="344">
        <f t="shared" si="149"/>
        <v>15.27</v>
      </c>
      <c r="AK169" s="344">
        <f t="shared" si="149"/>
        <v>15.27</v>
      </c>
      <c r="AL169" s="344">
        <f t="shared" si="149"/>
        <v>15.27</v>
      </c>
      <c r="AM169" s="344">
        <f t="shared" si="149"/>
        <v>15.27</v>
      </c>
      <c r="AN169" s="344">
        <f t="shared" si="149"/>
        <v>15.27</v>
      </c>
      <c r="AO169" s="344">
        <f t="shared" si="149"/>
        <v>15.27</v>
      </c>
      <c r="AP169" s="344">
        <f t="shared" si="149"/>
        <v>15.27</v>
      </c>
      <c r="AQ169" s="344">
        <f t="shared" si="149"/>
        <v>15.27</v>
      </c>
      <c r="AR169" s="344">
        <f t="shared" si="149"/>
        <v>15.27</v>
      </c>
      <c r="AS169" s="344">
        <f t="shared" si="149"/>
        <v>15.27</v>
      </c>
      <c r="AT169" s="345">
        <f t="shared" si="149"/>
        <v>15.27</v>
      </c>
      <c r="AU169" s="346">
        <f t="shared" si="153"/>
        <v>15.270000000000001</v>
      </c>
      <c r="AV169" s="347">
        <f t="shared" si="131"/>
        <v>15.27</v>
      </c>
      <c r="AW169" s="344">
        <f t="shared" si="150"/>
        <v>15.27</v>
      </c>
      <c r="AX169" s="344">
        <f t="shared" si="150"/>
        <v>15.27</v>
      </c>
      <c r="AY169" s="344">
        <f t="shared" si="150"/>
        <v>15.27</v>
      </c>
      <c r="AZ169" s="344">
        <f t="shared" si="150"/>
        <v>15.27</v>
      </c>
      <c r="BA169" s="344">
        <f t="shared" si="150"/>
        <v>15.27</v>
      </c>
      <c r="BB169" s="344">
        <f t="shared" si="150"/>
        <v>15.27</v>
      </c>
      <c r="BC169" s="344">
        <f t="shared" si="150"/>
        <v>15.27</v>
      </c>
      <c r="BD169" s="344">
        <f t="shared" si="150"/>
        <v>15.27</v>
      </c>
      <c r="BE169" s="344">
        <f t="shared" si="150"/>
        <v>15.27</v>
      </c>
      <c r="BF169" s="344">
        <f t="shared" si="150"/>
        <v>15.27</v>
      </c>
      <c r="BG169" s="344">
        <f t="shared" si="150"/>
        <v>15.27</v>
      </c>
      <c r="BH169" s="345">
        <f t="shared" si="150"/>
        <v>15.27</v>
      </c>
      <c r="BI169" s="346">
        <f t="shared" si="154"/>
        <v>15.270000000000001</v>
      </c>
      <c r="BJ169" s="346">
        <f t="shared" si="134"/>
        <v>15.270000000000001</v>
      </c>
      <c r="BK169" s="346">
        <f t="shared" si="134"/>
        <v>15.270000000000001</v>
      </c>
      <c r="BL169" s="346">
        <f t="shared" si="134"/>
        <v>15.270000000000001</v>
      </c>
      <c r="BM169" s="346">
        <f t="shared" si="134"/>
        <v>15.270000000000001</v>
      </c>
    </row>
    <row r="170" spans="1:65" outlineLevel="1" x14ac:dyDescent="0.3">
      <c r="A170" t="str">
        <f t="shared" si="122"/>
        <v>MPU</v>
      </c>
      <c r="B170" s="239" t="s">
        <v>36</v>
      </c>
      <c r="C170" s="240" t="s">
        <v>84</v>
      </c>
      <c r="D170" s="241" t="s">
        <v>79</v>
      </c>
      <c r="E170" s="242">
        <v>1</v>
      </c>
      <c r="F170" s="282">
        <v>3.3499999999999996</v>
      </c>
      <c r="G170" s="282">
        <f t="shared" si="147"/>
        <v>3.3499999999999996</v>
      </c>
      <c r="H170" s="282">
        <f t="shared" si="147"/>
        <v>3.3499999999999996</v>
      </c>
      <c r="I170" s="282">
        <f t="shared" si="147"/>
        <v>3.3499999999999996</v>
      </c>
      <c r="J170" s="282">
        <f t="shared" si="147"/>
        <v>3.3499999999999996</v>
      </c>
      <c r="K170" s="282">
        <f t="shared" si="147"/>
        <v>3.3499999999999996</v>
      </c>
      <c r="L170" s="282">
        <f t="shared" si="147"/>
        <v>3.3499999999999996</v>
      </c>
      <c r="M170" s="282">
        <f t="shared" si="147"/>
        <v>3.3499999999999996</v>
      </c>
      <c r="N170" s="282">
        <f t="shared" si="147"/>
        <v>3.3499999999999996</v>
      </c>
      <c r="O170" s="282">
        <f t="shared" si="147"/>
        <v>3.3499999999999996</v>
      </c>
      <c r="P170" s="282">
        <f t="shared" si="147"/>
        <v>3.3499999999999996</v>
      </c>
      <c r="Q170" s="282">
        <f t="shared" si="147"/>
        <v>3.3499999999999996</v>
      </c>
      <c r="R170" s="283">
        <f t="shared" si="147"/>
        <v>3.3499999999999996</v>
      </c>
      <c r="S170" s="284">
        <f t="shared" si="151"/>
        <v>3.350000000000001</v>
      </c>
      <c r="T170" s="285">
        <f t="shared" si="125"/>
        <v>3.3499999999999996</v>
      </c>
      <c r="U170" s="282">
        <f t="shared" si="148"/>
        <v>3.3499999999999996</v>
      </c>
      <c r="V170" s="282">
        <f t="shared" si="148"/>
        <v>3.3499999999999996</v>
      </c>
      <c r="W170" s="282">
        <f t="shared" si="148"/>
        <v>3.3499999999999996</v>
      </c>
      <c r="X170" s="282">
        <f t="shared" si="148"/>
        <v>3.3499999999999996</v>
      </c>
      <c r="Y170" s="282">
        <f t="shared" si="148"/>
        <v>3.3499999999999996</v>
      </c>
      <c r="Z170" s="282">
        <f t="shared" si="148"/>
        <v>3.3499999999999996</v>
      </c>
      <c r="AA170" s="282">
        <f t="shared" si="148"/>
        <v>3.3499999999999996</v>
      </c>
      <c r="AB170" s="282">
        <f t="shared" si="148"/>
        <v>3.3499999999999996</v>
      </c>
      <c r="AC170" s="282">
        <f t="shared" si="148"/>
        <v>3.3499999999999996</v>
      </c>
      <c r="AD170" s="282">
        <f t="shared" si="148"/>
        <v>3.3499999999999996</v>
      </c>
      <c r="AE170" s="282">
        <f t="shared" si="148"/>
        <v>3.3499999999999996</v>
      </c>
      <c r="AF170" s="283">
        <f t="shared" si="148"/>
        <v>3.3499999999999996</v>
      </c>
      <c r="AG170" s="284">
        <f t="shared" si="152"/>
        <v>3.350000000000001</v>
      </c>
      <c r="AH170" s="285">
        <f t="shared" si="128"/>
        <v>3.3499999999999996</v>
      </c>
      <c r="AI170" s="282">
        <f t="shared" si="149"/>
        <v>3.3499999999999996</v>
      </c>
      <c r="AJ170" s="282">
        <f t="shared" si="149"/>
        <v>3.3499999999999996</v>
      </c>
      <c r="AK170" s="282">
        <f t="shared" si="149"/>
        <v>3.3499999999999996</v>
      </c>
      <c r="AL170" s="282">
        <f t="shared" si="149"/>
        <v>3.3499999999999996</v>
      </c>
      <c r="AM170" s="282">
        <f t="shared" si="149"/>
        <v>3.3499999999999996</v>
      </c>
      <c r="AN170" s="282">
        <f t="shared" si="149"/>
        <v>3.3499999999999996</v>
      </c>
      <c r="AO170" s="282">
        <f t="shared" si="149"/>
        <v>3.3499999999999996</v>
      </c>
      <c r="AP170" s="282">
        <f t="shared" si="149"/>
        <v>3.3499999999999996</v>
      </c>
      <c r="AQ170" s="282">
        <f t="shared" si="149"/>
        <v>3.3499999999999996</v>
      </c>
      <c r="AR170" s="282">
        <f t="shared" si="149"/>
        <v>3.3499999999999996</v>
      </c>
      <c r="AS170" s="282">
        <f t="shared" si="149"/>
        <v>3.3499999999999996</v>
      </c>
      <c r="AT170" s="283">
        <f t="shared" si="149"/>
        <v>3.3499999999999996</v>
      </c>
      <c r="AU170" s="284">
        <f t="shared" si="153"/>
        <v>3.350000000000001</v>
      </c>
      <c r="AV170" s="285">
        <f t="shared" si="131"/>
        <v>3.3499999999999996</v>
      </c>
      <c r="AW170" s="282">
        <f t="shared" si="150"/>
        <v>3.3499999999999996</v>
      </c>
      <c r="AX170" s="282">
        <f t="shared" si="150"/>
        <v>3.3499999999999996</v>
      </c>
      <c r="AY170" s="282">
        <f t="shared" si="150"/>
        <v>3.3499999999999996</v>
      </c>
      <c r="AZ170" s="282">
        <f t="shared" si="150"/>
        <v>3.3499999999999996</v>
      </c>
      <c r="BA170" s="282">
        <f t="shared" si="150"/>
        <v>3.3499999999999996</v>
      </c>
      <c r="BB170" s="282">
        <f t="shared" si="150"/>
        <v>3.3499999999999996</v>
      </c>
      <c r="BC170" s="282">
        <f t="shared" si="150"/>
        <v>3.3499999999999996</v>
      </c>
      <c r="BD170" s="282">
        <f t="shared" si="150"/>
        <v>3.3499999999999996</v>
      </c>
      <c r="BE170" s="282">
        <f t="shared" si="150"/>
        <v>3.3499999999999996</v>
      </c>
      <c r="BF170" s="282">
        <f t="shared" si="150"/>
        <v>3.3499999999999996</v>
      </c>
      <c r="BG170" s="282">
        <f t="shared" si="150"/>
        <v>3.3499999999999996</v>
      </c>
      <c r="BH170" s="283">
        <f t="shared" si="150"/>
        <v>3.3499999999999996</v>
      </c>
      <c r="BI170" s="284">
        <f t="shared" si="154"/>
        <v>3.350000000000001</v>
      </c>
      <c r="BJ170" s="284">
        <f t="shared" si="134"/>
        <v>3.350000000000001</v>
      </c>
      <c r="BK170" s="284">
        <f t="shared" si="134"/>
        <v>3.350000000000001</v>
      </c>
      <c r="BL170" s="284">
        <f t="shared" si="134"/>
        <v>3.350000000000001</v>
      </c>
      <c r="BM170" s="284">
        <f t="shared" si="134"/>
        <v>3.350000000000001</v>
      </c>
    </row>
    <row r="171" spans="1:65" outlineLevel="1" x14ac:dyDescent="0.3">
      <c r="A171" t="str">
        <f t="shared" si="122"/>
        <v>MPU</v>
      </c>
      <c r="B171" s="239" t="s">
        <v>36</v>
      </c>
      <c r="C171" s="240" t="s">
        <v>84</v>
      </c>
      <c r="D171" s="241" t="s">
        <v>80</v>
      </c>
      <c r="E171" s="348">
        <v>0.227272</v>
      </c>
      <c r="F171" s="282">
        <v>0.55001309523809527</v>
      </c>
      <c r="G171" s="282">
        <f t="shared" si="147"/>
        <v>0.55001309523809527</v>
      </c>
      <c r="H171" s="282">
        <f t="shared" si="147"/>
        <v>0.55001309523809527</v>
      </c>
      <c r="I171" s="282">
        <f t="shared" si="147"/>
        <v>0.55001309523809527</v>
      </c>
      <c r="J171" s="282">
        <f t="shared" si="147"/>
        <v>0.55001309523809527</v>
      </c>
      <c r="K171" s="282">
        <f t="shared" si="147"/>
        <v>0.55001309523809527</v>
      </c>
      <c r="L171" s="282">
        <f t="shared" si="147"/>
        <v>0.55001309523809527</v>
      </c>
      <c r="M171" s="282">
        <f t="shared" si="147"/>
        <v>0.55001309523809527</v>
      </c>
      <c r="N171" s="282">
        <f t="shared" si="147"/>
        <v>0.55001309523809527</v>
      </c>
      <c r="O171" s="282">
        <f t="shared" si="147"/>
        <v>0.55001309523809527</v>
      </c>
      <c r="P171" s="282">
        <f t="shared" si="147"/>
        <v>0.55001309523809527</v>
      </c>
      <c r="Q171" s="282">
        <f t="shared" si="147"/>
        <v>0.55001309523809527</v>
      </c>
      <c r="R171" s="283">
        <f t="shared" si="147"/>
        <v>0.55001309523809527</v>
      </c>
      <c r="S171" s="284">
        <f t="shared" si="151"/>
        <v>0.55001309523809538</v>
      </c>
      <c r="T171" s="285">
        <f t="shared" si="125"/>
        <v>0.55001309523809527</v>
      </c>
      <c r="U171" s="282">
        <f t="shared" si="148"/>
        <v>0.55001309523809527</v>
      </c>
      <c r="V171" s="282">
        <f t="shared" si="148"/>
        <v>0.55001309523809527</v>
      </c>
      <c r="W171" s="282">
        <f t="shared" si="148"/>
        <v>0.55001309523809527</v>
      </c>
      <c r="X171" s="282">
        <f t="shared" si="148"/>
        <v>0.55001309523809527</v>
      </c>
      <c r="Y171" s="282">
        <f t="shared" si="148"/>
        <v>0.55001309523809527</v>
      </c>
      <c r="Z171" s="282">
        <f t="shared" si="148"/>
        <v>0.55001309523809527</v>
      </c>
      <c r="AA171" s="282">
        <f t="shared" si="148"/>
        <v>0.55001309523809527</v>
      </c>
      <c r="AB171" s="282">
        <f t="shared" si="148"/>
        <v>0.55001309523809527</v>
      </c>
      <c r="AC171" s="282">
        <f t="shared" si="148"/>
        <v>0.55001309523809527</v>
      </c>
      <c r="AD171" s="282">
        <f t="shared" si="148"/>
        <v>0.55001309523809527</v>
      </c>
      <c r="AE171" s="282">
        <f t="shared" si="148"/>
        <v>0.55001309523809527</v>
      </c>
      <c r="AF171" s="283">
        <f t="shared" si="148"/>
        <v>0.55001309523809527</v>
      </c>
      <c r="AG171" s="284">
        <f t="shared" si="152"/>
        <v>0.55001309523809538</v>
      </c>
      <c r="AH171" s="285">
        <f t="shared" si="128"/>
        <v>0.55001309523809527</v>
      </c>
      <c r="AI171" s="282">
        <f t="shared" si="149"/>
        <v>0.55001309523809527</v>
      </c>
      <c r="AJ171" s="282">
        <f t="shared" si="149"/>
        <v>0.55001309523809527</v>
      </c>
      <c r="AK171" s="282">
        <f t="shared" si="149"/>
        <v>0.55001309523809527</v>
      </c>
      <c r="AL171" s="282">
        <f t="shared" si="149"/>
        <v>0.55001309523809527</v>
      </c>
      <c r="AM171" s="282">
        <f t="shared" si="149"/>
        <v>0.55001309523809527</v>
      </c>
      <c r="AN171" s="282">
        <f t="shared" si="149"/>
        <v>0.55001309523809527</v>
      </c>
      <c r="AO171" s="282">
        <f t="shared" si="149"/>
        <v>0.55001309523809527</v>
      </c>
      <c r="AP171" s="282">
        <f t="shared" si="149"/>
        <v>0.55001309523809527</v>
      </c>
      <c r="AQ171" s="282">
        <f t="shared" si="149"/>
        <v>0.55001309523809527</v>
      </c>
      <c r="AR171" s="282">
        <f t="shared" si="149"/>
        <v>0.55001309523809527</v>
      </c>
      <c r="AS171" s="282">
        <f t="shared" si="149"/>
        <v>0.55001309523809527</v>
      </c>
      <c r="AT171" s="283">
        <f t="shared" si="149"/>
        <v>0.55001309523809527</v>
      </c>
      <c r="AU171" s="284">
        <f t="shared" si="153"/>
        <v>0.55001309523809538</v>
      </c>
      <c r="AV171" s="285">
        <f t="shared" si="131"/>
        <v>0.55001309523809527</v>
      </c>
      <c r="AW171" s="282">
        <f t="shared" si="150"/>
        <v>0.55001309523809527</v>
      </c>
      <c r="AX171" s="282">
        <f t="shared" si="150"/>
        <v>0.55001309523809527</v>
      </c>
      <c r="AY171" s="282">
        <f t="shared" si="150"/>
        <v>0.55001309523809527</v>
      </c>
      <c r="AZ171" s="282">
        <f t="shared" si="150"/>
        <v>0.55001309523809527</v>
      </c>
      <c r="BA171" s="282">
        <f t="shared" si="150"/>
        <v>0.55001309523809527</v>
      </c>
      <c r="BB171" s="282">
        <f t="shared" si="150"/>
        <v>0.55001309523809527</v>
      </c>
      <c r="BC171" s="282">
        <f t="shared" si="150"/>
        <v>0.55001309523809527</v>
      </c>
      <c r="BD171" s="282">
        <f t="shared" si="150"/>
        <v>0.55001309523809527</v>
      </c>
      <c r="BE171" s="282">
        <f t="shared" si="150"/>
        <v>0.55001309523809527</v>
      </c>
      <c r="BF171" s="282">
        <f t="shared" si="150"/>
        <v>0.55001309523809527</v>
      </c>
      <c r="BG171" s="282">
        <f t="shared" si="150"/>
        <v>0.55001309523809527</v>
      </c>
      <c r="BH171" s="283">
        <f t="shared" si="150"/>
        <v>0.55001309523809527</v>
      </c>
      <c r="BI171" s="284">
        <f t="shared" si="154"/>
        <v>0.55001309523809538</v>
      </c>
      <c r="BJ171" s="284">
        <f t="shared" si="134"/>
        <v>0.55001309523809538</v>
      </c>
      <c r="BK171" s="284">
        <f t="shared" si="134"/>
        <v>0.55001309523809538</v>
      </c>
      <c r="BL171" s="284">
        <f t="shared" si="134"/>
        <v>0.55001309523809538</v>
      </c>
      <c r="BM171" s="284">
        <f t="shared" si="134"/>
        <v>0.55001309523809538</v>
      </c>
    </row>
    <row r="172" spans="1:65" outlineLevel="1" x14ac:dyDescent="0.3">
      <c r="A172" t="str">
        <f t="shared" si="122"/>
        <v>MPU</v>
      </c>
      <c r="B172" s="239" t="s">
        <v>36</v>
      </c>
      <c r="C172" s="240" t="s">
        <v>84</v>
      </c>
      <c r="D172" s="241" t="s">
        <v>81</v>
      </c>
      <c r="E172" s="348">
        <v>0.227272</v>
      </c>
      <c r="F172" s="282">
        <v>3.294526785714285</v>
      </c>
      <c r="G172" s="282">
        <f t="shared" si="147"/>
        <v>3.294526785714285</v>
      </c>
      <c r="H172" s="282">
        <f t="shared" si="147"/>
        <v>3.294526785714285</v>
      </c>
      <c r="I172" s="282">
        <f t="shared" si="147"/>
        <v>3.294526785714285</v>
      </c>
      <c r="J172" s="282">
        <f t="shared" si="147"/>
        <v>3.294526785714285</v>
      </c>
      <c r="K172" s="282">
        <f t="shared" si="147"/>
        <v>3.294526785714285</v>
      </c>
      <c r="L172" s="282">
        <f t="shared" si="147"/>
        <v>3.294526785714285</v>
      </c>
      <c r="M172" s="282">
        <f t="shared" si="147"/>
        <v>3.294526785714285</v>
      </c>
      <c r="N172" s="282">
        <f t="shared" si="147"/>
        <v>3.294526785714285</v>
      </c>
      <c r="O172" s="282">
        <f t="shared" si="147"/>
        <v>3.294526785714285</v>
      </c>
      <c r="P172" s="282">
        <f t="shared" si="147"/>
        <v>3.294526785714285</v>
      </c>
      <c r="Q172" s="282">
        <f t="shared" si="147"/>
        <v>3.294526785714285</v>
      </c>
      <c r="R172" s="283">
        <f t="shared" si="147"/>
        <v>3.294526785714285</v>
      </c>
      <c r="S172" s="284">
        <f t="shared" si="151"/>
        <v>3.2945267857142846</v>
      </c>
      <c r="T172" s="285">
        <f t="shared" si="125"/>
        <v>3.294526785714285</v>
      </c>
      <c r="U172" s="282">
        <f t="shared" si="148"/>
        <v>3.294526785714285</v>
      </c>
      <c r="V172" s="282">
        <f t="shared" si="148"/>
        <v>3.294526785714285</v>
      </c>
      <c r="W172" s="282">
        <f t="shared" si="148"/>
        <v>3.294526785714285</v>
      </c>
      <c r="X172" s="282">
        <f t="shared" si="148"/>
        <v>3.294526785714285</v>
      </c>
      <c r="Y172" s="282">
        <f t="shared" si="148"/>
        <v>3.294526785714285</v>
      </c>
      <c r="Z172" s="282">
        <f t="shared" si="148"/>
        <v>3.294526785714285</v>
      </c>
      <c r="AA172" s="282">
        <f t="shared" si="148"/>
        <v>3.294526785714285</v>
      </c>
      <c r="AB172" s="282">
        <f t="shared" si="148"/>
        <v>3.294526785714285</v>
      </c>
      <c r="AC172" s="282">
        <f t="shared" si="148"/>
        <v>3.294526785714285</v>
      </c>
      <c r="AD172" s="282">
        <f t="shared" si="148"/>
        <v>3.294526785714285</v>
      </c>
      <c r="AE172" s="282">
        <f t="shared" si="148"/>
        <v>3.294526785714285</v>
      </c>
      <c r="AF172" s="283">
        <f t="shared" si="148"/>
        <v>3.294526785714285</v>
      </c>
      <c r="AG172" s="284">
        <f t="shared" si="152"/>
        <v>3.2945267857142846</v>
      </c>
      <c r="AH172" s="285">
        <f t="shared" si="128"/>
        <v>3.294526785714285</v>
      </c>
      <c r="AI172" s="282">
        <f t="shared" si="149"/>
        <v>3.294526785714285</v>
      </c>
      <c r="AJ172" s="282">
        <f t="shared" si="149"/>
        <v>3.294526785714285</v>
      </c>
      <c r="AK172" s="282">
        <f t="shared" si="149"/>
        <v>3.294526785714285</v>
      </c>
      <c r="AL172" s="282">
        <f t="shared" si="149"/>
        <v>3.294526785714285</v>
      </c>
      <c r="AM172" s="282">
        <f t="shared" si="149"/>
        <v>3.294526785714285</v>
      </c>
      <c r="AN172" s="282">
        <f t="shared" si="149"/>
        <v>3.294526785714285</v>
      </c>
      <c r="AO172" s="282">
        <f t="shared" si="149"/>
        <v>3.294526785714285</v>
      </c>
      <c r="AP172" s="282">
        <f t="shared" si="149"/>
        <v>3.294526785714285</v>
      </c>
      <c r="AQ172" s="282">
        <f t="shared" si="149"/>
        <v>3.294526785714285</v>
      </c>
      <c r="AR172" s="282">
        <f t="shared" si="149"/>
        <v>3.294526785714285</v>
      </c>
      <c r="AS172" s="282">
        <f t="shared" si="149"/>
        <v>3.294526785714285</v>
      </c>
      <c r="AT172" s="283">
        <f t="shared" si="149"/>
        <v>3.294526785714285</v>
      </c>
      <c r="AU172" s="284">
        <f t="shared" si="153"/>
        <v>3.2945267857142846</v>
      </c>
      <c r="AV172" s="285">
        <f t="shared" si="131"/>
        <v>3.294526785714285</v>
      </c>
      <c r="AW172" s="282">
        <f t="shared" si="150"/>
        <v>3.294526785714285</v>
      </c>
      <c r="AX172" s="282">
        <f t="shared" si="150"/>
        <v>3.294526785714285</v>
      </c>
      <c r="AY172" s="282">
        <f t="shared" si="150"/>
        <v>3.294526785714285</v>
      </c>
      <c r="AZ172" s="282">
        <f t="shared" si="150"/>
        <v>3.294526785714285</v>
      </c>
      <c r="BA172" s="282">
        <f t="shared" si="150"/>
        <v>3.294526785714285</v>
      </c>
      <c r="BB172" s="282">
        <f t="shared" si="150"/>
        <v>3.294526785714285</v>
      </c>
      <c r="BC172" s="282">
        <f t="shared" si="150"/>
        <v>3.294526785714285</v>
      </c>
      <c r="BD172" s="282">
        <f t="shared" si="150"/>
        <v>3.294526785714285</v>
      </c>
      <c r="BE172" s="282">
        <f t="shared" si="150"/>
        <v>3.294526785714285</v>
      </c>
      <c r="BF172" s="282">
        <f t="shared" si="150"/>
        <v>3.294526785714285</v>
      </c>
      <c r="BG172" s="282">
        <f t="shared" si="150"/>
        <v>3.294526785714285</v>
      </c>
      <c r="BH172" s="283">
        <f t="shared" si="150"/>
        <v>3.294526785714285</v>
      </c>
      <c r="BI172" s="284">
        <f t="shared" si="154"/>
        <v>3.2945267857142846</v>
      </c>
      <c r="BJ172" s="284">
        <f t="shared" si="134"/>
        <v>3.2945267857142846</v>
      </c>
      <c r="BK172" s="284">
        <f t="shared" si="134"/>
        <v>3.2945267857142846</v>
      </c>
      <c r="BL172" s="284">
        <f t="shared" si="134"/>
        <v>3.2945267857142846</v>
      </c>
      <c r="BM172" s="284">
        <f t="shared" si="134"/>
        <v>3.2945267857142846</v>
      </c>
    </row>
    <row r="173" spans="1:65" outlineLevel="1" x14ac:dyDescent="0.3">
      <c r="A173" t="str">
        <f t="shared" si="122"/>
        <v>MPU</v>
      </c>
      <c r="B173" s="239" t="s">
        <v>36</v>
      </c>
      <c r="C173" s="240" t="s">
        <v>84</v>
      </c>
      <c r="D173" s="241" t="s">
        <v>82</v>
      </c>
      <c r="E173" s="348">
        <v>0.227272</v>
      </c>
      <c r="F173" s="282">
        <v>0.16519414880952379</v>
      </c>
      <c r="G173" s="282">
        <f t="shared" si="147"/>
        <v>0.16519414880952379</v>
      </c>
      <c r="H173" s="282">
        <f t="shared" si="147"/>
        <v>0.16519414880952379</v>
      </c>
      <c r="I173" s="282">
        <f t="shared" si="147"/>
        <v>0.16519414880952379</v>
      </c>
      <c r="J173" s="282">
        <f t="shared" si="147"/>
        <v>0.16519414880952379</v>
      </c>
      <c r="K173" s="282">
        <f t="shared" si="147"/>
        <v>0.16519414880952379</v>
      </c>
      <c r="L173" s="282">
        <f t="shared" si="147"/>
        <v>0.16519414880952379</v>
      </c>
      <c r="M173" s="282">
        <f t="shared" si="147"/>
        <v>0.16519414880952379</v>
      </c>
      <c r="N173" s="282">
        <f t="shared" si="147"/>
        <v>0.16519414880952379</v>
      </c>
      <c r="O173" s="282">
        <f t="shared" si="147"/>
        <v>0.16519414880952379</v>
      </c>
      <c r="P173" s="282">
        <f t="shared" si="147"/>
        <v>0.16519414880952379</v>
      </c>
      <c r="Q173" s="282">
        <f t="shared" si="147"/>
        <v>0.16519414880952379</v>
      </c>
      <c r="R173" s="283">
        <f t="shared" si="147"/>
        <v>0.16519414880952379</v>
      </c>
      <c r="S173" s="284">
        <f t="shared" si="151"/>
        <v>0.16519414880952382</v>
      </c>
      <c r="T173" s="285">
        <f t="shared" si="125"/>
        <v>0.16519414880952379</v>
      </c>
      <c r="U173" s="282">
        <f t="shared" si="148"/>
        <v>0.16519414880952379</v>
      </c>
      <c r="V173" s="282">
        <f t="shared" si="148"/>
        <v>0.16519414880952379</v>
      </c>
      <c r="W173" s="282">
        <f t="shared" si="148"/>
        <v>0.16519414880952379</v>
      </c>
      <c r="X173" s="282">
        <f t="shared" si="148"/>
        <v>0.16519414880952379</v>
      </c>
      <c r="Y173" s="282">
        <f t="shared" si="148"/>
        <v>0.16519414880952379</v>
      </c>
      <c r="Z173" s="282">
        <f t="shared" si="148"/>
        <v>0.16519414880952379</v>
      </c>
      <c r="AA173" s="282">
        <f t="shared" si="148"/>
        <v>0.16519414880952379</v>
      </c>
      <c r="AB173" s="282">
        <f t="shared" si="148"/>
        <v>0.16519414880952379</v>
      </c>
      <c r="AC173" s="282">
        <f t="shared" si="148"/>
        <v>0.16519414880952379</v>
      </c>
      <c r="AD173" s="282">
        <f t="shared" si="148"/>
        <v>0.16519414880952379</v>
      </c>
      <c r="AE173" s="282">
        <f t="shared" si="148"/>
        <v>0.16519414880952379</v>
      </c>
      <c r="AF173" s="283">
        <f t="shared" si="148"/>
        <v>0.16519414880952379</v>
      </c>
      <c r="AG173" s="284">
        <f t="shared" si="152"/>
        <v>0.16519414880952382</v>
      </c>
      <c r="AH173" s="285">
        <f t="shared" si="128"/>
        <v>0.16519414880952379</v>
      </c>
      <c r="AI173" s="282">
        <f t="shared" si="149"/>
        <v>0.16519414880952379</v>
      </c>
      <c r="AJ173" s="282">
        <f t="shared" si="149"/>
        <v>0.16519414880952379</v>
      </c>
      <c r="AK173" s="282">
        <f t="shared" si="149"/>
        <v>0.16519414880952379</v>
      </c>
      <c r="AL173" s="282">
        <f t="shared" si="149"/>
        <v>0.16519414880952379</v>
      </c>
      <c r="AM173" s="282">
        <f t="shared" si="149"/>
        <v>0.16519414880952379</v>
      </c>
      <c r="AN173" s="282">
        <f t="shared" si="149"/>
        <v>0.16519414880952379</v>
      </c>
      <c r="AO173" s="282">
        <f t="shared" si="149"/>
        <v>0.16519414880952379</v>
      </c>
      <c r="AP173" s="282">
        <f t="shared" si="149"/>
        <v>0.16519414880952379</v>
      </c>
      <c r="AQ173" s="282">
        <f t="shared" si="149"/>
        <v>0.16519414880952379</v>
      </c>
      <c r="AR173" s="282">
        <f t="shared" si="149"/>
        <v>0.16519414880952379</v>
      </c>
      <c r="AS173" s="282">
        <f t="shared" si="149"/>
        <v>0.16519414880952379</v>
      </c>
      <c r="AT173" s="283">
        <f t="shared" si="149"/>
        <v>0.16519414880952379</v>
      </c>
      <c r="AU173" s="284">
        <f t="shared" si="153"/>
        <v>0.16519414880952382</v>
      </c>
      <c r="AV173" s="285">
        <f t="shared" si="131"/>
        <v>0.16519414880952379</v>
      </c>
      <c r="AW173" s="282">
        <f t="shared" si="150"/>
        <v>0.16519414880952379</v>
      </c>
      <c r="AX173" s="282">
        <f t="shared" si="150"/>
        <v>0.16519414880952379</v>
      </c>
      <c r="AY173" s="282">
        <f t="shared" si="150"/>
        <v>0.16519414880952379</v>
      </c>
      <c r="AZ173" s="282">
        <f t="shared" si="150"/>
        <v>0.16519414880952379</v>
      </c>
      <c r="BA173" s="282">
        <f t="shared" si="150"/>
        <v>0.16519414880952379</v>
      </c>
      <c r="BB173" s="282">
        <f t="shared" si="150"/>
        <v>0.16519414880952379</v>
      </c>
      <c r="BC173" s="282">
        <f t="shared" si="150"/>
        <v>0.16519414880952379</v>
      </c>
      <c r="BD173" s="282">
        <f t="shared" si="150"/>
        <v>0.16519414880952379</v>
      </c>
      <c r="BE173" s="282">
        <f t="shared" si="150"/>
        <v>0.16519414880952379</v>
      </c>
      <c r="BF173" s="282">
        <f t="shared" si="150"/>
        <v>0.16519414880952379</v>
      </c>
      <c r="BG173" s="282">
        <f t="shared" si="150"/>
        <v>0.16519414880952379</v>
      </c>
      <c r="BH173" s="283">
        <f t="shared" si="150"/>
        <v>0.16519414880952379</v>
      </c>
      <c r="BI173" s="284">
        <f t="shared" si="154"/>
        <v>0.16519414880952382</v>
      </c>
      <c r="BJ173" s="284">
        <f t="shared" si="134"/>
        <v>0.16519414880952382</v>
      </c>
      <c r="BK173" s="284">
        <f t="shared" si="134"/>
        <v>0.16519414880952382</v>
      </c>
      <c r="BL173" s="284">
        <f t="shared" si="134"/>
        <v>0.16519414880952382</v>
      </c>
      <c r="BM173" s="284">
        <f t="shared" si="134"/>
        <v>0.16519414880952382</v>
      </c>
    </row>
    <row r="174" spans="1:65" outlineLevel="1" x14ac:dyDescent="0.3">
      <c r="A174" t="str">
        <f t="shared" si="122"/>
        <v>MPU</v>
      </c>
      <c r="B174" s="239" t="s">
        <v>36</v>
      </c>
      <c r="C174" s="240" t="s">
        <v>67</v>
      </c>
      <c r="D174" s="241" t="s">
        <v>52</v>
      </c>
      <c r="E174" s="242">
        <v>1</v>
      </c>
      <c r="F174" s="282">
        <v>2.6731173333333333</v>
      </c>
      <c r="G174" s="282">
        <f t="shared" si="147"/>
        <v>2.6731173333333333</v>
      </c>
      <c r="H174" s="282">
        <f t="shared" si="147"/>
        <v>2.6731173333333333</v>
      </c>
      <c r="I174" s="282">
        <f t="shared" si="147"/>
        <v>2.6731173333333333</v>
      </c>
      <c r="J174" s="282">
        <f t="shared" si="147"/>
        <v>2.6731173333333333</v>
      </c>
      <c r="K174" s="282">
        <f t="shared" si="147"/>
        <v>2.6731173333333333</v>
      </c>
      <c r="L174" s="282">
        <f t="shared" si="147"/>
        <v>2.6731173333333333</v>
      </c>
      <c r="M174" s="282">
        <f t="shared" si="147"/>
        <v>2.6731173333333333</v>
      </c>
      <c r="N174" s="282">
        <f t="shared" si="147"/>
        <v>2.6731173333333333</v>
      </c>
      <c r="O174" s="282">
        <f t="shared" si="147"/>
        <v>2.6731173333333333</v>
      </c>
      <c r="P174" s="282">
        <f t="shared" si="147"/>
        <v>2.6731173333333333</v>
      </c>
      <c r="Q174" s="282">
        <f t="shared" si="147"/>
        <v>2.6731173333333333</v>
      </c>
      <c r="R174" s="283">
        <f t="shared" si="147"/>
        <v>2.6731173333333333</v>
      </c>
      <c r="S174" s="284">
        <f t="shared" si="151"/>
        <v>2.6731173333333329</v>
      </c>
      <c r="T174" s="285">
        <f t="shared" si="125"/>
        <v>2.6731173333333333</v>
      </c>
      <c r="U174" s="282">
        <f t="shared" si="148"/>
        <v>2.6731173333333333</v>
      </c>
      <c r="V174" s="282">
        <f t="shared" si="148"/>
        <v>2.6731173333333333</v>
      </c>
      <c r="W174" s="282">
        <f t="shared" si="148"/>
        <v>2.6731173333333333</v>
      </c>
      <c r="X174" s="282">
        <f t="shared" si="148"/>
        <v>2.6731173333333333</v>
      </c>
      <c r="Y174" s="282">
        <f t="shared" si="148"/>
        <v>2.6731173333333333</v>
      </c>
      <c r="Z174" s="282">
        <f t="shared" si="148"/>
        <v>2.6731173333333333</v>
      </c>
      <c r="AA174" s="282">
        <f t="shared" si="148"/>
        <v>2.6731173333333333</v>
      </c>
      <c r="AB174" s="282">
        <f t="shared" si="148"/>
        <v>2.6731173333333333</v>
      </c>
      <c r="AC174" s="282">
        <f t="shared" si="148"/>
        <v>2.6731173333333333</v>
      </c>
      <c r="AD174" s="282">
        <f t="shared" si="148"/>
        <v>2.6731173333333333</v>
      </c>
      <c r="AE174" s="282">
        <f t="shared" si="148"/>
        <v>2.6731173333333333</v>
      </c>
      <c r="AF174" s="283">
        <f t="shared" si="148"/>
        <v>2.6731173333333333</v>
      </c>
      <c r="AG174" s="284">
        <f t="shared" si="152"/>
        <v>2.6731173333333329</v>
      </c>
      <c r="AH174" s="285">
        <f t="shared" si="128"/>
        <v>2.6731173333333333</v>
      </c>
      <c r="AI174" s="282">
        <f t="shared" si="149"/>
        <v>2.6731173333333333</v>
      </c>
      <c r="AJ174" s="282">
        <f t="shared" si="149"/>
        <v>2.6731173333333333</v>
      </c>
      <c r="AK174" s="282">
        <f t="shared" si="149"/>
        <v>2.6731173333333333</v>
      </c>
      <c r="AL174" s="282">
        <f t="shared" si="149"/>
        <v>2.6731173333333333</v>
      </c>
      <c r="AM174" s="282">
        <f t="shared" si="149"/>
        <v>2.6731173333333333</v>
      </c>
      <c r="AN174" s="282">
        <f t="shared" si="149"/>
        <v>2.6731173333333333</v>
      </c>
      <c r="AO174" s="282">
        <f t="shared" si="149"/>
        <v>2.6731173333333333</v>
      </c>
      <c r="AP174" s="282">
        <f t="shared" si="149"/>
        <v>2.6731173333333333</v>
      </c>
      <c r="AQ174" s="282">
        <f t="shared" si="149"/>
        <v>2.6731173333333333</v>
      </c>
      <c r="AR174" s="282">
        <f t="shared" si="149"/>
        <v>2.6731173333333333</v>
      </c>
      <c r="AS174" s="282">
        <f t="shared" si="149"/>
        <v>2.6731173333333333</v>
      </c>
      <c r="AT174" s="283">
        <f t="shared" si="149"/>
        <v>2.6731173333333333</v>
      </c>
      <c r="AU174" s="284">
        <f t="shared" si="153"/>
        <v>2.6731173333333329</v>
      </c>
      <c r="AV174" s="285">
        <f t="shared" si="131"/>
        <v>2.6731173333333333</v>
      </c>
      <c r="AW174" s="282">
        <f t="shared" si="150"/>
        <v>2.6731173333333333</v>
      </c>
      <c r="AX174" s="282">
        <f t="shared" si="150"/>
        <v>2.6731173333333333</v>
      </c>
      <c r="AY174" s="282">
        <f t="shared" si="150"/>
        <v>2.6731173333333333</v>
      </c>
      <c r="AZ174" s="282">
        <f t="shared" si="150"/>
        <v>2.6731173333333333</v>
      </c>
      <c r="BA174" s="282">
        <f t="shared" si="150"/>
        <v>2.6731173333333333</v>
      </c>
      <c r="BB174" s="282">
        <f t="shared" si="150"/>
        <v>2.6731173333333333</v>
      </c>
      <c r="BC174" s="282">
        <f t="shared" si="150"/>
        <v>2.6731173333333333</v>
      </c>
      <c r="BD174" s="282">
        <f t="shared" si="150"/>
        <v>2.6731173333333333</v>
      </c>
      <c r="BE174" s="282">
        <f t="shared" si="150"/>
        <v>2.6731173333333333</v>
      </c>
      <c r="BF174" s="282">
        <f t="shared" si="150"/>
        <v>2.6731173333333333</v>
      </c>
      <c r="BG174" s="282">
        <f t="shared" si="150"/>
        <v>2.6731173333333333</v>
      </c>
      <c r="BH174" s="283">
        <f t="shared" si="150"/>
        <v>2.6731173333333333</v>
      </c>
      <c r="BI174" s="284">
        <f t="shared" si="154"/>
        <v>2.6731173333333329</v>
      </c>
      <c r="BJ174" s="284">
        <f t="shared" si="134"/>
        <v>2.6731173333333329</v>
      </c>
      <c r="BK174" s="284">
        <f t="shared" si="134"/>
        <v>2.6731173333333329</v>
      </c>
      <c r="BL174" s="284">
        <f t="shared" si="134"/>
        <v>2.6731173333333329</v>
      </c>
      <c r="BM174" s="284">
        <f t="shared" si="134"/>
        <v>2.6731173333333329</v>
      </c>
    </row>
    <row r="175" spans="1:65" ht="15" outlineLevel="1" thickBot="1" x14ac:dyDescent="0.35">
      <c r="A175" t="str">
        <f t="shared" si="122"/>
        <v>MPU</v>
      </c>
      <c r="B175" s="239" t="s">
        <v>36</v>
      </c>
      <c r="C175" s="291" t="s">
        <v>67</v>
      </c>
      <c r="D175" s="241" t="s">
        <v>83</v>
      </c>
      <c r="E175" s="292">
        <v>1</v>
      </c>
      <c r="F175" s="293">
        <v>0.85</v>
      </c>
      <c r="G175" s="293">
        <f t="shared" si="147"/>
        <v>0.85</v>
      </c>
      <c r="H175" s="293">
        <f t="shared" si="147"/>
        <v>0.85</v>
      </c>
      <c r="I175" s="293">
        <f t="shared" si="147"/>
        <v>0.85</v>
      </c>
      <c r="J175" s="293">
        <f t="shared" si="147"/>
        <v>0.85</v>
      </c>
      <c r="K175" s="293">
        <f t="shared" si="147"/>
        <v>0.85</v>
      </c>
      <c r="L175" s="293">
        <f t="shared" si="147"/>
        <v>0.85</v>
      </c>
      <c r="M175" s="293">
        <f t="shared" si="147"/>
        <v>0.85</v>
      </c>
      <c r="N175" s="293">
        <f t="shared" si="147"/>
        <v>0.85</v>
      </c>
      <c r="O175" s="293">
        <f t="shared" si="147"/>
        <v>0.85</v>
      </c>
      <c r="P175" s="293">
        <f t="shared" si="147"/>
        <v>0.85</v>
      </c>
      <c r="Q175" s="293">
        <f t="shared" si="147"/>
        <v>0.85</v>
      </c>
      <c r="R175" s="294">
        <f t="shared" si="147"/>
        <v>0.85</v>
      </c>
      <c r="S175" s="295">
        <f t="shared" si="151"/>
        <v>0.84999999999999976</v>
      </c>
      <c r="T175" s="296">
        <f t="shared" si="125"/>
        <v>0.85</v>
      </c>
      <c r="U175" s="293">
        <f t="shared" si="148"/>
        <v>0.85</v>
      </c>
      <c r="V175" s="293">
        <f t="shared" si="148"/>
        <v>0.85</v>
      </c>
      <c r="W175" s="293">
        <f t="shared" si="148"/>
        <v>0.85</v>
      </c>
      <c r="X175" s="293">
        <f t="shared" si="148"/>
        <v>0.85</v>
      </c>
      <c r="Y175" s="293">
        <f t="shared" si="148"/>
        <v>0.85</v>
      </c>
      <c r="Z175" s="293">
        <f t="shared" si="148"/>
        <v>0.85</v>
      </c>
      <c r="AA175" s="293">
        <f t="shared" si="148"/>
        <v>0.85</v>
      </c>
      <c r="AB175" s="293">
        <f t="shared" si="148"/>
        <v>0.85</v>
      </c>
      <c r="AC175" s="293">
        <f t="shared" si="148"/>
        <v>0.85</v>
      </c>
      <c r="AD175" s="293">
        <f t="shared" si="148"/>
        <v>0.85</v>
      </c>
      <c r="AE175" s="293">
        <f t="shared" si="148"/>
        <v>0.85</v>
      </c>
      <c r="AF175" s="294">
        <f t="shared" si="148"/>
        <v>0.85</v>
      </c>
      <c r="AG175" s="295">
        <f t="shared" si="152"/>
        <v>0.84999999999999976</v>
      </c>
      <c r="AH175" s="296">
        <f t="shared" si="128"/>
        <v>0.85</v>
      </c>
      <c r="AI175" s="293">
        <f t="shared" si="149"/>
        <v>0.85</v>
      </c>
      <c r="AJ175" s="293">
        <f t="shared" si="149"/>
        <v>0.85</v>
      </c>
      <c r="AK175" s="293">
        <f t="shared" si="149"/>
        <v>0.85</v>
      </c>
      <c r="AL175" s="293">
        <f t="shared" si="149"/>
        <v>0.85</v>
      </c>
      <c r="AM175" s="293">
        <f t="shared" si="149"/>
        <v>0.85</v>
      </c>
      <c r="AN175" s="293">
        <f t="shared" si="149"/>
        <v>0.85</v>
      </c>
      <c r="AO175" s="293">
        <f t="shared" si="149"/>
        <v>0.85</v>
      </c>
      <c r="AP175" s="293">
        <f t="shared" si="149"/>
        <v>0.85</v>
      </c>
      <c r="AQ175" s="293">
        <f t="shared" si="149"/>
        <v>0.85</v>
      </c>
      <c r="AR175" s="293">
        <f t="shared" si="149"/>
        <v>0.85</v>
      </c>
      <c r="AS175" s="293">
        <f t="shared" si="149"/>
        <v>0.85</v>
      </c>
      <c r="AT175" s="294">
        <f t="shared" si="149"/>
        <v>0.85</v>
      </c>
      <c r="AU175" s="295">
        <f t="shared" si="153"/>
        <v>0.84999999999999976</v>
      </c>
      <c r="AV175" s="296">
        <f t="shared" si="131"/>
        <v>0.85</v>
      </c>
      <c r="AW175" s="293">
        <f t="shared" si="150"/>
        <v>0.85</v>
      </c>
      <c r="AX175" s="293">
        <f t="shared" si="150"/>
        <v>0.85</v>
      </c>
      <c r="AY175" s="293">
        <f t="shared" si="150"/>
        <v>0.85</v>
      </c>
      <c r="AZ175" s="293">
        <f t="shared" si="150"/>
        <v>0.85</v>
      </c>
      <c r="BA175" s="293">
        <f t="shared" si="150"/>
        <v>0.85</v>
      </c>
      <c r="BB175" s="293">
        <f t="shared" si="150"/>
        <v>0.85</v>
      </c>
      <c r="BC175" s="293">
        <f t="shared" si="150"/>
        <v>0.85</v>
      </c>
      <c r="BD175" s="293">
        <f t="shared" si="150"/>
        <v>0.85</v>
      </c>
      <c r="BE175" s="293">
        <f t="shared" si="150"/>
        <v>0.85</v>
      </c>
      <c r="BF175" s="293">
        <f t="shared" si="150"/>
        <v>0.85</v>
      </c>
      <c r="BG175" s="293">
        <f t="shared" si="150"/>
        <v>0.85</v>
      </c>
      <c r="BH175" s="294">
        <f t="shared" si="150"/>
        <v>0.85</v>
      </c>
      <c r="BI175" s="295">
        <f t="shared" si="154"/>
        <v>0.84999999999999976</v>
      </c>
      <c r="BJ175" s="295">
        <f t="shared" si="134"/>
        <v>0.84999999999999976</v>
      </c>
      <c r="BK175" s="295">
        <f t="shared" si="134"/>
        <v>0.84999999999999976</v>
      </c>
      <c r="BL175" s="295">
        <f t="shared" si="134"/>
        <v>0.84999999999999976</v>
      </c>
      <c r="BM175" s="295">
        <f t="shared" si="134"/>
        <v>0.84999999999999976</v>
      </c>
    </row>
    <row r="176" spans="1:65" outlineLevel="1" x14ac:dyDescent="0.3">
      <c r="A176" t="str">
        <f t="shared" si="122"/>
        <v>MPU</v>
      </c>
      <c r="B176" s="231" t="s">
        <v>37</v>
      </c>
      <c r="C176" s="232" t="s">
        <v>67</v>
      </c>
      <c r="D176" s="233" t="s">
        <v>68</v>
      </c>
      <c r="E176" s="234">
        <v>1</v>
      </c>
      <c r="F176" s="235">
        <v>0.46</v>
      </c>
      <c r="G176" s="235">
        <v>0.46</v>
      </c>
      <c r="H176" s="235">
        <v>0.46</v>
      </c>
      <c r="I176" s="235">
        <v>0.46</v>
      </c>
      <c r="J176" s="235">
        <v>0.46</v>
      </c>
      <c r="K176" s="235">
        <v>0.46</v>
      </c>
      <c r="L176" s="235">
        <v>0.46</v>
      </c>
      <c r="M176" s="235">
        <v>0.46</v>
      </c>
      <c r="N176" s="235">
        <v>0.46</v>
      </c>
      <c r="O176" s="235">
        <v>0.46</v>
      </c>
      <c r="P176" s="235">
        <v>0.46</v>
      </c>
      <c r="Q176" s="235">
        <v>0.46</v>
      </c>
      <c r="R176" s="236">
        <v>0.46</v>
      </c>
      <c r="S176" s="237">
        <v>0.46</v>
      </c>
      <c r="T176" s="238">
        <v>0.46</v>
      </c>
      <c r="U176" s="235">
        <v>0.46</v>
      </c>
      <c r="V176" s="235">
        <v>0.46</v>
      </c>
      <c r="W176" s="235">
        <v>0.46</v>
      </c>
      <c r="X176" s="235">
        <v>0.46</v>
      </c>
      <c r="Y176" s="235">
        <v>0.46</v>
      </c>
      <c r="Z176" s="235">
        <v>0.46</v>
      </c>
      <c r="AA176" s="235">
        <v>0.46</v>
      </c>
      <c r="AB176" s="235">
        <v>0.46</v>
      </c>
      <c r="AC176" s="235">
        <v>0.46</v>
      </c>
      <c r="AD176" s="235">
        <v>0.46</v>
      </c>
      <c r="AE176" s="235">
        <v>0.46</v>
      </c>
      <c r="AF176" s="236">
        <v>0.46</v>
      </c>
      <c r="AG176" s="237">
        <v>0.46</v>
      </c>
      <c r="AH176" s="238">
        <v>0.46</v>
      </c>
      <c r="AI176" s="235">
        <v>0.46</v>
      </c>
      <c r="AJ176" s="235">
        <v>0.46</v>
      </c>
      <c r="AK176" s="235">
        <v>0.46</v>
      </c>
      <c r="AL176" s="235">
        <v>0.46</v>
      </c>
      <c r="AM176" s="235">
        <v>0.46</v>
      </c>
      <c r="AN176" s="235">
        <v>0.46</v>
      </c>
      <c r="AO176" s="235">
        <v>0.46</v>
      </c>
      <c r="AP176" s="235">
        <v>0.46</v>
      </c>
      <c r="AQ176" s="235">
        <v>0.46</v>
      </c>
      <c r="AR176" s="235">
        <v>0.46</v>
      </c>
      <c r="AS176" s="235">
        <v>0.46</v>
      </c>
      <c r="AT176" s="236">
        <v>0.46</v>
      </c>
      <c r="AU176" s="237">
        <v>0.46</v>
      </c>
      <c r="AV176" s="238">
        <v>0.46</v>
      </c>
      <c r="AW176" s="235">
        <v>0.46</v>
      </c>
      <c r="AX176" s="235">
        <v>0.46</v>
      </c>
      <c r="AY176" s="235">
        <v>0.46</v>
      </c>
      <c r="AZ176" s="235">
        <v>0.46</v>
      </c>
      <c r="BA176" s="235">
        <v>0.46</v>
      </c>
      <c r="BB176" s="235">
        <v>0.46</v>
      </c>
      <c r="BC176" s="235">
        <v>0.46</v>
      </c>
      <c r="BD176" s="235">
        <v>0.46</v>
      </c>
      <c r="BE176" s="235">
        <v>0.46</v>
      </c>
      <c r="BF176" s="235">
        <v>0.46</v>
      </c>
      <c r="BG176" s="235">
        <v>0.46</v>
      </c>
      <c r="BH176" s="236">
        <v>0.46</v>
      </c>
      <c r="BI176" s="237">
        <v>0.46</v>
      </c>
      <c r="BJ176" s="237">
        <v>0.46</v>
      </c>
      <c r="BK176" s="237">
        <v>0.46</v>
      </c>
      <c r="BL176" s="237">
        <v>0.46</v>
      </c>
      <c r="BM176" s="237">
        <v>0.46</v>
      </c>
    </row>
    <row r="177" spans="1:65" outlineLevel="1" x14ac:dyDescent="0.3">
      <c r="A177" t="str">
        <f t="shared" si="122"/>
        <v>MPU</v>
      </c>
      <c r="B177" s="239" t="s">
        <v>37</v>
      </c>
      <c r="C177" s="240" t="s">
        <v>67</v>
      </c>
      <c r="D177" s="241" t="s">
        <v>75</v>
      </c>
      <c r="E177" s="242">
        <v>1</v>
      </c>
      <c r="F177" s="282">
        <v>1.3</v>
      </c>
      <c r="G177" s="282">
        <f t="shared" ref="G177:R192" si="155">F177</f>
        <v>1.3</v>
      </c>
      <c r="H177" s="282">
        <f t="shared" si="155"/>
        <v>1.3</v>
      </c>
      <c r="I177" s="282">
        <f t="shared" si="155"/>
        <v>1.3</v>
      </c>
      <c r="J177" s="282">
        <f t="shared" si="155"/>
        <v>1.3</v>
      </c>
      <c r="K177" s="282">
        <f t="shared" si="155"/>
        <v>1.3</v>
      </c>
      <c r="L177" s="282">
        <f t="shared" si="155"/>
        <v>1.3</v>
      </c>
      <c r="M177" s="282">
        <f t="shared" si="155"/>
        <v>1.3</v>
      </c>
      <c r="N177" s="282">
        <f t="shared" si="155"/>
        <v>1.3</v>
      </c>
      <c r="O177" s="282">
        <f t="shared" si="155"/>
        <v>1.3</v>
      </c>
      <c r="P177" s="282">
        <f t="shared" si="155"/>
        <v>1.3</v>
      </c>
      <c r="Q177" s="282">
        <f t="shared" si="155"/>
        <v>1.3</v>
      </c>
      <c r="R177" s="283">
        <f t="shared" si="155"/>
        <v>1.3</v>
      </c>
      <c r="S177" s="284">
        <f t="shared" si="151"/>
        <v>1.3000000000000003</v>
      </c>
      <c r="T177" s="285">
        <f t="shared" si="125"/>
        <v>1.3</v>
      </c>
      <c r="U177" s="282">
        <f t="shared" ref="U177:AF192" si="156">T177</f>
        <v>1.3</v>
      </c>
      <c r="V177" s="282">
        <f t="shared" si="156"/>
        <v>1.3</v>
      </c>
      <c r="W177" s="282">
        <f t="shared" si="156"/>
        <v>1.3</v>
      </c>
      <c r="X177" s="282">
        <f t="shared" si="156"/>
        <v>1.3</v>
      </c>
      <c r="Y177" s="282">
        <f t="shared" si="156"/>
        <v>1.3</v>
      </c>
      <c r="Z177" s="282">
        <f t="shared" si="156"/>
        <v>1.3</v>
      </c>
      <c r="AA177" s="282">
        <f t="shared" si="156"/>
        <v>1.3</v>
      </c>
      <c r="AB177" s="282">
        <f t="shared" si="156"/>
        <v>1.3</v>
      </c>
      <c r="AC177" s="282">
        <f t="shared" si="156"/>
        <v>1.3</v>
      </c>
      <c r="AD177" s="282">
        <f t="shared" si="156"/>
        <v>1.3</v>
      </c>
      <c r="AE177" s="282">
        <f t="shared" si="156"/>
        <v>1.3</v>
      </c>
      <c r="AF177" s="283">
        <f t="shared" si="156"/>
        <v>1.3</v>
      </c>
      <c r="AG177" s="284">
        <f t="shared" si="152"/>
        <v>1.3000000000000003</v>
      </c>
      <c r="AH177" s="285">
        <f t="shared" si="128"/>
        <v>1.3</v>
      </c>
      <c r="AI177" s="282">
        <f t="shared" ref="AI177:AT192" si="157">AH177</f>
        <v>1.3</v>
      </c>
      <c r="AJ177" s="282">
        <f t="shared" si="157"/>
        <v>1.3</v>
      </c>
      <c r="AK177" s="282">
        <f t="shared" si="157"/>
        <v>1.3</v>
      </c>
      <c r="AL177" s="282">
        <f t="shared" si="157"/>
        <v>1.3</v>
      </c>
      <c r="AM177" s="282">
        <f t="shared" si="157"/>
        <v>1.3</v>
      </c>
      <c r="AN177" s="282">
        <f t="shared" si="157"/>
        <v>1.3</v>
      </c>
      <c r="AO177" s="282">
        <f t="shared" si="157"/>
        <v>1.3</v>
      </c>
      <c r="AP177" s="282">
        <f t="shared" si="157"/>
        <v>1.3</v>
      </c>
      <c r="AQ177" s="282">
        <f t="shared" si="157"/>
        <v>1.3</v>
      </c>
      <c r="AR177" s="282">
        <f t="shared" si="157"/>
        <v>1.3</v>
      </c>
      <c r="AS177" s="282">
        <f t="shared" si="157"/>
        <v>1.3</v>
      </c>
      <c r="AT177" s="283">
        <f t="shared" si="157"/>
        <v>1.3</v>
      </c>
      <c r="AU177" s="284">
        <f t="shared" si="153"/>
        <v>1.3000000000000003</v>
      </c>
      <c r="AV177" s="285">
        <f t="shared" si="131"/>
        <v>1.3</v>
      </c>
      <c r="AW177" s="282">
        <f t="shared" ref="AW177:BH192" si="158">AV177</f>
        <v>1.3</v>
      </c>
      <c r="AX177" s="282">
        <f t="shared" si="158"/>
        <v>1.3</v>
      </c>
      <c r="AY177" s="282">
        <f t="shared" si="158"/>
        <v>1.3</v>
      </c>
      <c r="AZ177" s="282">
        <f t="shared" si="158"/>
        <v>1.3</v>
      </c>
      <c r="BA177" s="282">
        <f t="shared" si="158"/>
        <v>1.3</v>
      </c>
      <c r="BB177" s="282">
        <f t="shared" si="158"/>
        <v>1.3</v>
      </c>
      <c r="BC177" s="282">
        <f t="shared" si="158"/>
        <v>1.3</v>
      </c>
      <c r="BD177" s="282">
        <f t="shared" si="158"/>
        <v>1.3</v>
      </c>
      <c r="BE177" s="282">
        <f t="shared" si="158"/>
        <v>1.3</v>
      </c>
      <c r="BF177" s="282">
        <f t="shared" si="158"/>
        <v>1.3</v>
      </c>
      <c r="BG177" s="282">
        <f t="shared" si="158"/>
        <v>1.3</v>
      </c>
      <c r="BH177" s="283">
        <f t="shared" si="158"/>
        <v>1.3</v>
      </c>
      <c r="BI177" s="284">
        <f t="shared" si="154"/>
        <v>1.3000000000000003</v>
      </c>
      <c r="BJ177" s="284">
        <f t="shared" si="134"/>
        <v>1.3000000000000003</v>
      </c>
      <c r="BK177" s="284">
        <f t="shared" si="134"/>
        <v>1.3000000000000003</v>
      </c>
      <c r="BL177" s="284">
        <f t="shared" si="134"/>
        <v>1.3000000000000003</v>
      </c>
      <c r="BM177" s="284">
        <f t="shared" si="134"/>
        <v>1.3000000000000003</v>
      </c>
    </row>
    <row r="178" spans="1:65" outlineLevel="1" x14ac:dyDescent="0.3">
      <c r="A178" t="str">
        <f t="shared" si="122"/>
        <v>MPU</v>
      </c>
      <c r="B178" s="239" t="s">
        <v>37</v>
      </c>
      <c r="C178" s="240" t="s">
        <v>85</v>
      </c>
      <c r="D178" s="241" t="s">
        <v>77</v>
      </c>
      <c r="E178" s="242">
        <v>1</v>
      </c>
      <c r="F178" s="282">
        <v>3</v>
      </c>
      <c r="G178" s="282">
        <f t="shared" si="155"/>
        <v>3</v>
      </c>
      <c r="H178" s="282">
        <f t="shared" si="155"/>
        <v>3</v>
      </c>
      <c r="I178" s="282">
        <f t="shared" si="155"/>
        <v>3</v>
      </c>
      <c r="J178" s="282">
        <f t="shared" si="155"/>
        <v>3</v>
      </c>
      <c r="K178" s="282">
        <f t="shared" si="155"/>
        <v>3</v>
      </c>
      <c r="L178" s="282">
        <f t="shared" si="155"/>
        <v>3</v>
      </c>
      <c r="M178" s="282">
        <f t="shared" si="155"/>
        <v>3</v>
      </c>
      <c r="N178" s="282">
        <f t="shared" si="155"/>
        <v>3</v>
      </c>
      <c r="O178" s="282">
        <f t="shared" si="155"/>
        <v>3</v>
      </c>
      <c r="P178" s="282">
        <f t="shared" si="155"/>
        <v>3</v>
      </c>
      <c r="Q178" s="282">
        <f t="shared" si="155"/>
        <v>3</v>
      </c>
      <c r="R178" s="283">
        <f t="shared" si="155"/>
        <v>3</v>
      </c>
      <c r="S178" s="284">
        <f t="shared" si="151"/>
        <v>3</v>
      </c>
      <c r="T178" s="285">
        <f t="shared" si="125"/>
        <v>3</v>
      </c>
      <c r="U178" s="282">
        <f t="shared" si="156"/>
        <v>3</v>
      </c>
      <c r="V178" s="282">
        <f t="shared" si="156"/>
        <v>3</v>
      </c>
      <c r="W178" s="282">
        <f t="shared" si="156"/>
        <v>3</v>
      </c>
      <c r="X178" s="282">
        <f t="shared" si="156"/>
        <v>3</v>
      </c>
      <c r="Y178" s="282">
        <f t="shared" si="156"/>
        <v>3</v>
      </c>
      <c r="Z178" s="282">
        <f t="shared" si="156"/>
        <v>3</v>
      </c>
      <c r="AA178" s="282">
        <f t="shared" si="156"/>
        <v>3</v>
      </c>
      <c r="AB178" s="282">
        <f t="shared" si="156"/>
        <v>3</v>
      </c>
      <c r="AC178" s="282">
        <f t="shared" si="156"/>
        <v>3</v>
      </c>
      <c r="AD178" s="282">
        <f t="shared" si="156"/>
        <v>3</v>
      </c>
      <c r="AE178" s="282">
        <f t="shared" si="156"/>
        <v>3</v>
      </c>
      <c r="AF178" s="283">
        <f t="shared" si="156"/>
        <v>3</v>
      </c>
      <c r="AG178" s="284">
        <f t="shared" si="152"/>
        <v>3</v>
      </c>
      <c r="AH178" s="285">
        <f t="shared" si="128"/>
        <v>3</v>
      </c>
      <c r="AI178" s="282">
        <f t="shared" si="157"/>
        <v>3</v>
      </c>
      <c r="AJ178" s="282">
        <f t="shared" si="157"/>
        <v>3</v>
      </c>
      <c r="AK178" s="282">
        <f t="shared" si="157"/>
        <v>3</v>
      </c>
      <c r="AL178" s="282">
        <f t="shared" si="157"/>
        <v>3</v>
      </c>
      <c r="AM178" s="282">
        <f t="shared" si="157"/>
        <v>3</v>
      </c>
      <c r="AN178" s="282">
        <f t="shared" si="157"/>
        <v>3</v>
      </c>
      <c r="AO178" s="282">
        <f t="shared" si="157"/>
        <v>3</v>
      </c>
      <c r="AP178" s="282">
        <f t="shared" si="157"/>
        <v>3</v>
      </c>
      <c r="AQ178" s="282">
        <f t="shared" si="157"/>
        <v>3</v>
      </c>
      <c r="AR178" s="282">
        <f t="shared" si="157"/>
        <v>3</v>
      </c>
      <c r="AS178" s="282">
        <f t="shared" si="157"/>
        <v>3</v>
      </c>
      <c r="AT178" s="283">
        <f t="shared" si="157"/>
        <v>3</v>
      </c>
      <c r="AU178" s="284">
        <f t="shared" si="153"/>
        <v>3</v>
      </c>
      <c r="AV178" s="285">
        <f t="shared" si="131"/>
        <v>3</v>
      </c>
      <c r="AW178" s="282">
        <f t="shared" si="158"/>
        <v>3</v>
      </c>
      <c r="AX178" s="282">
        <f t="shared" si="158"/>
        <v>3</v>
      </c>
      <c r="AY178" s="282">
        <f t="shared" si="158"/>
        <v>3</v>
      </c>
      <c r="AZ178" s="282">
        <f t="shared" si="158"/>
        <v>3</v>
      </c>
      <c r="BA178" s="282">
        <f t="shared" si="158"/>
        <v>3</v>
      </c>
      <c r="BB178" s="282">
        <f t="shared" si="158"/>
        <v>3</v>
      </c>
      <c r="BC178" s="282">
        <f t="shared" si="158"/>
        <v>3</v>
      </c>
      <c r="BD178" s="282">
        <f t="shared" si="158"/>
        <v>3</v>
      </c>
      <c r="BE178" s="282">
        <f t="shared" si="158"/>
        <v>3</v>
      </c>
      <c r="BF178" s="282">
        <f t="shared" si="158"/>
        <v>3</v>
      </c>
      <c r="BG178" s="282">
        <f t="shared" si="158"/>
        <v>3</v>
      </c>
      <c r="BH178" s="283">
        <f t="shared" si="158"/>
        <v>3</v>
      </c>
      <c r="BI178" s="284">
        <f t="shared" si="154"/>
        <v>3</v>
      </c>
      <c r="BJ178" s="284">
        <f t="shared" si="134"/>
        <v>3</v>
      </c>
      <c r="BK178" s="284">
        <f t="shared" si="134"/>
        <v>3</v>
      </c>
      <c r="BL178" s="284">
        <f t="shared" si="134"/>
        <v>3</v>
      </c>
      <c r="BM178" s="284">
        <f t="shared" si="134"/>
        <v>3</v>
      </c>
    </row>
    <row r="179" spans="1:65" s="339" customFormat="1" outlineLevel="1" x14ac:dyDescent="0.3">
      <c r="A179" s="339" t="str">
        <f t="shared" si="122"/>
        <v>MPU</v>
      </c>
      <c r="B179" s="340" t="s">
        <v>37</v>
      </c>
      <c r="C179" s="341" t="s">
        <v>85</v>
      </c>
      <c r="D179" s="342" t="s">
        <v>78</v>
      </c>
      <c r="E179" s="343">
        <v>1</v>
      </c>
      <c r="F179" s="344">
        <v>10.79</v>
      </c>
      <c r="G179" s="344">
        <f t="shared" si="155"/>
        <v>10.79</v>
      </c>
      <c r="H179" s="344">
        <f t="shared" si="155"/>
        <v>10.79</v>
      </c>
      <c r="I179" s="344">
        <f t="shared" si="155"/>
        <v>10.79</v>
      </c>
      <c r="J179" s="344">
        <f t="shared" si="155"/>
        <v>10.79</v>
      </c>
      <c r="K179" s="344">
        <f t="shared" si="155"/>
        <v>10.79</v>
      </c>
      <c r="L179" s="344">
        <f t="shared" si="155"/>
        <v>10.79</v>
      </c>
      <c r="M179" s="344">
        <f t="shared" si="155"/>
        <v>10.79</v>
      </c>
      <c r="N179" s="344">
        <f t="shared" si="155"/>
        <v>10.79</v>
      </c>
      <c r="O179" s="344">
        <f t="shared" si="155"/>
        <v>10.79</v>
      </c>
      <c r="P179" s="344">
        <f t="shared" si="155"/>
        <v>10.79</v>
      </c>
      <c r="Q179" s="344">
        <f t="shared" si="155"/>
        <v>10.79</v>
      </c>
      <c r="R179" s="345">
        <f t="shared" si="155"/>
        <v>10.79</v>
      </c>
      <c r="S179" s="346">
        <f t="shared" si="151"/>
        <v>10.789999999999996</v>
      </c>
      <c r="T179" s="347">
        <f t="shared" si="125"/>
        <v>10.79</v>
      </c>
      <c r="U179" s="344">
        <f t="shared" si="156"/>
        <v>10.79</v>
      </c>
      <c r="V179" s="344">
        <f t="shared" si="156"/>
        <v>10.79</v>
      </c>
      <c r="W179" s="344">
        <f t="shared" si="156"/>
        <v>10.79</v>
      </c>
      <c r="X179" s="344">
        <f t="shared" si="156"/>
        <v>10.79</v>
      </c>
      <c r="Y179" s="344">
        <f t="shared" si="156"/>
        <v>10.79</v>
      </c>
      <c r="Z179" s="344">
        <f t="shared" si="156"/>
        <v>10.79</v>
      </c>
      <c r="AA179" s="344">
        <f t="shared" si="156"/>
        <v>10.79</v>
      </c>
      <c r="AB179" s="344">
        <f t="shared" si="156"/>
        <v>10.79</v>
      </c>
      <c r="AC179" s="344">
        <f t="shared" si="156"/>
        <v>10.79</v>
      </c>
      <c r="AD179" s="344">
        <f t="shared" si="156"/>
        <v>10.79</v>
      </c>
      <c r="AE179" s="344">
        <f t="shared" si="156"/>
        <v>10.79</v>
      </c>
      <c r="AF179" s="345">
        <f t="shared" si="156"/>
        <v>10.79</v>
      </c>
      <c r="AG179" s="346">
        <f t="shared" si="152"/>
        <v>10.789999999999996</v>
      </c>
      <c r="AH179" s="347">
        <v>9.1166666666666636</v>
      </c>
      <c r="AI179" s="344">
        <f t="shared" si="157"/>
        <v>9.1166666666666636</v>
      </c>
      <c r="AJ179" s="344">
        <f t="shared" si="157"/>
        <v>9.1166666666666636</v>
      </c>
      <c r="AK179" s="344">
        <f t="shared" si="157"/>
        <v>9.1166666666666636</v>
      </c>
      <c r="AL179" s="344">
        <f t="shared" si="157"/>
        <v>9.1166666666666636</v>
      </c>
      <c r="AM179" s="344">
        <f t="shared" si="157"/>
        <v>9.1166666666666636</v>
      </c>
      <c r="AN179" s="344">
        <f t="shared" si="157"/>
        <v>9.1166666666666636</v>
      </c>
      <c r="AO179" s="344">
        <f t="shared" si="157"/>
        <v>9.1166666666666636</v>
      </c>
      <c r="AP179" s="344">
        <f t="shared" si="157"/>
        <v>9.1166666666666636</v>
      </c>
      <c r="AQ179" s="344">
        <f t="shared" si="157"/>
        <v>9.1166666666666636</v>
      </c>
      <c r="AR179" s="344">
        <f t="shared" si="157"/>
        <v>9.1166666666666636</v>
      </c>
      <c r="AS179" s="344">
        <f t="shared" si="157"/>
        <v>9.1166666666666636</v>
      </c>
      <c r="AT179" s="345">
        <f t="shared" si="157"/>
        <v>9.1166666666666636</v>
      </c>
      <c r="AU179" s="346">
        <f t="shared" si="153"/>
        <v>9.1166666666666618</v>
      </c>
      <c r="AV179" s="347">
        <f t="shared" si="131"/>
        <v>9.1166666666666636</v>
      </c>
      <c r="AW179" s="344">
        <f t="shared" si="158"/>
        <v>9.1166666666666636</v>
      </c>
      <c r="AX179" s="344">
        <f t="shared" si="158"/>
        <v>9.1166666666666636</v>
      </c>
      <c r="AY179" s="344">
        <f t="shared" si="158"/>
        <v>9.1166666666666636</v>
      </c>
      <c r="AZ179" s="344">
        <f t="shared" si="158"/>
        <v>9.1166666666666636</v>
      </c>
      <c r="BA179" s="344">
        <f t="shared" si="158"/>
        <v>9.1166666666666636</v>
      </c>
      <c r="BB179" s="344">
        <f t="shared" si="158"/>
        <v>9.1166666666666636</v>
      </c>
      <c r="BC179" s="344">
        <f t="shared" si="158"/>
        <v>9.1166666666666636</v>
      </c>
      <c r="BD179" s="344">
        <f t="shared" si="158"/>
        <v>9.1166666666666636</v>
      </c>
      <c r="BE179" s="344">
        <f t="shared" si="158"/>
        <v>9.1166666666666636</v>
      </c>
      <c r="BF179" s="344">
        <f t="shared" si="158"/>
        <v>9.1166666666666636</v>
      </c>
      <c r="BG179" s="344">
        <f t="shared" si="158"/>
        <v>9.1166666666666636</v>
      </c>
      <c r="BH179" s="345">
        <f t="shared" si="158"/>
        <v>9.1166666666666636</v>
      </c>
      <c r="BI179" s="346">
        <f t="shared" si="154"/>
        <v>9.1166666666666618</v>
      </c>
      <c r="BJ179" s="346">
        <f t="shared" si="134"/>
        <v>9.1166666666666618</v>
      </c>
      <c r="BK179" s="346">
        <f t="shared" si="134"/>
        <v>9.1166666666666618</v>
      </c>
      <c r="BL179" s="346">
        <f t="shared" si="134"/>
        <v>9.1166666666666618</v>
      </c>
      <c r="BM179" s="346">
        <f t="shared" si="134"/>
        <v>9.1166666666666618</v>
      </c>
    </row>
    <row r="180" spans="1:65" outlineLevel="1" x14ac:dyDescent="0.3">
      <c r="A180" t="str">
        <f t="shared" si="122"/>
        <v>MPU</v>
      </c>
      <c r="B180" s="239" t="s">
        <v>37</v>
      </c>
      <c r="C180" s="240" t="s">
        <v>85</v>
      </c>
      <c r="D180" s="241" t="s">
        <v>79</v>
      </c>
      <c r="E180" s="242">
        <v>1</v>
      </c>
      <c r="F180" s="282">
        <v>3</v>
      </c>
      <c r="G180" s="282">
        <f t="shared" si="155"/>
        <v>3</v>
      </c>
      <c r="H180" s="282">
        <f t="shared" si="155"/>
        <v>3</v>
      </c>
      <c r="I180" s="282">
        <f t="shared" si="155"/>
        <v>3</v>
      </c>
      <c r="J180" s="282">
        <f t="shared" si="155"/>
        <v>3</v>
      </c>
      <c r="K180" s="282">
        <f t="shared" si="155"/>
        <v>3</v>
      </c>
      <c r="L180" s="282">
        <f t="shared" si="155"/>
        <v>3</v>
      </c>
      <c r="M180" s="282">
        <f t="shared" si="155"/>
        <v>3</v>
      </c>
      <c r="N180" s="282">
        <f t="shared" si="155"/>
        <v>3</v>
      </c>
      <c r="O180" s="282">
        <f t="shared" si="155"/>
        <v>3</v>
      </c>
      <c r="P180" s="282">
        <f t="shared" si="155"/>
        <v>3</v>
      </c>
      <c r="Q180" s="282">
        <f t="shared" si="155"/>
        <v>3</v>
      </c>
      <c r="R180" s="283">
        <f t="shared" si="155"/>
        <v>3</v>
      </c>
      <c r="S180" s="284">
        <f t="shared" si="151"/>
        <v>3</v>
      </c>
      <c r="T180" s="285">
        <f t="shared" si="125"/>
        <v>3</v>
      </c>
      <c r="U180" s="282">
        <f t="shared" si="156"/>
        <v>3</v>
      </c>
      <c r="V180" s="282">
        <f t="shared" si="156"/>
        <v>3</v>
      </c>
      <c r="W180" s="282">
        <f t="shared" si="156"/>
        <v>3</v>
      </c>
      <c r="X180" s="282">
        <f t="shared" si="156"/>
        <v>3</v>
      </c>
      <c r="Y180" s="282">
        <f t="shared" si="156"/>
        <v>3</v>
      </c>
      <c r="Z180" s="282">
        <f t="shared" si="156"/>
        <v>3</v>
      </c>
      <c r="AA180" s="282">
        <f t="shared" si="156"/>
        <v>3</v>
      </c>
      <c r="AB180" s="282">
        <f t="shared" si="156"/>
        <v>3</v>
      </c>
      <c r="AC180" s="282">
        <f t="shared" si="156"/>
        <v>3</v>
      </c>
      <c r="AD180" s="282">
        <f t="shared" si="156"/>
        <v>3</v>
      </c>
      <c r="AE180" s="282">
        <f t="shared" si="156"/>
        <v>3</v>
      </c>
      <c r="AF180" s="283">
        <f t="shared" si="156"/>
        <v>3</v>
      </c>
      <c r="AG180" s="284">
        <f t="shared" si="152"/>
        <v>3</v>
      </c>
      <c r="AH180" s="285">
        <f t="shared" si="128"/>
        <v>3</v>
      </c>
      <c r="AI180" s="282">
        <f t="shared" si="157"/>
        <v>3</v>
      </c>
      <c r="AJ180" s="282">
        <f t="shared" si="157"/>
        <v>3</v>
      </c>
      <c r="AK180" s="282">
        <f t="shared" si="157"/>
        <v>3</v>
      </c>
      <c r="AL180" s="282">
        <f t="shared" si="157"/>
        <v>3</v>
      </c>
      <c r="AM180" s="282">
        <f t="shared" si="157"/>
        <v>3</v>
      </c>
      <c r="AN180" s="282">
        <f t="shared" si="157"/>
        <v>3</v>
      </c>
      <c r="AO180" s="282">
        <f t="shared" si="157"/>
        <v>3</v>
      </c>
      <c r="AP180" s="282">
        <f t="shared" si="157"/>
        <v>3</v>
      </c>
      <c r="AQ180" s="282">
        <f t="shared" si="157"/>
        <v>3</v>
      </c>
      <c r="AR180" s="282">
        <f t="shared" si="157"/>
        <v>3</v>
      </c>
      <c r="AS180" s="282">
        <f t="shared" si="157"/>
        <v>3</v>
      </c>
      <c r="AT180" s="283">
        <f t="shared" si="157"/>
        <v>3</v>
      </c>
      <c r="AU180" s="284">
        <f t="shared" si="153"/>
        <v>3</v>
      </c>
      <c r="AV180" s="285">
        <f t="shared" si="131"/>
        <v>3</v>
      </c>
      <c r="AW180" s="282">
        <f t="shared" si="158"/>
        <v>3</v>
      </c>
      <c r="AX180" s="282">
        <f t="shared" si="158"/>
        <v>3</v>
      </c>
      <c r="AY180" s="282">
        <f t="shared" si="158"/>
        <v>3</v>
      </c>
      <c r="AZ180" s="282">
        <f t="shared" si="158"/>
        <v>3</v>
      </c>
      <c r="BA180" s="282">
        <f t="shared" si="158"/>
        <v>3</v>
      </c>
      <c r="BB180" s="282">
        <f t="shared" si="158"/>
        <v>3</v>
      </c>
      <c r="BC180" s="282">
        <f t="shared" si="158"/>
        <v>3</v>
      </c>
      <c r="BD180" s="282">
        <f t="shared" si="158"/>
        <v>3</v>
      </c>
      <c r="BE180" s="282">
        <f t="shared" si="158"/>
        <v>3</v>
      </c>
      <c r="BF180" s="282">
        <f t="shared" si="158"/>
        <v>3</v>
      </c>
      <c r="BG180" s="282">
        <f t="shared" si="158"/>
        <v>3</v>
      </c>
      <c r="BH180" s="283">
        <f t="shared" si="158"/>
        <v>3</v>
      </c>
      <c r="BI180" s="284">
        <f t="shared" si="154"/>
        <v>3</v>
      </c>
      <c r="BJ180" s="284">
        <f t="shared" si="134"/>
        <v>3</v>
      </c>
      <c r="BK180" s="284">
        <f t="shared" si="134"/>
        <v>3</v>
      </c>
      <c r="BL180" s="284">
        <f t="shared" si="134"/>
        <v>3</v>
      </c>
      <c r="BM180" s="284">
        <f t="shared" si="134"/>
        <v>3</v>
      </c>
    </row>
    <row r="181" spans="1:65" s="264" customFormat="1" outlineLevel="1" x14ac:dyDescent="0.3">
      <c r="A181" s="264" t="str">
        <f t="shared" si="122"/>
        <v>MPU</v>
      </c>
      <c r="B181" s="308" t="s">
        <v>37</v>
      </c>
      <c r="C181" s="326" t="s">
        <v>85</v>
      </c>
      <c r="D181" s="327" t="s">
        <v>80</v>
      </c>
      <c r="E181" s="309">
        <v>1</v>
      </c>
      <c r="F181" s="310">
        <v>0</v>
      </c>
      <c r="G181" s="310">
        <f t="shared" si="155"/>
        <v>0</v>
      </c>
      <c r="H181" s="310">
        <f t="shared" si="155"/>
        <v>0</v>
      </c>
      <c r="I181" s="310">
        <f t="shared" si="155"/>
        <v>0</v>
      </c>
      <c r="J181" s="310">
        <f t="shared" si="155"/>
        <v>0</v>
      </c>
      <c r="K181" s="310">
        <f t="shared" si="155"/>
        <v>0</v>
      </c>
      <c r="L181" s="310">
        <f t="shared" si="155"/>
        <v>0</v>
      </c>
      <c r="M181" s="310">
        <f t="shared" si="155"/>
        <v>0</v>
      </c>
      <c r="N181" s="310">
        <f t="shared" si="155"/>
        <v>0</v>
      </c>
      <c r="O181" s="310">
        <f t="shared" si="155"/>
        <v>0</v>
      </c>
      <c r="P181" s="310">
        <f t="shared" si="155"/>
        <v>0</v>
      </c>
      <c r="Q181" s="310">
        <f t="shared" si="155"/>
        <v>0</v>
      </c>
      <c r="R181" s="311">
        <f t="shared" si="155"/>
        <v>0</v>
      </c>
      <c r="S181" s="271">
        <v>0</v>
      </c>
      <c r="T181" s="312">
        <f t="shared" si="125"/>
        <v>0</v>
      </c>
      <c r="U181" s="310">
        <f t="shared" si="156"/>
        <v>0</v>
      </c>
      <c r="V181" s="310">
        <f t="shared" si="156"/>
        <v>0</v>
      </c>
      <c r="W181" s="310">
        <f t="shared" si="156"/>
        <v>0</v>
      </c>
      <c r="X181" s="310">
        <f t="shared" si="156"/>
        <v>0</v>
      </c>
      <c r="Y181" s="310">
        <f t="shared" si="156"/>
        <v>0</v>
      </c>
      <c r="Z181" s="310">
        <f t="shared" si="156"/>
        <v>0</v>
      </c>
      <c r="AA181" s="310">
        <f t="shared" si="156"/>
        <v>0</v>
      </c>
      <c r="AB181" s="310">
        <f t="shared" si="156"/>
        <v>0</v>
      </c>
      <c r="AC181" s="310">
        <f t="shared" si="156"/>
        <v>0</v>
      </c>
      <c r="AD181" s="310">
        <f t="shared" si="156"/>
        <v>0</v>
      </c>
      <c r="AE181" s="310">
        <f t="shared" si="156"/>
        <v>0</v>
      </c>
      <c r="AF181" s="311">
        <f t="shared" si="156"/>
        <v>0</v>
      </c>
      <c r="AG181" s="271">
        <v>0</v>
      </c>
      <c r="AH181" s="312">
        <f t="shared" si="128"/>
        <v>0</v>
      </c>
      <c r="AI181" s="310">
        <f t="shared" si="157"/>
        <v>0</v>
      </c>
      <c r="AJ181" s="310">
        <f t="shared" si="157"/>
        <v>0</v>
      </c>
      <c r="AK181" s="310">
        <f t="shared" si="157"/>
        <v>0</v>
      </c>
      <c r="AL181" s="310">
        <f t="shared" si="157"/>
        <v>0</v>
      </c>
      <c r="AM181" s="310">
        <f t="shared" si="157"/>
        <v>0</v>
      </c>
      <c r="AN181" s="310">
        <f t="shared" si="157"/>
        <v>0</v>
      </c>
      <c r="AO181" s="310">
        <f t="shared" si="157"/>
        <v>0</v>
      </c>
      <c r="AP181" s="310">
        <f t="shared" si="157"/>
        <v>0</v>
      </c>
      <c r="AQ181" s="310">
        <f t="shared" si="157"/>
        <v>0</v>
      </c>
      <c r="AR181" s="310">
        <f t="shared" si="157"/>
        <v>0</v>
      </c>
      <c r="AS181" s="310">
        <f t="shared" si="157"/>
        <v>0</v>
      </c>
      <c r="AT181" s="311">
        <f t="shared" si="157"/>
        <v>0</v>
      </c>
      <c r="AU181" s="271">
        <v>0</v>
      </c>
      <c r="AV181" s="312">
        <f t="shared" si="131"/>
        <v>0</v>
      </c>
      <c r="AW181" s="310">
        <f t="shared" si="158"/>
        <v>0</v>
      </c>
      <c r="AX181" s="310">
        <f t="shared" si="158"/>
        <v>0</v>
      </c>
      <c r="AY181" s="310">
        <f t="shared" si="158"/>
        <v>0</v>
      </c>
      <c r="AZ181" s="310">
        <f t="shared" si="158"/>
        <v>0</v>
      </c>
      <c r="BA181" s="310">
        <f t="shared" si="158"/>
        <v>0</v>
      </c>
      <c r="BB181" s="310">
        <f t="shared" si="158"/>
        <v>0</v>
      </c>
      <c r="BC181" s="310">
        <f t="shared" si="158"/>
        <v>0</v>
      </c>
      <c r="BD181" s="310">
        <f t="shared" si="158"/>
        <v>0</v>
      </c>
      <c r="BE181" s="310">
        <f t="shared" si="158"/>
        <v>0</v>
      </c>
      <c r="BF181" s="310">
        <f t="shared" si="158"/>
        <v>0</v>
      </c>
      <c r="BG181" s="310">
        <f t="shared" si="158"/>
        <v>0</v>
      </c>
      <c r="BH181" s="311">
        <f t="shared" si="158"/>
        <v>0</v>
      </c>
      <c r="BI181" s="271">
        <v>0</v>
      </c>
      <c r="BJ181" s="271">
        <v>0</v>
      </c>
      <c r="BK181" s="271">
        <v>0</v>
      </c>
      <c r="BL181" s="271">
        <v>0</v>
      </c>
      <c r="BM181" s="271">
        <v>0</v>
      </c>
    </row>
    <row r="182" spans="1:65" s="264" customFormat="1" outlineLevel="1" x14ac:dyDescent="0.3">
      <c r="A182" s="264" t="str">
        <f t="shared" si="122"/>
        <v>MPU</v>
      </c>
      <c r="B182" s="308" t="s">
        <v>37</v>
      </c>
      <c r="C182" s="326" t="s">
        <v>85</v>
      </c>
      <c r="D182" s="327" t="s">
        <v>81</v>
      </c>
      <c r="E182" s="309">
        <v>1</v>
      </c>
      <c r="F182" s="310">
        <v>0</v>
      </c>
      <c r="G182" s="310">
        <f t="shared" si="155"/>
        <v>0</v>
      </c>
      <c r="H182" s="310">
        <f t="shared" si="155"/>
        <v>0</v>
      </c>
      <c r="I182" s="310">
        <f t="shared" si="155"/>
        <v>0</v>
      </c>
      <c r="J182" s="310">
        <f t="shared" si="155"/>
        <v>0</v>
      </c>
      <c r="K182" s="310">
        <f t="shared" si="155"/>
        <v>0</v>
      </c>
      <c r="L182" s="310">
        <f t="shared" si="155"/>
        <v>0</v>
      </c>
      <c r="M182" s="310">
        <f t="shared" si="155"/>
        <v>0</v>
      </c>
      <c r="N182" s="310">
        <f t="shared" si="155"/>
        <v>0</v>
      </c>
      <c r="O182" s="310">
        <f t="shared" si="155"/>
        <v>0</v>
      </c>
      <c r="P182" s="310">
        <f t="shared" si="155"/>
        <v>0</v>
      </c>
      <c r="Q182" s="310">
        <f t="shared" si="155"/>
        <v>0</v>
      </c>
      <c r="R182" s="311">
        <f t="shared" si="155"/>
        <v>0</v>
      </c>
      <c r="S182" s="271">
        <v>0</v>
      </c>
      <c r="T182" s="312">
        <f t="shared" si="125"/>
        <v>0</v>
      </c>
      <c r="U182" s="310">
        <f t="shared" si="156"/>
        <v>0</v>
      </c>
      <c r="V182" s="310">
        <f t="shared" si="156"/>
        <v>0</v>
      </c>
      <c r="W182" s="310">
        <f t="shared" si="156"/>
        <v>0</v>
      </c>
      <c r="X182" s="310">
        <f t="shared" si="156"/>
        <v>0</v>
      </c>
      <c r="Y182" s="310">
        <f t="shared" si="156"/>
        <v>0</v>
      </c>
      <c r="Z182" s="310">
        <f t="shared" si="156"/>
        <v>0</v>
      </c>
      <c r="AA182" s="310">
        <f t="shared" si="156"/>
        <v>0</v>
      </c>
      <c r="AB182" s="310">
        <f t="shared" si="156"/>
        <v>0</v>
      </c>
      <c r="AC182" s="310">
        <f t="shared" si="156"/>
        <v>0</v>
      </c>
      <c r="AD182" s="310">
        <f t="shared" si="156"/>
        <v>0</v>
      </c>
      <c r="AE182" s="310">
        <f t="shared" si="156"/>
        <v>0</v>
      </c>
      <c r="AF182" s="311">
        <f t="shared" si="156"/>
        <v>0</v>
      </c>
      <c r="AG182" s="271">
        <v>0</v>
      </c>
      <c r="AH182" s="312">
        <f t="shared" si="128"/>
        <v>0</v>
      </c>
      <c r="AI182" s="310">
        <f t="shared" si="157"/>
        <v>0</v>
      </c>
      <c r="AJ182" s="310">
        <f t="shared" si="157"/>
        <v>0</v>
      </c>
      <c r="AK182" s="310">
        <f t="shared" si="157"/>
        <v>0</v>
      </c>
      <c r="AL182" s="310">
        <f t="shared" si="157"/>
        <v>0</v>
      </c>
      <c r="AM182" s="310">
        <f t="shared" si="157"/>
        <v>0</v>
      </c>
      <c r="AN182" s="310">
        <f t="shared" si="157"/>
        <v>0</v>
      </c>
      <c r="AO182" s="310">
        <f t="shared" si="157"/>
        <v>0</v>
      </c>
      <c r="AP182" s="310">
        <f t="shared" si="157"/>
        <v>0</v>
      </c>
      <c r="AQ182" s="310">
        <f t="shared" si="157"/>
        <v>0</v>
      </c>
      <c r="AR182" s="310">
        <f t="shared" si="157"/>
        <v>0</v>
      </c>
      <c r="AS182" s="310">
        <f t="shared" si="157"/>
        <v>0</v>
      </c>
      <c r="AT182" s="311">
        <f t="shared" si="157"/>
        <v>0</v>
      </c>
      <c r="AU182" s="271">
        <v>0</v>
      </c>
      <c r="AV182" s="312">
        <f t="shared" si="131"/>
        <v>0</v>
      </c>
      <c r="AW182" s="310">
        <f t="shared" si="158"/>
        <v>0</v>
      </c>
      <c r="AX182" s="310">
        <f t="shared" si="158"/>
        <v>0</v>
      </c>
      <c r="AY182" s="310">
        <f t="shared" si="158"/>
        <v>0</v>
      </c>
      <c r="AZ182" s="310">
        <f t="shared" si="158"/>
        <v>0</v>
      </c>
      <c r="BA182" s="310">
        <f t="shared" si="158"/>
        <v>0</v>
      </c>
      <c r="BB182" s="310">
        <f t="shared" si="158"/>
        <v>0</v>
      </c>
      <c r="BC182" s="310">
        <f t="shared" si="158"/>
        <v>0</v>
      </c>
      <c r="BD182" s="310">
        <f t="shared" si="158"/>
        <v>0</v>
      </c>
      <c r="BE182" s="310">
        <f t="shared" si="158"/>
        <v>0</v>
      </c>
      <c r="BF182" s="310">
        <f t="shared" si="158"/>
        <v>0</v>
      </c>
      <c r="BG182" s="310">
        <f t="shared" si="158"/>
        <v>0</v>
      </c>
      <c r="BH182" s="311">
        <f t="shared" si="158"/>
        <v>0</v>
      </c>
      <c r="BI182" s="271">
        <v>0</v>
      </c>
      <c r="BJ182" s="271">
        <v>0</v>
      </c>
      <c r="BK182" s="271">
        <v>0</v>
      </c>
      <c r="BL182" s="271">
        <v>0</v>
      </c>
      <c r="BM182" s="271">
        <v>0</v>
      </c>
    </row>
    <row r="183" spans="1:65" s="264" customFormat="1" outlineLevel="1" x14ac:dyDescent="0.3">
      <c r="A183" s="264" t="str">
        <f t="shared" si="122"/>
        <v>MPU</v>
      </c>
      <c r="B183" s="308" t="s">
        <v>37</v>
      </c>
      <c r="C183" s="326" t="s">
        <v>85</v>
      </c>
      <c r="D183" s="327" t="s">
        <v>82</v>
      </c>
      <c r="E183" s="309">
        <v>1</v>
      </c>
      <c r="F183" s="310">
        <v>0</v>
      </c>
      <c r="G183" s="310">
        <f t="shared" si="155"/>
        <v>0</v>
      </c>
      <c r="H183" s="310">
        <f t="shared" si="155"/>
        <v>0</v>
      </c>
      <c r="I183" s="310">
        <f t="shared" si="155"/>
        <v>0</v>
      </c>
      <c r="J183" s="310">
        <f t="shared" si="155"/>
        <v>0</v>
      </c>
      <c r="K183" s="310">
        <f t="shared" si="155"/>
        <v>0</v>
      </c>
      <c r="L183" s="310">
        <f t="shared" si="155"/>
        <v>0</v>
      </c>
      <c r="M183" s="310">
        <f t="shared" si="155"/>
        <v>0</v>
      </c>
      <c r="N183" s="310">
        <f t="shared" si="155"/>
        <v>0</v>
      </c>
      <c r="O183" s="310">
        <f t="shared" si="155"/>
        <v>0</v>
      </c>
      <c r="P183" s="310">
        <f t="shared" si="155"/>
        <v>0</v>
      </c>
      <c r="Q183" s="310">
        <f t="shared" si="155"/>
        <v>0</v>
      </c>
      <c r="R183" s="311">
        <f t="shared" si="155"/>
        <v>0</v>
      </c>
      <c r="S183" s="271">
        <v>0</v>
      </c>
      <c r="T183" s="312">
        <f t="shared" si="125"/>
        <v>0</v>
      </c>
      <c r="U183" s="310">
        <f t="shared" si="156"/>
        <v>0</v>
      </c>
      <c r="V183" s="310">
        <f t="shared" si="156"/>
        <v>0</v>
      </c>
      <c r="W183" s="310">
        <f t="shared" si="156"/>
        <v>0</v>
      </c>
      <c r="X183" s="310">
        <f t="shared" si="156"/>
        <v>0</v>
      </c>
      <c r="Y183" s="310">
        <f t="shared" si="156"/>
        <v>0</v>
      </c>
      <c r="Z183" s="310">
        <f t="shared" si="156"/>
        <v>0</v>
      </c>
      <c r="AA183" s="310">
        <f t="shared" si="156"/>
        <v>0</v>
      </c>
      <c r="AB183" s="310">
        <f t="shared" si="156"/>
        <v>0</v>
      </c>
      <c r="AC183" s="310">
        <f t="shared" si="156"/>
        <v>0</v>
      </c>
      <c r="AD183" s="310">
        <f t="shared" si="156"/>
        <v>0</v>
      </c>
      <c r="AE183" s="310">
        <f t="shared" si="156"/>
        <v>0</v>
      </c>
      <c r="AF183" s="311">
        <f t="shared" si="156"/>
        <v>0</v>
      </c>
      <c r="AG183" s="271">
        <v>0</v>
      </c>
      <c r="AH183" s="312">
        <f t="shared" si="128"/>
        <v>0</v>
      </c>
      <c r="AI183" s="310">
        <f t="shared" si="157"/>
        <v>0</v>
      </c>
      <c r="AJ183" s="310">
        <f t="shared" si="157"/>
        <v>0</v>
      </c>
      <c r="AK183" s="310">
        <f t="shared" si="157"/>
        <v>0</v>
      </c>
      <c r="AL183" s="310">
        <f t="shared" si="157"/>
        <v>0</v>
      </c>
      <c r="AM183" s="310">
        <f t="shared" si="157"/>
        <v>0</v>
      </c>
      <c r="AN183" s="310">
        <f t="shared" si="157"/>
        <v>0</v>
      </c>
      <c r="AO183" s="310">
        <f t="shared" si="157"/>
        <v>0</v>
      </c>
      <c r="AP183" s="310">
        <f t="shared" si="157"/>
        <v>0</v>
      </c>
      <c r="AQ183" s="310">
        <f t="shared" si="157"/>
        <v>0</v>
      </c>
      <c r="AR183" s="310">
        <f t="shared" si="157"/>
        <v>0</v>
      </c>
      <c r="AS183" s="310">
        <f t="shared" si="157"/>
        <v>0</v>
      </c>
      <c r="AT183" s="311">
        <f t="shared" si="157"/>
        <v>0</v>
      </c>
      <c r="AU183" s="271">
        <v>0</v>
      </c>
      <c r="AV183" s="312">
        <f t="shared" si="131"/>
        <v>0</v>
      </c>
      <c r="AW183" s="310">
        <f t="shared" si="158"/>
        <v>0</v>
      </c>
      <c r="AX183" s="310">
        <f t="shared" si="158"/>
        <v>0</v>
      </c>
      <c r="AY183" s="310">
        <f t="shared" si="158"/>
        <v>0</v>
      </c>
      <c r="AZ183" s="310">
        <f t="shared" si="158"/>
        <v>0</v>
      </c>
      <c r="BA183" s="310">
        <f t="shared" si="158"/>
        <v>0</v>
      </c>
      <c r="BB183" s="310">
        <f t="shared" si="158"/>
        <v>0</v>
      </c>
      <c r="BC183" s="310">
        <f t="shared" si="158"/>
        <v>0</v>
      </c>
      <c r="BD183" s="310">
        <f t="shared" si="158"/>
        <v>0</v>
      </c>
      <c r="BE183" s="310">
        <f t="shared" si="158"/>
        <v>0</v>
      </c>
      <c r="BF183" s="310">
        <f t="shared" si="158"/>
        <v>0</v>
      </c>
      <c r="BG183" s="310">
        <f t="shared" si="158"/>
        <v>0</v>
      </c>
      <c r="BH183" s="311">
        <f t="shared" si="158"/>
        <v>0</v>
      </c>
      <c r="BI183" s="271">
        <v>0</v>
      </c>
      <c r="BJ183" s="271">
        <v>0</v>
      </c>
      <c r="BK183" s="271">
        <v>0</v>
      </c>
      <c r="BL183" s="271">
        <v>0</v>
      </c>
      <c r="BM183" s="271">
        <v>0</v>
      </c>
    </row>
    <row r="184" spans="1:65" outlineLevel="1" x14ac:dyDescent="0.3">
      <c r="A184" t="str">
        <f t="shared" si="122"/>
        <v>MPU</v>
      </c>
      <c r="B184" s="239" t="s">
        <v>37</v>
      </c>
      <c r="C184" s="240" t="s">
        <v>67</v>
      </c>
      <c r="D184" s="241" t="s">
        <v>52</v>
      </c>
      <c r="E184" s="349">
        <v>1</v>
      </c>
      <c r="F184" s="282">
        <v>4.5</v>
      </c>
      <c r="G184" s="282">
        <f t="shared" si="155"/>
        <v>4.5</v>
      </c>
      <c r="H184" s="282">
        <f t="shared" si="155"/>
        <v>4.5</v>
      </c>
      <c r="I184" s="282">
        <f t="shared" si="155"/>
        <v>4.5</v>
      </c>
      <c r="J184" s="282">
        <f t="shared" si="155"/>
        <v>4.5</v>
      </c>
      <c r="K184" s="282">
        <f t="shared" si="155"/>
        <v>4.5</v>
      </c>
      <c r="L184" s="282">
        <f t="shared" si="155"/>
        <v>4.5</v>
      </c>
      <c r="M184" s="282">
        <f t="shared" si="155"/>
        <v>4.5</v>
      </c>
      <c r="N184" s="282">
        <f t="shared" si="155"/>
        <v>4.5</v>
      </c>
      <c r="O184" s="282">
        <f t="shared" si="155"/>
        <v>4.5</v>
      </c>
      <c r="P184" s="282">
        <f t="shared" si="155"/>
        <v>4.5</v>
      </c>
      <c r="Q184" s="282">
        <f t="shared" si="155"/>
        <v>4.5</v>
      </c>
      <c r="R184" s="283">
        <f t="shared" si="155"/>
        <v>4.5</v>
      </c>
      <c r="S184" s="284">
        <f t="shared" ref="S184:S208" si="159">AVERAGE(F184:R184)</f>
        <v>4.5</v>
      </c>
      <c r="T184" s="285">
        <f t="shared" si="125"/>
        <v>4.5</v>
      </c>
      <c r="U184" s="282">
        <f t="shared" si="156"/>
        <v>4.5</v>
      </c>
      <c r="V184" s="282">
        <f t="shared" si="156"/>
        <v>4.5</v>
      </c>
      <c r="W184" s="282">
        <f t="shared" si="156"/>
        <v>4.5</v>
      </c>
      <c r="X184" s="282">
        <f t="shared" si="156"/>
        <v>4.5</v>
      </c>
      <c r="Y184" s="282">
        <f t="shared" si="156"/>
        <v>4.5</v>
      </c>
      <c r="Z184" s="282">
        <f t="shared" si="156"/>
        <v>4.5</v>
      </c>
      <c r="AA184" s="282">
        <f t="shared" si="156"/>
        <v>4.5</v>
      </c>
      <c r="AB184" s="282">
        <f t="shared" si="156"/>
        <v>4.5</v>
      </c>
      <c r="AC184" s="282">
        <f t="shared" si="156"/>
        <v>4.5</v>
      </c>
      <c r="AD184" s="282">
        <f t="shared" si="156"/>
        <v>4.5</v>
      </c>
      <c r="AE184" s="282">
        <f t="shared" si="156"/>
        <v>4.5</v>
      </c>
      <c r="AF184" s="283">
        <f t="shared" si="156"/>
        <v>4.5</v>
      </c>
      <c r="AG184" s="284">
        <f t="shared" ref="AG184:AG208" si="160">AVERAGE(T184:AF184)</f>
        <v>4.5</v>
      </c>
      <c r="AH184" s="285">
        <f t="shared" si="128"/>
        <v>4.5</v>
      </c>
      <c r="AI184" s="282">
        <f t="shared" si="157"/>
        <v>4.5</v>
      </c>
      <c r="AJ184" s="282">
        <f t="shared" si="157"/>
        <v>4.5</v>
      </c>
      <c r="AK184" s="282">
        <f t="shared" si="157"/>
        <v>4.5</v>
      </c>
      <c r="AL184" s="282">
        <f t="shared" si="157"/>
        <v>4.5</v>
      </c>
      <c r="AM184" s="282">
        <f t="shared" si="157"/>
        <v>4.5</v>
      </c>
      <c r="AN184" s="282">
        <f t="shared" si="157"/>
        <v>4.5</v>
      </c>
      <c r="AO184" s="282">
        <f t="shared" si="157"/>
        <v>4.5</v>
      </c>
      <c r="AP184" s="282">
        <f t="shared" si="157"/>
        <v>4.5</v>
      </c>
      <c r="AQ184" s="282">
        <f t="shared" si="157"/>
        <v>4.5</v>
      </c>
      <c r="AR184" s="282">
        <f t="shared" si="157"/>
        <v>4.5</v>
      </c>
      <c r="AS184" s="282">
        <f t="shared" si="157"/>
        <v>4.5</v>
      </c>
      <c r="AT184" s="283">
        <f t="shared" si="157"/>
        <v>4.5</v>
      </c>
      <c r="AU184" s="284">
        <f t="shared" ref="AU184:AU208" si="161">AVERAGE(AH184:AT184)</f>
        <v>4.5</v>
      </c>
      <c r="AV184" s="285">
        <f t="shared" si="131"/>
        <v>4.5</v>
      </c>
      <c r="AW184" s="282">
        <f t="shared" si="158"/>
        <v>4.5</v>
      </c>
      <c r="AX184" s="282">
        <f t="shared" si="158"/>
        <v>4.5</v>
      </c>
      <c r="AY184" s="282">
        <f t="shared" si="158"/>
        <v>4.5</v>
      </c>
      <c r="AZ184" s="282">
        <f t="shared" si="158"/>
        <v>4.5</v>
      </c>
      <c r="BA184" s="282">
        <f t="shared" si="158"/>
        <v>4.5</v>
      </c>
      <c r="BB184" s="282">
        <f t="shared" si="158"/>
        <v>4.5</v>
      </c>
      <c r="BC184" s="282">
        <f t="shared" si="158"/>
        <v>4.5</v>
      </c>
      <c r="BD184" s="282">
        <f t="shared" si="158"/>
        <v>4.5</v>
      </c>
      <c r="BE184" s="282">
        <f t="shared" si="158"/>
        <v>4.5</v>
      </c>
      <c r="BF184" s="282">
        <f t="shared" si="158"/>
        <v>4.5</v>
      </c>
      <c r="BG184" s="282">
        <f t="shared" si="158"/>
        <v>4.5</v>
      </c>
      <c r="BH184" s="283">
        <f t="shared" si="158"/>
        <v>4.5</v>
      </c>
      <c r="BI184" s="284">
        <f t="shared" ref="BI184:BI208" si="162">AU184</f>
        <v>4.5</v>
      </c>
      <c r="BJ184" s="284">
        <f t="shared" si="134"/>
        <v>4.5</v>
      </c>
      <c r="BK184" s="284">
        <f t="shared" si="134"/>
        <v>4.5</v>
      </c>
      <c r="BL184" s="284">
        <f t="shared" si="134"/>
        <v>4.5</v>
      </c>
      <c r="BM184" s="284">
        <f t="shared" si="134"/>
        <v>4.5</v>
      </c>
    </row>
    <row r="185" spans="1:65" outlineLevel="1" x14ac:dyDescent="0.3">
      <c r="A185" t="str">
        <f t="shared" si="122"/>
        <v>MPU</v>
      </c>
      <c r="B185" s="350" t="s">
        <v>37</v>
      </c>
      <c r="C185" s="291" t="s">
        <v>67</v>
      </c>
      <c r="D185" s="351" t="s">
        <v>83</v>
      </c>
      <c r="E185" s="292">
        <v>1</v>
      </c>
      <c r="F185" s="293">
        <v>0.85</v>
      </c>
      <c r="G185" s="293">
        <f t="shared" si="155"/>
        <v>0.85</v>
      </c>
      <c r="H185" s="293">
        <f t="shared" si="155"/>
        <v>0.85</v>
      </c>
      <c r="I185" s="293">
        <f t="shared" si="155"/>
        <v>0.85</v>
      </c>
      <c r="J185" s="293">
        <f t="shared" si="155"/>
        <v>0.85</v>
      </c>
      <c r="K185" s="293">
        <f t="shared" si="155"/>
        <v>0.85</v>
      </c>
      <c r="L185" s="293">
        <f t="shared" si="155"/>
        <v>0.85</v>
      </c>
      <c r="M185" s="293">
        <f t="shared" si="155"/>
        <v>0.85</v>
      </c>
      <c r="N185" s="293">
        <f t="shared" si="155"/>
        <v>0.85</v>
      </c>
      <c r="O185" s="293">
        <f t="shared" si="155"/>
        <v>0.85</v>
      </c>
      <c r="P185" s="293">
        <f t="shared" si="155"/>
        <v>0.85</v>
      </c>
      <c r="Q185" s="293">
        <f t="shared" si="155"/>
        <v>0.85</v>
      </c>
      <c r="R185" s="294">
        <f t="shared" si="155"/>
        <v>0.85</v>
      </c>
      <c r="S185" s="295">
        <f t="shared" si="159"/>
        <v>0.84999999999999976</v>
      </c>
      <c r="T185" s="296">
        <f t="shared" si="125"/>
        <v>0.85</v>
      </c>
      <c r="U185" s="293">
        <f t="shared" si="156"/>
        <v>0.85</v>
      </c>
      <c r="V185" s="293">
        <f t="shared" si="156"/>
        <v>0.85</v>
      </c>
      <c r="W185" s="293">
        <f t="shared" si="156"/>
        <v>0.85</v>
      </c>
      <c r="X185" s="293">
        <f t="shared" si="156"/>
        <v>0.85</v>
      </c>
      <c r="Y185" s="293">
        <f t="shared" si="156"/>
        <v>0.85</v>
      </c>
      <c r="Z185" s="293">
        <f t="shared" si="156"/>
        <v>0.85</v>
      </c>
      <c r="AA185" s="293">
        <f t="shared" si="156"/>
        <v>0.85</v>
      </c>
      <c r="AB185" s="293">
        <f t="shared" si="156"/>
        <v>0.85</v>
      </c>
      <c r="AC185" s="293">
        <f t="shared" si="156"/>
        <v>0.85</v>
      </c>
      <c r="AD185" s="293">
        <f t="shared" si="156"/>
        <v>0.85</v>
      </c>
      <c r="AE185" s="293">
        <f t="shared" si="156"/>
        <v>0.85</v>
      </c>
      <c r="AF185" s="294">
        <f t="shared" si="156"/>
        <v>0.85</v>
      </c>
      <c r="AG185" s="295">
        <f t="shared" si="160"/>
        <v>0.84999999999999976</v>
      </c>
      <c r="AH185" s="296">
        <f t="shared" si="128"/>
        <v>0.85</v>
      </c>
      <c r="AI185" s="293">
        <f t="shared" si="157"/>
        <v>0.85</v>
      </c>
      <c r="AJ185" s="293">
        <f t="shared" si="157"/>
        <v>0.85</v>
      </c>
      <c r="AK185" s="293">
        <f t="shared" si="157"/>
        <v>0.85</v>
      </c>
      <c r="AL185" s="293">
        <f t="shared" si="157"/>
        <v>0.85</v>
      </c>
      <c r="AM185" s="293">
        <f t="shared" si="157"/>
        <v>0.85</v>
      </c>
      <c r="AN185" s="293">
        <f t="shared" si="157"/>
        <v>0.85</v>
      </c>
      <c r="AO185" s="293">
        <f t="shared" si="157"/>
        <v>0.85</v>
      </c>
      <c r="AP185" s="293">
        <f t="shared" si="157"/>
        <v>0.85</v>
      </c>
      <c r="AQ185" s="293">
        <f t="shared" si="157"/>
        <v>0.85</v>
      </c>
      <c r="AR185" s="293">
        <f t="shared" si="157"/>
        <v>0.85</v>
      </c>
      <c r="AS185" s="293">
        <f t="shared" si="157"/>
        <v>0.85</v>
      </c>
      <c r="AT185" s="294">
        <f t="shared" si="157"/>
        <v>0.85</v>
      </c>
      <c r="AU185" s="295">
        <f t="shared" si="161"/>
        <v>0.84999999999999976</v>
      </c>
      <c r="AV185" s="296">
        <f t="shared" si="131"/>
        <v>0.85</v>
      </c>
      <c r="AW185" s="293">
        <f t="shared" si="158"/>
        <v>0.85</v>
      </c>
      <c r="AX185" s="293">
        <f t="shared" si="158"/>
        <v>0.85</v>
      </c>
      <c r="AY185" s="293">
        <f t="shared" si="158"/>
        <v>0.85</v>
      </c>
      <c r="AZ185" s="293">
        <f t="shared" si="158"/>
        <v>0.85</v>
      </c>
      <c r="BA185" s="293">
        <f t="shared" si="158"/>
        <v>0.85</v>
      </c>
      <c r="BB185" s="293">
        <f t="shared" si="158"/>
        <v>0.85</v>
      </c>
      <c r="BC185" s="293">
        <f t="shared" si="158"/>
        <v>0.85</v>
      </c>
      <c r="BD185" s="293">
        <f t="shared" si="158"/>
        <v>0.85</v>
      </c>
      <c r="BE185" s="293">
        <f t="shared" si="158"/>
        <v>0.85</v>
      </c>
      <c r="BF185" s="293">
        <f t="shared" si="158"/>
        <v>0.85</v>
      </c>
      <c r="BG185" s="293">
        <f t="shared" si="158"/>
        <v>0.85</v>
      </c>
      <c r="BH185" s="294">
        <f t="shared" si="158"/>
        <v>0.85</v>
      </c>
      <c r="BI185" s="295">
        <f t="shared" si="162"/>
        <v>0.84999999999999976</v>
      </c>
      <c r="BJ185" s="295">
        <f t="shared" si="134"/>
        <v>0.84999999999999976</v>
      </c>
      <c r="BK185" s="295">
        <f t="shared" si="134"/>
        <v>0.84999999999999976</v>
      </c>
      <c r="BL185" s="295">
        <f t="shared" si="134"/>
        <v>0.84999999999999976</v>
      </c>
      <c r="BM185" s="295">
        <f t="shared" si="134"/>
        <v>0.84999999999999976</v>
      </c>
    </row>
    <row r="186" spans="1:65" outlineLevel="1" x14ac:dyDescent="0.3">
      <c r="A186" t="str">
        <f t="shared" si="122"/>
        <v>MPU</v>
      </c>
      <c r="B186" s="352" t="s">
        <v>86</v>
      </c>
      <c r="C186" s="274" t="s">
        <v>67</v>
      </c>
      <c r="D186" s="275" t="s">
        <v>68</v>
      </c>
      <c r="E186" s="276">
        <v>1</v>
      </c>
      <c r="F186" s="277">
        <v>0.4</v>
      </c>
      <c r="G186" s="277">
        <f t="shared" si="155"/>
        <v>0.4</v>
      </c>
      <c r="H186" s="277">
        <f t="shared" si="155"/>
        <v>0.4</v>
      </c>
      <c r="I186" s="277">
        <f t="shared" si="155"/>
        <v>0.4</v>
      </c>
      <c r="J186" s="277">
        <f t="shared" si="155"/>
        <v>0.4</v>
      </c>
      <c r="K186" s="277">
        <f t="shared" si="155"/>
        <v>0.4</v>
      </c>
      <c r="L186" s="277">
        <f t="shared" si="155"/>
        <v>0.4</v>
      </c>
      <c r="M186" s="277">
        <f t="shared" si="155"/>
        <v>0.4</v>
      </c>
      <c r="N186" s="277">
        <f t="shared" si="155"/>
        <v>0.4</v>
      </c>
      <c r="O186" s="277">
        <f t="shared" si="155"/>
        <v>0.4</v>
      </c>
      <c r="P186" s="277">
        <f t="shared" si="155"/>
        <v>0.4</v>
      </c>
      <c r="Q186" s="277">
        <f t="shared" si="155"/>
        <v>0.4</v>
      </c>
      <c r="R186" s="278">
        <f t="shared" si="155"/>
        <v>0.4</v>
      </c>
      <c r="S186" s="279">
        <f t="shared" si="159"/>
        <v>0.4</v>
      </c>
      <c r="T186" s="280">
        <f t="shared" si="125"/>
        <v>0.4</v>
      </c>
      <c r="U186" s="277">
        <f t="shared" si="156"/>
        <v>0.4</v>
      </c>
      <c r="V186" s="277">
        <f t="shared" si="156"/>
        <v>0.4</v>
      </c>
      <c r="W186" s="277">
        <f t="shared" si="156"/>
        <v>0.4</v>
      </c>
      <c r="X186" s="277">
        <f t="shared" si="156"/>
        <v>0.4</v>
      </c>
      <c r="Y186" s="277">
        <f t="shared" si="156"/>
        <v>0.4</v>
      </c>
      <c r="Z186" s="277">
        <f t="shared" si="156"/>
        <v>0.4</v>
      </c>
      <c r="AA186" s="277">
        <f t="shared" si="156"/>
        <v>0.4</v>
      </c>
      <c r="AB186" s="277">
        <f t="shared" si="156"/>
        <v>0.4</v>
      </c>
      <c r="AC186" s="277">
        <f t="shared" si="156"/>
        <v>0.4</v>
      </c>
      <c r="AD186" s="277">
        <f t="shared" si="156"/>
        <v>0.4</v>
      </c>
      <c r="AE186" s="277">
        <f t="shared" si="156"/>
        <v>0.4</v>
      </c>
      <c r="AF186" s="278">
        <f t="shared" si="156"/>
        <v>0.4</v>
      </c>
      <c r="AG186" s="279">
        <f t="shared" si="160"/>
        <v>0.4</v>
      </c>
      <c r="AH186" s="280">
        <f t="shared" si="128"/>
        <v>0.4</v>
      </c>
      <c r="AI186" s="277">
        <f t="shared" si="157"/>
        <v>0.4</v>
      </c>
      <c r="AJ186" s="277">
        <f t="shared" si="157"/>
        <v>0.4</v>
      </c>
      <c r="AK186" s="277">
        <f t="shared" si="157"/>
        <v>0.4</v>
      </c>
      <c r="AL186" s="277">
        <f t="shared" si="157"/>
        <v>0.4</v>
      </c>
      <c r="AM186" s="277">
        <f t="shared" si="157"/>
        <v>0.4</v>
      </c>
      <c r="AN186" s="277">
        <f t="shared" si="157"/>
        <v>0.4</v>
      </c>
      <c r="AO186" s="277">
        <f t="shared" si="157"/>
        <v>0.4</v>
      </c>
      <c r="AP186" s="277">
        <f t="shared" si="157"/>
        <v>0.4</v>
      </c>
      <c r="AQ186" s="277">
        <f t="shared" si="157"/>
        <v>0.4</v>
      </c>
      <c r="AR186" s="277">
        <f t="shared" si="157"/>
        <v>0.4</v>
      </c>
      <c r="AS186" s="277">
        <f t="shared" si="157"/>
        <v>0.4</v>
      </c>
      <c r="AT186" s="278">
        <f t="shared" si="157"/>
        <v>0.4</v>
      </c>
      <c r="AU186" s="279">
        <f t="shared" si="161"/>
        <v>0.4</v>
      </c>
      <c r="AV186" s="280">
        <f t="shared" si="131"/>
        <v>0.4</v>
      </c>
      <c r="AW186" s="277">
        <f t="shared" si="158"/>
        <v>0.4</v>
      </c>
      <c r="AX186" s="277">
        <f t="shared" si="158"/>
        <v>0.4</v>
      </c>
      <c r="AY186" s="277">
        <f t="shared" si="158"/>
        <v>0.4</v>
      </c>
      <c r="AZ186" s="277">
        <f t="shared" si="158"/>
        <v>0.4</v>
      </c>
      <c r="BA186" s="277">
        <f t="shared" si="158"/>
        <v>0.4</v>
      </c>
      <c r="BB186" s="277">
        <f t="shared" si="158"/>
        <v>0.4</v>
      </c>
      <c r="BC186" s="277">
        <f t="shared" si="158"/>
        <v>0.4</v>
      </c>
      <c r="BD186" s="277">
        <f t="shared" si="158"/>
        <v>0.4</v>
      </c>
      <c r="BE186" s="277">
        <f t="shared" si="158"/>
        <v>0.4</v>
      </c>
      <c r="BF186" s="277">
        <f t="shared" si="158"/>
        <v>0.4</v>
      </c>
      <c r="BG186" s="277">
        <f t="shared" si="158"/>
        <v>0.4</v>
      </c>
      <c r="BH186" s="278">
        <f t="shared" si="158"/>
        <v>0.4</v>
      </c>
      <c r="BI186" s="279">
        <f t="shared" si="162"/>
        <v>0.4</v>
      </c>
      <c r="BJ186" s="279">
        <f t="shared" si="134"/>
        <v>0.4</v>
      </c>
      <c r="BK186" s="279">
        <f t="shared" si="134"/>
        <v>0.4</v>
      </c>
      <c r="BL186" s="279">
        <f t="shared" si="134"/>
        <v>0.4</v>
      </c>
      <c r="BM186" s="279">
        <f t="shared" si="134"/>
        <v>0.4</v>
      </c>
    </row>
    <row r="187" spans="1:65" outlineLevel="1" x14ac:dyDescent="0.3">
      <c r="A187" t="str">
        <f t="shared" si="122"/>
        <v>MPU</v>
      </c>
      <c r="B187" s="353" t="s">
        <v>86</v>
      </c>
      <c r="C187" s="240" t="s">
        <v>67</v>
      </c>
      <c r="D187" s="241" t="s">
        <v>69</v>
      </c>
      <c r="E187" s="242">
        <v>1</v>
      </c>
      <c r="F187" s="243">
        <v>5.6</v>
      </c>
      <c r="G187" s="243">
        <f t="shared" si="155"/>
        <v>5.6</v>
      </c>
      <c r="H187" s="243">
        <f t="shared" si="155"/>
        <v>5.6</v>
      </c>
      <c r="I187" s="243">
        <f t="shared" si="155"/>
        <v>5.6</v>
      </c>
      <c r="J187" s="243">
        <f t="shared" si="155"/>
        <v>5.6</v>
      </c>
      <c r="K187" s="243">
        <f t="shared" si="155"/>
        <v>5.6</v>
      </c>
      <c r="L187" s="243">
        <f t="shared" si="155"/>
        <v>5.6</v>
      </c>
      <c r="M187" s="243">
        <f t="shared" si="155"/>
        <v>5.6</v>
      </c>
      <c r="N187" s="243">
        <f t="shared" si="155"/>
        <v>5.6</v>
      </c>
      <c r="O187" s="244">
        <v>3.2</v>
      </c>
      <c r="P187" s="244">
        <f t="shared" si="155"/>
        <v>3.2</v>
      </c>
      <c r="Q187" s="244">
        <f t="shared" si="155"/>
        <v>3.2</v>
      </c>
      <c r="R187" s="245">
        <f t="shared" si="155"/>
        <v>3.2</v>
      </c>
      <c r="S187" s="246">
        <f t="shared" si="159"/>
        <v>4.8615384615384629</v>
      </c>
      <c r="T187" s="247">
        <f t="shared" si="125"/>
        <v>3.2</v>
      </c>
      <c r="U187" s="244">
        <f t="shared" si="156"/>
        <v>3.2</v>
      </c>
      <c r="V187" s="244">
        <f t="shared" si="156"/>
        <v>3.2</v>
      </c>
      <c r="W187" s="244">
        <f t="shared" si="156"/>
        <v>3.2</v>
      </c>
      <c r="X187" s="244">
        <f t="shared" si="156"/>
        <v>3.2</v>
      </c>
      <c r="Y187" s="244">
        <f t="shared" si="156"/>
        <v>3.2</v>
      </c>
      <c r="Z187" s="244">
        <f t="shared" si="156"/>
        <v>3.2</v>
      </c>
      <c r="AA187" s="244">
        <f t="shared" si="156"/>
        <v>3.2</v>
      </c>
      <c r="AB187" s="244">
        <f t="shared" si="156"/>
        <v>3.2</v>
      </c>
      <c r="AC187" s="244">
        <f t="shared" si="156"/>
        <v>3.2</v>
      </c>
      <c r="AD187" s="244">
        <f t="shared" si="156"/>
        <v>3.2</v>
      </c>
      <c r="AE187" s="244">
        <f t="shared" si="156"/>
        <v>3.2</v>
      </c>
      <c r="AF187" s="245">
        <f t="shared" si="156"/>
        <v>3.2</v>
      </c>
      <c r="AG187" s="248">
        <f t="shared" si="160"/>
        <v>3.2</v>
      </c>
      <c r="AH187" s="249">
        <f t="shared" si="128"/>
        <v>3.2</v>
      </c>
      <c r="AI187" s="243">
        <f t="shared" si="157"/>
        <v>3.2</v>
      </c>
      <c r="AJ187" s="243">
        <f t="shared" si="157"/>
        <v>3.2</v>
      </c>
      <c r="AK187" s="243">
        <f t="shared" si="157"/>
        <v>3.2</v>
      </c>
      <c r="AL187" s="243">
        <f t="shared" si="157"/>
        <v>3.2</v>
      </c>
      <c r="AM187" s="243">
        <f t="shared" si="157"/>
        <v>3.2</v>
      </c>
      <c r="AN187" s="243">
        <f t="shared" si="157"/>
        <v>3.2</v>
      </c>
      <c r="AO187" s="243">
        <f t="shared" si="157"/>
        <v>3.2</v>
      </c>
      <c r="AP187" s="243">
        <f t="shared" si="157"/>
        <v>3.2</v>
      </c>
      <c r="AQ187" s="244">
        <f t="shared" si="157"/>
        <v>3.2</v>
      </c>
      <c r="AR187" s="244">
        <f t="shared" si="157"/>
        <v>3.2</v>
      </c>
      <c r="AS187" s="244">
        <f t="shared" si="157"/>
        <v>3.2</v>
      </c>
      <c r="AT187" s="245">
        <f t="shared" si="157"/>
        <v>3.2</v>
      </c>
      <c r="AU187" s="248">
        <f t="shared" si="161"/>
        <v>3.2</v>
      </c>
      <c r="AV187" s="247">
        <f t="shared" si="131"/>
        <v>3.2</v>
      </c>
      <c r="AW187" s="244">
        <f t="shared" si="158"/>
        <v>3.2</v>
      </c>
      <c r="AX187" s="244">
        <f t="shared" si="158"/>
        <v>3.2</v>
      </c>
      <c r="AY187" s="244">
        <f t="shared" si="158"/>
        <v>3.2</v>
      </c>
      <c r="AZ187" s="244">
        <f t="shared" si="158"/>
        <v>3.2</v>
      </c>
      <c r="BA187" s="244">
        <f t="shared" si="158"/>
        <v>3.2</v>
      </c>
      <c r="BB187" s="244">
        <f t="shared" si="158"/>
        <v>3.2</v>
      </c>
      <c r="BC187" s="244">
        <f t="shared" si="158"/>
        <v>3.2</v>
      </c>
      <c r="BD187" s="244">
        <f t="shared" si="158"/>
        <v>3.2</v>
      </c>
      <c r="BE187" s="244">
        <f t="shared" si="158"/>
        <v>3.2</v>
      </c>
      <c r="BF187" s="244">
        <f t="shared" si="158"/>
        <v>3.2</v>
      </c>
      <c r="BG187" s="244">
        <f t="shared" si="158"/>
        <v>3.2</v>
      </c>
      <c r="BH187" s="245">
        <f t="shared" si="158"/>
        <v>3.2</v>
      </c>
      <c r="BI187" s="248">
        <f t="shared" si="162"/>
        <v>3.2</v>
      </c>
      <c r="BJ187" s="248">
        <f t="shared" si="134"/>
        <v>3.2</v>
      </c>
      <c r="BK187" s="248">
        <f t="shared" si="134"/>
        <v>3.2</v>
      </c>
      <c r="BL187" s="248">
        <f t="shared" si="134"/>
        <v>3.2</v>
      </c>
      <c r="BM187" s="248">
        <f t="shared" si="134"/>
        <v>3.2</v>
      </c>
    </row>
    <row r="188" spans="1:65" outlineLevel="1" x14ac:dyDescent="0.3">
      <c r="A188" t="str">
        <f t="shared" si="122"/>
        <v>MPU</v>
      </c>
      <c r="B188" s="353" t="s">
        <v>86</v>
      </c>
      <c r="C188" s="240" t="s">
        <v>73</v>
      </c>
      <c r="D188" s="241" t="s">
        <v>60</v>
      </c>
      <c r="E188" s="242">
        <v>1</v>
      </c>
      <c r="F188" s="250">
        <v>2.89</v>
      </c>
      <c r="G188" s="250">
        <f t="shared" si="155"/>
        <v>2.89</v>
      </c>
      <c r="H188" s="250">
        <f t="shared" si="155"/>
        <v>2.89</v>
      </c>
      <c r="I188" s="250">
        <f t="shared" si="155"/>
        <v>2.89</v>
      </c>
      <c r="J188" s="250">
        <f t="shared" si="155"/>
        <v>2.89</v>
      </c>
      <c r="K188" s="250">
        <f t="shared" si="155"/>
        <v>2.89</v>
      </c>
      <c r="L188" s="250">
        <f t="shared" si="155"/>
        <v>2.89</v>
      </c>
      <c r="M188" s="250">
        <f t="shared" si="155"/>
        <v>2.89</v>
      </c>
      <c r="N188" s="250">
        <f t="shared" si="155"/>
        <v>2.89</v>
      </c>
      <c r="O188" s="250">
        <f t="shared" si="155"/>
        <v>2.89</v>
      </c>
      <c r="P188" s="250">
        <f t="shared" si="155"/>
        <v>2.89</v>
      </c>
      <c r="Q188" s="250">
        <f t="shared" si="155"/>
        <v>2.89</v>
      </c>
      <c r="R188" s="251">
        <f t="shared" si="155"/>
        <v>2.89</v>
      </c>
      <c r="S188" s="246">
        <f t="shared" si="159"/>
        <v>2.89</v>
      </c>
      <c r="T188" s="252">
        <f t="shared" si="125"/>
        <v>2.89</v>
      </c>
      <c r="U188" s="250">
        <f t="shared" si="156"/>
        <v>2.89</v>
      </c>
      <c r="V188" s="250">
        <f t="shared" si="156"/>
        <v>2.89</v>
      </c>
      <c r="W188" s="250">
        <f t="shared" si="156"/>
        <v>2.89</v>
      </c>
      <c r="X188" s="250">
        <f t="shared" si="156"/>
        <v>2.89</v>
      </c>
      <c r="Y188" s="250">
        <f t="shared" si="156"/>
        <v>2.89</v>
      </c>
      <c r="Z188" s="250">
        <f t="shared" si="156"/>
        <v>2.89</v>
      </c>
      <c r="AA188" s="250">
        <f t="shared" si="156"/>
        <v>2.89</v>
      </c>
      <c r="AB188" s="250">
        <f t="shared" si="156"/>
        <v>2.89</v>
      </c>
      <c r="AC188" s="250">
        <f t="shared" si="156"/>
        <v>2.89</v>
      </c>
      <c r="AD188" s="250">
        <f t="shared" si="156"/>
        <v>2.89</v>
      </c>
      <c r="AE188" s="250">
        <f t="shared" si="156"/>
        <v>2.89</v>
      </c>
      <c r="AF188" s="251">
        <f t="shared" si="156"/>
        <v>2.89</v>
      </c>
      <c r="AG188" s="246">
        <f t="shared" si="160"/>
        <v>2.89</v>
      </c>
      <c r="AH188" s="252">
        <f t="shared" si="128"/>
        <v>2.89</v>
      </c>
      <c r="AI188" s="250">
        <f t="shared" si="157"/>
        <v>2.89</v>
      </c>
      <c r="AJ188" s="250">
        <f t="shared" si="157"/>
        <v>2.89</v>
      </c>
      <c r="AK188" s="250">
        <f t="shared" si="157"/>
        <v>2.89</v>
      </c>
      <c r="AL188" s="250">
        <f t="shared" si="157"/>
        <v>2.89</v>
      </c>
      <c r="AM188" s="250">
        <f t="shared" si="157"/>
        <v>2.89</v>
      </c>
      <c r="AN188" s="250">
        <f t="shared" si="157"/>
        <v>2.89</v>
      </c>
      <c r="AO188" s="250">
        <f t="shared" si="157"/>
        <v>2.89</v>
      </c>
      <c r="AP188" s="250">
        <f t="shared" si="157"/>
        <v>2.89</v>
      </c>
      <c r="AQ188" s="250">
        <f t="shared" si="157"/>
        <v>2.89</v>
      </c>
      <c r="AR188" s="250">
        <f t="shared" si="157"/>
        <v>2.89</v>
      </c>
      <c r="AS188" s="250">
        <f t="shared" si="157"/>
        <v>2.89</v>
      </c>
      <c r="AT188" s="251">
        <f t="shared" si="157"/>
        <v>2.89</v>
      </c>
      <c r="AU188" s="246">
        <f t="shared" si="161"/>
        <v>2.89</v>
      </c>
      <c r="AV188" s="252">
        <f t="shared" si="131"/>
        <v>2.89</v>
      </c>
      <c r="AW188" s="250">
        <f t="shared" si="158"/>
        <v>2.89</v>
      </c>
      <c r="AX188" s="250">
        <f t="shared" si="158"/>
        <v>2.89</v>
      </c>
      <c r="AY188" s="250">
        <f t="shared" si="158"/>
        <v>2.89</v>
      </c>
      <c r="AZ188" s="250">
        <f t="shared" si="158"/>
        <v>2.89</v>
      </c>
      <c r="BA188" s="250">
        <f t="shared" si="158"/>
        <v>2.89</v>
      </c>
      <c r="BB188" s="250">
        <f t="shared" si="158"/>
        <v>2.89</v>
      </c>
      <c r="BC188" s="250">
        <f t="shared" si="158"/>
        <v>2.89</v>
      </c>
      <c r="BD188" s="250">
        <f t="shared" si="158"/>
        <v>2.89</v>
      </c>
      <c r="BE188" s="250">
        <f t="shared" si="158"/>
        <v>2.89</v>
      </c>
      <c r="BF188" s="250">
        <f t="shared" si="158"/>
        <v>2.89</v>
      </c>
      <c r="BG188" s="250">
        <f t="shared" si="158"/>
        <v>2.89</v>
      </c>
      <c r="BH188" s="251">
        <f t="shared" si="158"/>
        <v>2.89</v>
      </c>
      <c r="BI188" s="246">
        <f t="shared" si="162"/>
        <v>2.89</v>
      </c>
      <c r="BJ188" s="246">
        <f t="shared" si="134"/>
        <v>2.89</v>
      </c>
      <c r="BK188" s="246">
        <f t="shared" si="134"/>
        <v>2.89</v>
      </c>
      <c r="BL188" s="246">
        <f t="shared" si="134"/>
        <v>2.89</v>
      </c>
      <c r="BM188" s="246">
        <f t="shared" si="134"/>
        <v>2.89</v>
      </c>
    </row>
    <row r="189" spans="1:65" outlineLevel="1" x14ac:dyDescent="0.3">
      <c r="A189" t="str">
        <f t="shared" si="122"/>
        <v>MPU</v>
      </c>
      <c r="B189" s="353" t="s">
        <v>86</v>
      </c>
      <c r="C189" s="240" t="s">
        <v>73</v>
      </c>
      <c r="D189" s="241" t="s">
        <v>61</v>
      </c>
      <c r="E189" s="281">
        <v>1</v>
      </c>
      <c r="F189" s="250">
        <v>4.1100000000000003</v>
      </c>
      <c r="G189" s="250">
        <f t="shared" si="155"/>
        <v>4.1100000000000003</v>
      </c>
      <c r="H189" s="250">
        <f t="shared" si="155"/>
        <v>4.1100000000000003</v>
      </c>
      <c r="I189" s="250">
        <f t="shared" si="155"/>
        <v>4.1100000000000003</v>
      </c>
      <c r="J189" s="250">
        <f t="shared" si="155"/>
        <v>4.1100000000000003</v>
      </c>
      <c r="K189" s="250">
        <f t="shared" si="155"/>
        <v>4.1100000000000003</v>
      </c>
      <c r="L189" s="250">
        <f t="shared" si="155"/>
        <v>4.1100000000000003</v>
      </c>
      <c r="M189" s="250">
        <f t="shared" si="155"/>
        <v>4.1100000000000003</v>
      </c>
      <c r="N189" s="250">
        <f t="shared" si="155"/>
        <v>4.1100000000000003</v>
      </c>
      <c r="O189" s="250">
        <f t="shared" si="155"/>
        <v>4.1100000000000003</v>
      </c>
      <c r="P189" s="250">
        <f t="shared" si="155"/>
        <v>4.1100000000000003</v>
      </c>
      <c r="Q189" s="250">
        <f t="shared" si="155"/>
        <v>4.1100000000000003</v>
      </c>
      <c r="R189" s="251">
        <f t="shared" si="155"/>
        <v>4.1100000000000003</v>
      </c>
      <c r="S189" s="246">
        <f t="shared" si="159"/>
        <v>4.1100000000000003</v>
      </c>
      <c r="T189" s="252">
        <f t="shared" si="125"/>
        <v>4.1100000000000003</v>
      </c>
      <c r="U189" s="250">
        <f t="shared" si="156"/>
        <v>4.1100000000000003</v>
      </c>
      <c r="V189" s="250">
        <f t="shared" si="156"/>
        <v>4.1100000000000003</v>
      </c>
      <c r="W189" s="250">
        <f t="shared" si="156"/>
        <v>4.1100000000000003</v>
      </c>
      <c r="X189" s="250">
        <f t="shared" si="156"/>
        <v>4.1100000000000003</v>
      </c>
      <c r="Y189" s="250">
        <f t="shared" si="156"/>
        <v>4.1100000000000003</v>
      </c>
      <c r="Z189" s="250">
        <f t="shared" si="156"/>
        <v>4.1100000000000003</v>
      </c>
      <c r="AA189" s="250">
        <f t="shared" si="156"/>
        <v>4.1100000000000003</v>
      </c>
      <c r="AB189" s="250">
        <f t="shared" si="156"/>
        <v>4.1100000000000003</v>
      </c>
      <c r="AC189" s="250">
        <f t="shared" si="156"/>
        <v>4.1100000000000003</v>
      </c>
      <c r="AD189" s="250">
        <f t="shared" si="156"/>
        <v>4.1100000000000003</v>
      </c>
      <c r="AE189" s="250">
        <f t="shared" si="156"/>
        <v>4.1100000000000003</v>
      </c>
      <c r="AF189" s="251">
        <f t="shared" si="156"/>
        <v>4.1100000000000003</v>
      </c>
      <c r="AG189" s="246">
        <f t="shared" si="160"/>
        <v>4.1100000000000003</v>
      </c>
      <c r="AH189" s="252">
        <f t="shared" si="128"/>
        <v>4.1100000000000003</v>
      </c>
      <c r="AI189" s="250">
        <f t="shared" si="157"/>
        <v>4.1100000000000003</v>
      </c>
      <c r="AJ189" s="250">
        <f t="shared" si="157"/>
        <v>4.1100000000000003</v>
      </c>
      <c r="AK189" s="250">
        <f t="shared" si="157"/>
        <v>4.1100000000000003</v>
      </c>
      <c r="AL189" s="250">
        <f t="shared" si="157"/>
        <v>4.1100000000000003</v>
      </c>
      <c r="AM189" s="250">
        <f t="shared" si="157"/>
        <v>4.1100000000000003</v>
      </c>
      <c r="AN189" s="250">
        <f t="shared" si="157"/>
        <v>4.1100000000000003</v>
      </c>
      <c r="AO189" s="250">
        <f t="shared" si="157"/>
        <v>4.1100000000000003</v>
      </c>
      <c r="AP189" s="250">
        <f t="shared" si="157"/>
        <v>4.1100000000000003</v>
      </c>
      <c r="AQ189" s="250">
        <f t="shared" si="157"/>
        <v>4.1100000000000003</v>
      </c>
      <c r="AR189" s="250">
        <f t="shared" si="157"/>
        <v>4.1100000000000003</v>
      </c>
      <c r="AS189" s="250">
        <f t="shared" si="157"/>
        <v>4.1100000000000003</v>
      </c>
      <c r="AT189" s="251">
        <f t="shared" si="157"/>
        <v>4.1100000000000003</v>
      </c>
      <c r="AU189" s="246">
        <f t="shared" si="161"/>
        <v>4.1100000000000003</v>
      </c>
      <c r="AV189" s="252">
        <f t="shared" si="131"/>
        <v>4.1100000000000003</v>
      </c>
      <c r="AW189" s="250">
        <f t="shared" si="158"/>
        <v>4.1100000000000003</v>
      </c>
      <c r="AX189" s="250">
        <f t="shared" si="158"/>
        <v>4.1100000000000003</v>
      </c>
      <c r="AY189" s="250">
        <f t="shared" si="158"/>
        <v>4.1100000000000003</v>
      </c>
      <c r="AZ189" s="250">
        <f t="shared" si="158"/>
        <v>4.1100000000000003</v>
      </c>
      <c r="BA189" s="250">
        <f t="shared" si="158"/>
        <v>4.1100000000000003</v>
      </c>
      <c r="BB189" s="250">
        <f t="shared" si="158"/>
        <v>4.1100000000000003</v>
      </c>
      <c r="BC189" s="250">
        <f t="shared" si="158"/>
        <v>4.1100000000000003</v>
      </c>
      <c r="BD189" s="250">
        <f t="shared" si="158"/>
        <v>4.1100000000000003</v>
      </c>
      <c r="BE189" s="250">
        <f t="shared" si="158"/>
        <v>4.1100000000000003</v>
      </c>
      <c r="BF189" s="250">
        <f t="shared" si="158"/>
        <v>4.1100000000000003</v>
      </c>
      <c r="BG189" s="250">
        <f t="shared" si="158"/>
        <v>4.1100000000000003</v>
      </c>
      <c r="BH189" s="251">
        <f t="shared" si="158"/>
        <v>4.1100000000000003</v>
      </c>
      <c r="BI189" s="246">
        <f t="shared" si="162"/>
        <v>4.1100000000000003</v>
      </c>
      <c r="BJ189" s="246">
        <f t="shared" si="134"/>
        <v>4.1100000000000003</v>
      </c>
      <c r="BK189" s="246">
        <f t="shared" si="134"/>
        <v>4.1100000000000003</v>
      </c>
      <c r="BL189" s="246">
        <f t="shared" si="134"/>
        <v>4.1100000000000003</v>
      </c>
      <c r="BM189" s="246">
        <f t="shared" si="134"/>
        <v>4.1100000000000003</v>
      </c>
    </row>
    <row r="190" spans="1:65" s="253" customFormat="1" outlineLevel="1" x14ac:dyDescent="0.3">
      <c r="A190" s="253" t="str">
        <f t="shared" si="122"/>
        <v>MPU</v>
      </c>
      <c r="B190" s="353" t="s">
        <v>86</v>
      </c>
      <c r="C190" s="255" t="s">
        <v>73</v>
      </c>
      <c r="D190" s="256" t="s">
        <v>62</v>
      </c>
      <c r="E190" s="257">
        <v>1</v>
      </c>
      <c r="F190" s="258">
        <v>7.27</v>
      </c>
      <c r="G190" s="258">
        <f t="shared" si="155"/>
        <v>7.27</v>
      </c>
      <c r="H190" s="258">
        <f t="shared" si="155"/>
        <v>7.27</v>
      </c>
      <c r="I190" s="258">
        <f t="shared" si="155"/>
        <v>7.27</v>
      </c>
      <c r="J190" s="258">
        <f t="shared" si="155"/>
        <v>7.27</v>
      </c>
      <c r="K190" s="258">
        <f t="shared" si="155"/>
        <v>7.27</v>
      </c>
      <c r="L190" s="258">
        <f t="shared" si="155"/>
        <v>7.27</v>
      </c>
      <c r="M190" s="258">
        <f t="shared" si="155"/>
        <v>7.27</v>
      </c>
      <c r="N190" s="258">
        <f t="shared" si="155"/>
        <v>7.27</v>
      </c>
      <c r="O190" s="258">
        <f t="shared" si="155"/>
        <v>7.27</v>
      </c>
      <c r="P190" s="258">
        <f t="shared" si="155"/>
        <v>7.27</v>
      </c>
      <c r="Q190" s="258">
        <f t="shared" si="155"/>
        <v>7.27</v>
      </c>
      <c r="R190" s="259">
        <f t="shared" si="155"/>
        <v>7.27</v>
      </c>
      <c r="S190" s="260">
        <f t="shared" si="159"/>
        <v>7.2699999999999969</v>
      </c>
      <c r="T190" s="261">
        <f t="shared" si="125"/>
        <v>7.27</v>
      </c>
      <c r="U190" s="258">
        <f t="shared" si="156"/>
        <v>7.27</v>
      </c>
      <c r="V190" s="258">
        <f t="shared" si="156"/>
        <v>7.27</v>
      </c>
      <c r="W190" s="258">
        <f t="shared" si="156"/>
        <v>7.27</v>
      </c>
      <c r="X190" s="258">
        <f t="shared" si="156"/>
        <v>7.27</v>
      </c>
      <c r="Y190" s="258">
        <f t="shared" si="156"/>
        <v>7.27</v>
      </c>
      <c r="Z190" s="258">
        <f t="shared" si="156"/>
        <v>7.27</v>
      </c>
      <c r="AA190" s="258">
        <f t="shared" si="156"/>
        <v>7.27</v>
      </c>
      <c r="AB190" s="258">
        <f t="shared" si="156"/>
        <v>7.27</v>
      </c>
      <c r="AC190" s="258">
        <f t="shared" si="156"/>
        <v>7.27</v>
      </c>
      <c r="AD190" s="258">
        <f t="shared" si="156"/>
        <v>7.27</v>
      </c>
      <c r="AE190" s="258">
        <f t="shared" si="156"/>
        <v>7.27</v>
      </c>
      <c r="AF190" s="259">
        <f t="shared" si="156"/>
        <v>7.27</v>
      </c>
      <c r="AG190" s="260">
        <f t="shared" si="160"/>
        <v>7.2699999999999969</v>
      </c>
      <c r="AH190" s="261">
        <f t="shared" si="128"/>
        <v>7.27</v>
      </c>
      <c r="AI190" s="258">
        <f t="shared" si="157"/>
        <v>7.27</v>
      </c>
      <c r="AJ190" s="258">
        <f t="shared" si="157"/>
        <v>7.27</v>
      </c>
      <c r="AK190" s="258">
        <f t="shared" si="157"/>
        <v>7.27</v>
      </c>
      <c r="AL190" s="258">
        <f t="shared" si="157"/>
        <v>7.27</v>
      </c>
      <c r="AM190" s="258">
        <f t="shared" si="157"/>
        <v>7.27</v>
      </c>
      <c r="AN190" s="258">
        <f t="shared" si="157"/>
        <v>7.27</v>
      </c>
      <c r="AO190" s="258">
        <f t="shared" si="157"/>
        <v>7.27</v>
      </c>
      <c r="AP190" s="258">
        <f t="shared" si="157"/>
        <v>7.27</v>
      </c>
      <c r="AQ190" s="258">
        <f t="shared" si="157"/>
        <v>7.27</v>
      </c>
      <c r="AR190" s="258">
        <f t="shared" si="157"/>
        <v>7.27</v>
      </c>
      <c r="AS190" s="258">
        <f t="shared" si="157"/>
        <v>7.27</v>
      </c>
      <c r="AT190" s="259">
        <f t="shared" si="157"/>
        <v>7.27</v>
      </c>
      <c r="AU190" s="260">
        <f t="shared" si="161"/>
        <v>7.2699999999999969</v>
      </c>
      <c r="AV190" s="261">
        <f t="shared" si="131"/>
        <v>7.27</v>
      </c>
      <c r="AW190" s="258">
        <f t="shared" si="158"/>
        <v>7.27</v>
      </c>
      <c r="AX190" s="258">
        <f t="shared" si="158"/>
        <v>7.27</v>
      </c>
      <c r="AY190" s="258">
        <f t="shared" si="158"/>
        <v>7.27</v>
      </c>
      <c r="AZ190" s="258">
        <f t="shared" si="158"/>
        <v>7.27</v>
      </c>
      <c r="BA190" s="258">
        <f t="shared" si="158"/>
        <v>7.27</v>
      </c>
      <c r="BB190" s="258">
        <f t="shared" si="158"/>
        <v>7.27</v>
      </c>
      <c r="BC190" s="258">
        <f t="shared" si="158"/>
        <v>7.27</v>
      </c>
      <c r="BD190" s="258">
        <f t="shared" si="158"/>
        <v>7.27</v>
      </c>
      <c r="BE190" s="258">
        <f t="shared" si="158"/>
        <v>7.27</v>
      </c>
      <c r="BF190" s="258">
        <f t="shared" si="158"/>
        <v>7.27</v>
      </c>
      <c r="BG190" s="258">
        <f t="shared" si="158"/>
        <v>7.27</v>
      </c>
      <c r="BH190" s="259">
        <f t="shared" si="158"/>
        <v>7.27</v>
      </c>
      <c r="BI190" s="260">
        <f t="shared" si="162"/>
        <v>7.2699999999999969</v>
      </c>
      <c r="BJ190" s="260">
        <f t="shared" si="134"/>
        <v>7.2699999999999969</v>
      </c>
      <c r="BK190" s="260">
        <f t="shared" si="134"/>
        <v>7.2699999999999969</v>
      </c>
      <c r="BL190" s="260">
        <f t="shared" si="134"/>
        <v>7.2699999999999969</v>
      </c>
      <c r="BM190" s="260">
        <f t="shared" si="134"/>
        <v>7.2699999999999969</v>
      </c>
    </row>
    <row r="191" spans="1:65" outlineLevel="1" x14ac:dyDescent="0.3">
      <c r="A191" t="str">
        <f t="shared" ref="A191:A213" si="163">$B$127</f>
        <v>MPU</v>
      </c>
      <c r="B191" s="353" t="s">
        <v>86</v>
      </c>
      <c r="C191" s="240" t="s">
        <v>73</v>
      </c>
      <c r="D191" s="241" t="s">
        <v>63</v>
      </c>
      <c r="E191" s="281">
        <v>1</v>
      </c>
      <c r="F191" s="250">
        <v>7.83</v>
      </c>
      <c r="G191" s="250">
        <f t="shared" si="155"/>
        <v>7.83</v>
      </c>
      <c r="H191" s="250">
        <f t="shared" si="155"/>
        <v>7.83</v>
      </c>
      <c r="I191" s="250">
        <f t="shared" si="155"/>
        <v>7.83</v>
      </c>
      <c r="J191" s="250">
        <f t="shared" si="155"/>
        <v>7.83</v>
      </c>
      <c r="K191" s="250">
        <f t="shared" si="155"/>
        <v>7.83</v>
      </c>
      <c r="L191" s="250">
        <f t="shared" si="155"/>
        <v>7.83</v>
      </c>
      <c r="M191" s="250">
        <f t="shared" si="155"/>
        <v>7.83</v>
      </c>
      <c r="N191" s="250">
        <f t="shared" si="155"/>
        <v>7.83</v>
      </c>
      <c r="O191" s="250">
        <f t="shared" si="155"/>
        <v>7.83</v>
      </c>
      <c r="P191" s="250">
        <f t="shared" si="155"/>
        <v>7.83</v>
      </c>
      <c r="Q191" s="250">
        <f t="shared" si="155"/>
        <v>7.83</v>
      </c>
      <c r="R191" s="251">
        <f t="shared" si="155"/>
        <v>7.83</v>
      </c>
      <c r="S191" s="246">
        <f t="shared" si="159"/>
        <v>7.8299999999999992</v>
      </c>
      <c r="T191" s="252">
        <f t="shared" si="125"/>
        <v>7.83</v>
      </c>
      <c r="U191" s="250">
        <f t="shared" si="156"/>
        <v>7.83</v>
      </c>
      <c r="V191" s="250">
        <f t="shared" si="156"/>
        <v>7.83</v>
      </c>
      <c r="W191" s="250">
        <f t="shared" si="156"/>
        <v>7.83</v>
      </c>
      <c r="X191" s="250">
        <f t="shared" si="156"/>
        <v>7.83</v>
      </c>
      <c r="Y191" s="250">
        <f t="shared" si="156"/>
        <v>7.83</v>
      </c>
      <c r="Z191" s="250">
        <f t="shared" si="156"/>
        <v>7.83</v>
      </c>
      <c r="AA191" s="250">
        <f t="shared" si="156"/>
        <v>7.83</v>
      </c>
      <c r="AB191" s="250">
        <f t="shared" si="156"/>
        <v>7.83</v>
      </c>
      <c r="AC191" s="250">
        <f t="shared" si="156"/>
        <v>7.83</v>
      </c>
      <c r="AD191" s="250">
        <f t="shared" si="156"/>
        <v>7.83</v>
      </c>
      <c r="AE191" s="250">
        <f t="shared" si="156"/>
        <v>7.83</v>
      </c>
      <c r="AF191" s="251">
        <f t="shared" si="156"/>
        <v>7.83</v>
      </c>
      <c r="AG191" s="246">
        <f t="shared" si="160"/>
        <v>7.8299999999999992</v>
      </c>
      <c r="AH191" s="252">
        <f t="shared" si="128"/>
        <v>7.83</v>
      </c>
      <c r="AI191" s="250">
        <f t="shared" si="157"/>
        <v>7.83</v>
      </c>
      <c r="AJ191" s="250">
        <f t="shared" si="157"/>
        <v>7.83</v>
      </c>
      <c r="AK191" s="250">
        <f t="shared" si="157"/>
        <v>7.83</v>
      </c>
      <c r="AL191" s="250">
        <f t="shared" si="157"/>
        <v>7.83</v>
      </c>
      <c r="AM191" s="250">
        <f t="shared" si="157"/>
        <v>7.83</v>
      </c>
      <c r="AN191" s="250">
        <f t="shared" si="157"/>
        <v>7.83</v>
      </c>
      <c r="AO191" s="250">
        <f t="shared" si="157"/>
        <v>7.83</v>
      </c>
      <c r="AP191" s="250">
        <f t="shared" si="157"/>
        <v>7.83</v>
      </c>
      <c r="AQ191" s="250">
        <f t="shared" si="157"/>
        <v>7.83</v>
      </c>
      <c r="AR191" s="250">
        <f t="shared" si="157"/>
        <v>7.83</v>
      </c>
      <c r="AS191" s="250">
        <f t="shared" si="157"/>
        <v>7.83</v>
      </c>
      <c r="AT191" s="251">
        <f t="shared" si="157"/>
        <v>7.83</v>
      </c>
      <c r="AU191" s="246">
        <f t="shared" si="161"/>
        <v>7.8299999999999992</v>
      </c>
      <c r="AV191" s="252">
        <f t="shared" si="131"/>
        <v>7.83</v>
      </c>
      <c r="AW191" s="250">
        <f t="shared" si="158"/>
        <v>7.83</v>
      </c>
      <c r="AX191" s="250">
        <f t="shared" si="158"/>
        <v>7.83</v>
      </c>
      <c r="AY191" s="250">
        <f t="shared" si="158"/>
        <v>7.83</v>
      </c>
      <c r="AZ191" s="250">
        <f t="shared" si="158"/>
        <v>7.83</v>
      </c>
      <c r="BA191" s="250">
        <f t="shared" si="158"/>
        <v>7.83</v>
      </c>
      <c r="BB191" s="250">
        <f t="shared" si="158"/>
        <v>7.83</v>
      </c>
      <c r="BC191" s="250">
        <f t="shared" si="158"/>
        <v>7.83</v>
      </c>
      <c r="BD191" s="250">
        <f t="shared" si="158"/>
        <v>7.83</v>
      </c>
      <c r="BE191" s="250">
        <f t="shared" si="158"/>
        <v>7.83</v>
      </c>
      <c r="BF191" s="250">
        <f t="shared" si="158"/>
        <v>7.83</v>
      </c>
      <c r="BG191" s="250">
        <f t="shared" si="158"/>
        <v>7.83</v>
      </c>
      <c r="BH191" s="251">
        <f t="shared" si="158"/>
        <v>7.83</v>
      </c>
      <c r="BI191" s="246">
        <f t="shared" si="162"/>
        <v>7.8299999999999992</v>
      </c>
      <c r="BJ191" s="246">
        <f t="shared" si="134"/>
        <v>7.8299999999999992</v>
      </c>
      <c r="BK191" s="246">
        <f t="shared" si="134"/>
        <v>7.8299999999999992</v>
      </c>
      <c r="BL191" s="246">
        <f t="shared" si="134"/>
        <v>7.8299999999999992</v>
      </c>
      <c r="BM191" s="246">
        <f t="shared" si="134"/>
        <v>7.8299999999999992</v>
      </c>
    </row>
    <row r="192" spans="1:65" outlineLevel="1" x14ac:dyDescent="0.3">
      <c r="A192" t="str">
        <f t="shared" si="163"/>
        <v>MPU</v>
      </c>
      <c r="B192" s="353" t="s">
        <v>86</v>
      </c>
      <c r="C192" s="240" t="s">
        <v>73</v>
      </c>
      <c r="D192" s="241" t="s">
        <v>64</v>
      </c>
      <c r="E192" s="242">
        <v>1</v>
      </c>
      <c r="F192" s="282">
        <v>3.5</v>
      </c>
      <c r="G192" s="282">
        <f t="shared" si="155"/>
        <v>3.5</v>
      </c>
      <c r="H192" s="282">
        <f t="shared" si="155"/>
        <v>3.5</v>
      </c>
      <c r="I192" s="282">
        <f t="shared" si="155"/>
        <v>3.5</v>
      </c>
      <c r="J192" s="282">
        <f t="shared" si="155"/>
        <v>3.5</v>
      </c>
      <c r="K192" s="282">
        <f t="shared" si="155"/>
        <v>3.5</v>
      </c>
      <c r="L192" s="282">
        <f t="shared" si="155"/>
        <v>3.5</v>
      </c>
      <c r="M192" s="282">
        <f t="shared" si="155"/>
        <v>3.5</v>
      </c>
      <c r="N192" s="282">
        <f t="shared" si="155"/>
        <v>3.5</v>
      </c>
      <c r="O192" s="282">
        <f t="shared" si="155"/>
        <v>3.5</v>
      </c>
      <c r="P192" s="282">
        <f t="shared" si="155"/>
        <v>3.5</v>
      </c>
      <c r="Q192" s="282">
        <f t="shared" si="155"/>
        <v>3.5</v>
      </c>
      <c r="R192" s="283">
        <f t="shared" si="155"/>
        <v>3.5</v>
      </c>
      <c r="S192" s="284">
        <f t="shared" si="159"/>
        <v>3.5</v>
      </c>
      <c r="T192" s="285">
        <f t="shared" ref="T192:T213" si="164">R192</f>
        <v>3.5</v>
      </c>
      <c r="U192" s="282">
        <f t="shared" si="156"/>
        <v>3.5</v>
      </c>
      <c r="V192" s="282">
        <f t="shared" si="156"/>
        <v>3.5</v>
      </c>
      <c r="W192" s="282">
        <f t="shared" si="156"/>
        <v>3.5</v>
      </c>
      <c r="X192" s="282">
        <f t="shared" si="156"/>
        <v>3.5</v>
      </c>
      <c r="Y192" s="282">
        <f t="shared" si="156"/>
        <v>3.5</v>
      </c>
      <c r="Z192" s="282">
        <f t="shared" si="156"/>
        <v>3.5</v>
      </c>
      <c r="AA192" s="282">
        <f t="shared" si="156"/>
        <v>3.5</v>
      </c>
      <c r="AB192" s="282">
        <f t="shared" si="156"/>
        <v>3.5</v>
      </c>
      <c r="AC192" s="282">
        <f t="shared" si="156"/>
        <v>3.5</v>
      </c>
      <c r="AD192" s="282">
        <f t="shared" si="156"/>
        <v>3.5</v>
      </c>
      <c r="AE192" s="282">
        <f t="shared" si="156"/>
        <v>3.5</v>
      </c>
      <c r="AF192" s="283">
        <f t="shared" si="156"/>
        <v>3.5</v>
      </c>
      <c r="AG192" s="284">
        <f t="shared" si="160"/>
        <v>3.5</v>
      </c>
      <c r="AH192" s="285">
        <f t="shared" ref="AH192:AH213" si="165">AF192</f>
        <v>3.5</v>
      </c>
      <c r="AI192" s="282">
        <f t="shared" si="157"/>
        <v>3.5</v>
      </c>
      <c r="AJ192" s="282">
        <f t="shared" si="157"/>
        <v>3.5</v>
      </c>
      <c r="AK192" s="282">
        <f t="shared" si="157"/>
        <v>3.5</v>
      </c>
      <c r="AL192" s="282">
        <f t="shared" si="157"/>
        <v>3.5</v>
      </c>
      <c r="AM192" s="282">
        <f t="shared" si="157"/>
        <v>3.5</v>
      </c>
      <c r="AN192" s="282">
        <f t="shared" si="157"/>
        <v>3.5</v>
      </c>
      <c r="AO192" s="282">
        <f t="shared" si="157"/>
        <v>3.5</v>
      </c>
      <c r="AP192" s="282">
        <f t="shared" si="157"/>
        <v>3.5</v>
      </c>
      <c r="AQ192" s="282">
        <f t="shared" si="157"/>
        <v>3.5</v>
      </c>
      <c r="AR192" s="282">
        <f t="shared" si="157"/>
        <v>3.5</v>
      </c>
      <c r="AS192" s="282">
        <f t="shared" si="157"/>
        <v>3.5</v>
      </c>
      <c r="AT192" s="283">
        <f t="shared" si="157"/>
        <v>3.5</v>
      </c>
      <c r="AU192" s="284">
        <f t="shared" si="161"/>
        <v>3.5</v>
      </c>
      <c r="AV192" s="285">
        <f t="shared" ref="AV192:AV213" si="166">AT192</f>
        <v>3.5</v>
      </c>
      <c r="AW192" s="282">
        <f t="shared" si="158"/>
        <v>3.5</v>
      </c>
      <c r="AX192" s="282">
        <f t="shared" si="158"/>
        <v>3.5</v>
      </c>
      <c r="AY192" s="282">
        <f t="shared" si="158"/>
        <v>3.5</v>
      </c>
      <c r="AZ192" s="282">
        <f t="shared" si="158"/>
        <v>3.5</v>
      </c>
      <c r="BA192" s="282">
        <f t="shared" si="158"/>
        <v>3.5</v>
      </c>
      <c r="BB192" s="282">
        <f t="shared" si="158"/>
        <v>3.5</v>
      </c>
      <c r="BC192" s="282">
        <f t="shared" si="158"/>
        <v>3.5</v>
      </c>
      <c r="BD192" s="282">
        <f t="shared" si="158"/>
        <v>3.5</v>
      </c>
      <c r="BE192" s="282">
        <f t="shared" si="158"/>
        <v>3.5</v>
      </c>
      <c r="BF192" s="282">
        <f t="shared" si="158"/>
        <v>3.5</v>
      </c>
      <c r="BG192" s="282">
        <f t="shared" si="158"/>
        <v>3.5</v>
      </c>
      <c r="BH192" s="283">
        <f t="shared" si="158"/>
        <v>3.5</v>
      </c>
      <c r="BI192" s="284">
        <f t="shared" si="162"/>
        <v>3.5</v>
      </c>
      <c r="BJ192" s="284">
        <f t="shared" si="134"/>
        <v>3.5</v>
      </c>
      <c r="BK192" s="284">
        <f t="shared" si="134"/>
        <v>3.5</v>
      </c>
      <c r="BL192" s="284">
        <f t="shared" si="134"/>
        <v>3.5</v>
      </c>
      <c r="BM192" s="284">
        <f t="shared" si="134"/>
        <v>3.5</v>
      </c>
    </row>
    <row r="193" spans="1:65" outlineLevel="1" x14ac:dyDescent="0.3">
      <c r="A193" t="str">
        <f t="shared" si="163"/>
        <v>MPU</v>
      </c>
      <c r="B193" s="353" t="s">
        <v>86</v>
      </c>
      <c r="C193" s="240" t="s">
        <v>67</v>
      </c>
      <c r="D193" s="241" t="s">
        <v>71</v>
      </c>
      <c r="E193" s="242">
        <v>1</v>
      </c>
      <c r="F193" s="286">
        <v>5.76</v>
      </c>
      <c r="G193" s="286">
        <f t="shared" ref="G193:R212" si="167">F193</f>
        <v>5.76</v>
      </c>
      <c r="H193" s="286">
        <f t="shared" si="167"/>
        <v>5.76</v>
      </c>
      <c r="I193" s="286">
        <f t="shared" si="167"/>
        <v>5.76</v>
      </c>
      <c r="J193" s="286">
        <f t="shared" si="167"/>
        <v>5.76</v>
      </c>
      <c r="K193" s="286">
        <f t="shared" si="167"/>
        <v>5.76</v>
      </c>
      <c r="L193" s="286">
        <f t="shared" si="167"/>
        <v>5.76</v>
      </c>
      <c r="M193" s="286">
        <f t="shared" si="167"/>
        <v>5.76</v>
      </c>
      <c r="N193" s="286">
        <f t="shared" si="167"/>
        <v>5.76</v>
      </c>
      <c r="O193" s="286">
        <f t="shared" si="167"/>
        <v>5.76</v>
      </c>
      <c r="P193" s="286">
        <f t="shared" si="167"/>
        <v>5.76</v>
      </c>
      <c r="Q193" s="286">
        <f t="shared" si="167"/>
        <v>5.76</v>
      </c>
      <c r="R193" s="287">
        <f t="shared" si="167"/>
        <v>5.76</v>
      </c>
      <c r="S193" s="288">
        <f t="shared" si="159"/>
        <v>5.76</v>
      </c>
      <c r="T193" s="289">
        <f t="shared" si="164"/>
        <v>5.76</v>
      </c>
      <c r="U193" s="286">
        <f t="shared" ref="U193:AF212" si="168">T193</f>
        <v>5.76</v>
      </c>
      <c r="V193" s="286">
        <f t="shared" si="168"/>
        <v>5.76</v>
      </c>
      <c r="W193" s="286">
        <f t="shared" si="168"/>
        <v>5.76</v>
      </c>
      <c r="X193" s="286">
        <f t="shared" si="168"/>
        <v>5.76</v>
      </c>
      <c r="Y193" s="286">
        <f t="shared" si="168"/>
        <v>5.76</v>
      </c>
      <c r="Z193" s="286">
        <f t="shared" si="168"/>
        <v>5.76</v>
      </c>
      <c r="AA193" s="286">
        <f t="shared" si="168"/>
        <v>5.76</v>
      </c>
      <c r="AB193" s="286">
        <f t="shared" si="168"/>
        <v>5.76</v>
      </c>
      <c r="AC193" s="286">
        <f t="shared" si="168"/>
        <v>5.76</v>
      </c>
      <c r="AD193" s="286">
        <f t="shared" si="168"/>
        <v>5.76</v>
      </c>
      <c r="AE193" s="286">
        <f t="shared" si="168"/>
        <v>5.76</v>
      </c>
      <c r="AF193" s="287">
        <f t="shared" si="168"/>
        <v>5.76</v>
      </c>
      <c r="AG193" s="288">
        <f t="shared" si="160"/>
        <v>5.76</v>
      </c>
      <c r="AH193" s="289">
        <f t="shared" si="165"/>
        <v>5.76</v>
      </c>
      <c r="AI193" s="286">
        <f t="shared" ref="AI193:AT212" si="169">AH193</f>
        <v>5.76</v>
      </c>
      <c r="AJ193" s="286">
        <f t="shared" si="169"/>
        <v>5.76</v>
      </c>
      <c r="AK193" s="286">
        <f t="shared" si="169"/>
        <v>5.76</v>
      </c>
      <c r="AL193" s="286">
        <f t="shared" si="169"/>
        <v>5.76</v>
      </c>
      <c r="AM193" s="286">
        <f t="shared" si="169"/>
        <v>5.76</v>
      </c>
      <c r="AN193" s="286">
        <f t="shared" si="169"/>
        <v>5.76</v>
      </c>
      <c r="AO193" s="286">
        <f t="shared" si="169"/>
        <v>5.76</v>
      </c>
      <c r="AP193" s="286">
        <f t="shared" si="169"/>
        <v>5.76</v>
      </c>
      <c r="AQ193" s="286">
        <f t="shared" si="169"/>
        <v>5.76</v>
      </c>
      <c r="AR193" s="286">
        <f t="shared" si="169"/>
        <v>5.76</v>
      </c>
      <c r="AS193" s="286">
        <f t="shared" si="169"/>
        <v>5.76</v>
      </c>
      <c r="AT193" s="287">
        <f t="shared" si="169"/>
        <v>5.76</v>
      </c>
      <c r="AU193" s="288">
        <f t="shared" si="161"/>
        <v>5.76</v>
      </c>
      <c r="AV193" s="289">
        <f t="shared" si="166"/>
        <v>5.76</v>
      </c>
      <c r="AW193" s="286">
        <f t="shared" ref="AW193:BH212" si="170">AV193</f>
        <v>5.76</v>
      </c>
      <c r="AX193" s="286">
        <f t="shared" si="170"/>
        <v>5.76</v>
      </c>
      <c r="AY193" s="286">
        <f t="shared" si="170"/>
        <v>5.76</v>
      </c>
      <c r="AZ193" s="286">
        <f t="shared" si="170"/>
        <v>5.76</v>
      </c>
      <c r="BA193" s="286">
        <f t="shared" si="170"/>
        <v>5.76</v>
      </c>
      <c r="BB193" s="286">
        <f t="shared" si="170"/>
        <v>5.76</v>
      </c>
      <c r="BC193" s="286">
        <f t="shared" si="170"/>
        <v>5.76</v>
      </c>
      <c r="BD193" s="286">
        <f t="shared" si="170"/>
        <v>5.76</v>
      </c>
      <c r="BE193" s="286">
        <f t="shared" si="170"/>
        <v>5.76</v>
      </c>
      <c r="BF193" s="286">
        <f t="shared" si="170"/>
        <v>5.76</v>
      </c>
      <c r="BG193" s="286">
        <f t="shared" si="170"/>
        <v>5.76</v>
      </c>
      <c r="BH193" s="287">
        <f t="shared" si="170"/>
        <v>5.76</v>
      </c>
      <c r="BI193" s="288">
        <f t="shared" si="162"/>
        <v>5.76</v>
      </c>
      <c r="BJ193" s="288">
        <f t="shared" si="134"/>
        <v>5.76</v>
      </c>
      <c r="BK193" s="288">
        <f t="shared" si="134"/>
        <v>5.76</v>
      </c>
      <c r="BL193" s="288">
        <f t="shared" si="134"/>
        <v>5.76</v>
      </c>
      <c r="BM193" s="288">
        <f t="shared" si="134"/>
        <v>5.76</v>
      </c>
    </row>
    <row r="194" spans="1:65" outlineLevel="1" x14ac:dyDescent="0.3">
      <c r="A194" t="str">
        <f t="shared" si="163"/>
        <v>MPU</v>
      </c>
      <c r="B194" s="353" t="s">
        <v>86</v>
      </c>
      <c r="C194" s="240" t="s">
        <v>67</v>
      </c>
      <c r="D194" s="241" t="s">
        <v>72</v>
      </c>
      <c r="E194" s="290">
        <v>1</v>
      </c>
      <c r="F194" s="282">
        <v>1.85</v>
      </c>
      <c r="G194" s="282">
        <f t="shared" si="167"/>
        <v>1.85</v>
      </c>
      <c r="H194" s="282">
        <f t="shared" si="167"/>
        <v>1.85</v>
      </c>
      <c r="I194" s="282">
        <f t="shared" si="167"/>
        <v>1.85</v>
      </c>
      <c r="J194" s="282">
        <f t="shared" si="167"/>
        <v>1.85</v>
      </c>
      <c r="K194" s="282">
        <f t="shared" si="167"/>
        <v>1.85</v>
      </c>
      <c r="L194" s="282">
        <f t="shared" si="167"/>
        <v>1.85</v>
      </c>
      <c r="M194" s="282">
        <f t="shared" si="167"/>
        <v>1.85</v>
      </c>
      <c r="N194" s="282">
        <f t="shared" si="167"/>
        <v>1.85</v>
      </c>
      <c r="O194" s="282">
        <f t="shared" si="167"/>
        <v>1.85</v>
      </c>
      <c r="P194" s="282">
        <f t="shared" si="167"/>
        <v>1.85</v>
      </c>
      <c r="Q194" s="282">
        <f t="shared" si="167"/>
        <v>1.85</v>
      </c>
      <c r="R194" s="283">
        <f t="shared" si="167"/>
        <v>1.85</v>
      </c>
      <c r="S194" s="284">
        <f t="shared" si="159"/>
        <v>1.8500000000000003</v>
      </c>
      <c r="T194" s="285">
        <f t="shared" si="164"/>
        <v>1.85</v>
      </c>
      <c r="U194" s="282">
        <f t="shared" si="168"/>
        <v>1.85</v>
      </c>
      <c r="V194" s="282">
        <f t="shared" si="168"/>
        <v>1.85</v>
      </c>
      <c r="W194" s="282">
        <f t="shared" si="168"/>
        <v>1.85</v>
      </c>
      <c r="X194" s="282">
        <f t="shared" si="168"/>
        <v>1.85</v>
      </c>
      <c r="Y194" s="282">
        <f t="shared" si="168"/>
        <v>1.85</v>
      </c>
      <c r="Z194" s="282">
        <f t="shared" si="168"/>
        <v>1.85</v>
      </c>
      <c r="AA194" s="282">
        <f t="shared" si="168"/>
        <v>1.85</v>
      </c>
      <c r="AB194" s="282">
        <f t="shared" si="168"/>
        <v>1.85</v>
      </c>
      <c r="AC194" s="282">
        <f t="shared" si="168"/>
        <v>1.85</v>
      </c>
      <c r="AD194" s="282">
        <f t="shared" si="168"/>
        <v>1.85</v>
      </c>
      <c r="AE194" s="282">
        <f t="shared" si="168"/>
        <v>1.85</v>
      </c>
      <c r="AF194" s="283">
        <f t="shared" si="168"/>
        <v>1.85</v>
      </c>
      <c r="AG194" s="284">
        <f t="shared" si="160"/>
        <v>1.8500000000000003</v>
      </c>
      <c r="AH194" s="285">
        <f t="shared" si="165"/>
        <v>1.85</v>
      </c>
      <c r="AI194" s="282">
        <f t="shared" si="169"/>
        <v>1.85</v>
      </c>
      <c r="AJ194" s="282">
        <f t="shared" si="169"/>
        <v>1.85</v>
      </c>
      <c r="AK194" s="282">
        <f t="shared" si="169"/>
        <v>1.85</v>
      </c>
      <c r="AL194" s="282">
        <f t="shared" si="169"/>
        <v>1.85</v>
      </c>
      <c r="AM194" s="282">
        <f t="shared" si="169"/>
        <v>1.85</v>
      </c>
      <c r="AN194" s="282">
        <f t="shared" si="169"/>
        <v>1.85</v>
      </c>
      <c r="AO194" s="282">
        <f t="shared" si="169"/>
        <v>1.85</v>
      </c>
      <c r="AP194" s="282">
        <f t="shared" si="169"/>
        <v>1.85</v>
      </c>
      <c r="AQ194" s="282">
        <f t="shared" si="169"/>
        <v>1.85</v>
      </c>
      <c r="AR194" s="282">
        <f t="shared" si="169"/>
        <v>1.85</v>
      </c>
      <c r="AS194" s="282">
        <f t="shared" si="169"/>
        <v>1.85</v>
      </c>
      <c r="AT194" s="283">
        <f t="shared" si="169"/>
        <v>1.85</v>
      </c>
      <c r="AU194" s="284">
        <f t="shared" si="161"/>
        <v>1.8500000000000003</v>
      </c>
      <c r="AV194" s="285">
        <f t="shared" si="166"/>
        <v>1.85</v>
      </c>
      <c r="AW194" s="282">
        <f t="shared" si="170"/>
        <v>1.85</v>
      </c>
      <c r="AX194" s="282">
        <f t="shared" si="170"/>
        <v>1.85</v>
      </c>
      <c r="AY194" s="282">
        <f t="shared" si="170"/>
        <v>1.85</v>
      </c>
      <c r="AZ194" s="282">
        <f t="shared" si="170"/>
        <v>1.85</v>
      </c>
      <c r="BA194" s="282">
        <f t="shared" si="170"/>
        <v>1.85</v>
      </c>
      <c r="BB194" s="282">
        <f t="shared" si="170"/>
        <v>1.85</v>
      </c>
      <c r="BC194" s="282">
        <f t="shared" si="170"/>
        <v>1.85</v>
      </c>
      <c r="BD194" s="282">
        <f t="shared" si="170"/>
        <v>1.85</v>
      </c>
      <c r="BE194" s="282">
        <f t="shared" si="170"/>
        <v>1.85</v>
      </c>
      <c r="BF194" s="282">
        <f t="shared" si="170"/>
        <v>1.85</v>
      </c>
      <c r="BG194" s="282">
        <f t="shared" si="170"/>
        <v>1.85</v>
      </c>
      <c r="BH194" s="283">
        <f t="shared" si="170"/>
        <v>1.85</v>
      </c>
      <c r="BI194" s="284">
        <f t="shared" si="162"/>
        <v>1.8500000000000003</v>
      </c>
      <c r="BJ194" s="284">
        <f t="shared" si="134"/>
        <v>1.8500000000000003</v>
      </c>
      <c r="BK194" s="284">
        <f t="shared" si="134"/>
        <v>1.8500000000000003</v>
      </c>
      <c r="BL194" s="284">
        <f t="shared" si="134"/>
        <v>1.8500000000000003</v>
      </c>
      <c r="BM194" s="284">
        <f t="shared" si="134"/>
        <v>1.8500000000000003</v>
      </c>
    </row>
    <row r="195" spans="1:65" outlineLevel="1" x14ac:dyDescent="0.3">
      <c r="A195" t="str">
        <f t="shared" si="163"/>
        <v>MPU</v>
      </c>
      <c r="B195" s="353" t="s">
        <v>86</v>
      </c>
      <c r="C195" s="291" t="s">
        <v>67</v>
      </c>
      <c r="D195" s="241" t="s">
        <v>49</v>
      </c>
      <c r="E195" s="292">
        <v>1</v>
      </c>
      <c r="F195" s="293">
        <v>5</v>
      </c>
      <c r="G195" s="293">
        <f t="shared" si="167"/>
        <v>5</v>
      </c>
      <c r="H195" s="293">
        <f t="shared" si="167"/>
        <v>5</v>
      </c>
      <c r="I195" s="293">
        <f t="shared" si="167"/>
        <v>5</v>
      </c>
      <c r="J195" s="293">
        <f t="shared" si="167"/>
        <v>5</v>
      </c>
      <c r="K195" s="293">
        <f t="shared" si="167"/>
        <v>5</v>
      </c>
      <c r="L195" s="293">
        <f t="shared" si="167"/>
        <v>5</v>
      </c>
      <c r="M195" s="293">
        <f t="shared" si="167"/>
        <v>5</v>
      </c>
      <c r="N195" s="293">
        <f t="shared" si="167"/>
        <v>5</v>
      </c>
      <c r="O195" s="293">
        <f t="shared" si="167"/>
        <v>5</v>
      </c>
      <c r="P195" s="293">
        <f t="shared" si="167"/>
        <v>5</v>
      </c>
      <c r="Q195" s="293">
        <f t="shared" si="167"/>
        <v>5</v>
      </c>
      <c r="R195" s="294">
        <f t="shared" si="167"/>
        <v>5</v>
      </c>
      <c r="S195" s="354">
        <v>0</v>
      </c>
      <c r="T195" s="354">
        <v>0</v>
      </c>
      <c r="U195" s="354">
        <v>0</v>
      </c>
      <c r="V195" s="354">
        <v>0</v>
      </c>
      <c r="W195" s="354">
        <v>0</v>
      </c>
      <c r="X195" s="354">
        <v>0</v>
      </c>
      <c r="Y195" s="354">
        <v>0</v>
      </c>
      <c r="Z195" s="354">
        <v>0</v>
      </c>
      <c r="AA195" s="354">
        <v>0</v>
      </c>
      <c r="AB195" s="354">
        <v>0</v>
      </c>
      <c r="AC195" s="354">
        <v>0</v>
      </c>
      <c r="AD195" s="354">
        <v>0</v>
      </c>
      <c r="AE195" s="354">
        <v>0</v>
      </c>
      <c r="AF195" s="354">
        <v>0</v>
      </c>
      <c r="AG195" s="354">
        <v>0</v>
      </c>
      <c r="AH195" s="354">
        <v>0</v>
      </c>
      <c r="AI195" s="354">
        <v>0</v>
      </c>
      <c r="AJ195" s="354">
        <v>0</v>
      </c>
      <c r="AK195" s="354">
        <v>0</v>
      </c>
      <c r="AL195" s="354">
        <v>0</v>
      </c>
      <c r="AM195" s="354">
        <v>0</v>
      </c>
      <c r="AN195" s="354">
        <v>0</v>
      </c>
      <c r="AO195" s="354">
        <v>0</v>
      </c>
      <c r="AP195" s="354">
        <v>0</v>
      </c>
      <c r="AQ195" s="354">
        <v>0</v>
      </c>
      <c r="AR195" s="354">
        <v>0</v>
      </c>
      <c r="AS195" s="354">
        <v>0</v>
      </c>
      <c r="AT195" s="354">
        <v>0</v>
      </c>
      <c r="AU195" s="354">
        <v>0</v>
      </c>
      <c r="AV195" s="354">
        <v>0</v>
      </c>
      <c r="AW195" s="354">
        <v>0</v>
      </c>
      <c r="AX195" s="354">
        <v>0</v>
      </c>
      <c r="AY195" s="354">
        <v>0</v>
      </c>
      <c r="AZ195" s="354">
        <v>0</v>
      </c>
      <c r="BA195" s="354">
        <v>0</v>
      </c>
      <c r="BB195" s="354">
        <v>0</v>
      </c>
      <c r="BC195" s="354">
        <v>0</v>
      </c>
      <c r="BD195" s="354">
        <v>0</v>
      </c>
      <c r="BE195" s="354">
        <v>0</v>
      </c>
      <c r="BF195" s="354">
        <v>0</v>
      </c>
      <c r="BG195" s="354">
        <v>0</v>
      </c>
      <c r="BH195" s="354">
        <v>0</v>
      </c>
      <c r="BI195" s="354">
        <v>0</v>
      </c>
      <c r="BJ195" s="354">
        <v>0</v>
      </c>
      <c r="BK195" s="354">
        <v>0</v>
      </c>
      <c r="BL195" s="354">
        <v>0</v>
      </c>
      <c r="BM195" s="354">
        <v>0</v>
      </c>
    </row>
    <row r="196" spans="1:65" outlineLevel="1" x14ac:dyDescent="0.3">
      <c r="A196" t="str">
        <f t="shared" si="163"/>
        <v>MPU</v>
      </c>
      <c r="B196" s="355" t="s">
        <v>87</v>
      </c>
      <c r="C196" s="274" t="s">
        <v>67</v>
      </c>
      <c r="D196" s="298" t="s">
        <v>75</v>
      </c>
      <c r="E196" s="299">
        <v>1</v>
      </c>
      <c r="F196" s="331">
        <v>0.57999999999999996</v>
      </c>
      <c r="G196" s="331">
        <f t="shared" si="167"/>
        <v>0.57999999999999996</v>
      </c>
      <c r="H196" s="331">
        <f t="shared" si="167"/>
        <v>0.57999999999999996</v>
      </c>
      <c r="I196" s="331">
        <f t="shared" si="167"/>
        <v>0.57999999999999996</v>
      </c>
      <c r="J196" s="331">
        <f t="shared" si="167"/>
        <v>0.57999999999999996</v>
      </c>
      <c r="K196" s="331">
        <f t="shared" si="167"/>
        <v>0.57999999999999996</v>
      </c>
      <c r="L196" s="331">
        <f t="shared" si="167"/>
        <v>0.57999999999999996</v>
      </c>
      <c r="M196" s="331">
        <f t="shared" si="167"/>
        <v>0.57999999999999996</v>
      </c>
      <c r="N196" s="331">
        <f t="shared" si="167"/>
        <v>0.57999999999999996</v>
      </c>
      <c r="O196" s="331">
        <f t="shared" si="167"/>
        <v>0.57999999999999996</v>
      </c>
      <c r="P196" s="331">
        <f t="shared" si="167"/>
        <v>0.57999999999999996</v>
      </c>
      <c r="Q196" s="331">
        <f t="shared" si="167"/>
        <v>0.57999999999999996</v>
      </c>
      <c r="R196" s="332">
        <f t="shared" si="167"/>
        <v>0.57999999999999996</v>
      </c>
      <c r="S196" s="333">
        <f t="shared" si="159"/>
        <v>0.57999999999999996</v>
      </c>
      <c r="T196" s="334">
        <f t="shared" ref="T196:T204" si="171">R196</f>
        <v>0.57999999999999996</v>
      </c>
      <c r="U196" s="331">
        <f t="shared" si="168"/>
        <v>0.57999999999999996</v>
      </c>
      <c r="V196" s="331">
        <f t="shared" si="168"/>
        <v>0.57999999999999996</v>
      </c>
      <c r="W196" s="331">
        <f t="shared" si="168"/>
        <v>0.57999999999999996</v>
      </c>
      <c r="X196" s="331">
        <f t="shared" si="168"/>
        <v>0.57999999999999996</v>
      </c>
      <c r="Y196" s="331">
        <f t="shared" si="168"/>
        <v>0.57999999999999996</v>
      </c>
      <c r="Z196" s="331">
        <f t="shared" si="168"/>
        <v>0.57999999999999996</v>
      </c>
      <c r="AA196" s="331">
        <f t="shared" si="168"/>
        <v>0.57999999999999996</v>
      </c>
      <c r="AB196" s="331">
        <f t="shared" si="168"/>
        <v>0.57999999999999996</v>
      </c>
      <c r="AC196" s="331">
        <f t="shared" si="168"/>
        <v>0.57999999999999996</v>
      </c>
      <c r="AD196" s="331">
        <f t="shared" si="168"/>
        <v>0.57999999999999996</v>
      </c>
      <c r="AE196" s="331">
        <f t="shared" si="168"/>
        <v>0.57999999999999996</v>
      </c>
      <c r="AF196" s="332">
        <f t="shared" si="168"/>
        <v>0.57999999999999996</v>
      </c>
      <c r="AG196" s="333">
        <f t="shared" si="160"/>
        <v>0.57999999999999996</v>
      </c>
      <c r="AH196" s="334">
        <f t="shared" ref="AH196:AH204" si="172">AF196</f>
        <v>0.57999999999999996</v>
      </c>
      <c r="AI196" s="331">
        <f t="shared" si="169"/>
        <v>0.57999999999999996</v>
      </c>
      <c r="AJ196" s="331">
        <f t="shared" si="169"/>
        <v>0.57999999999999996</v>
      </c>
      <c r="AK196" s="331">
        <f t="shared" si="169"/>
        <v>0.57999999999999996</v>
      </c>
      <c r="AL196" s="331">
        <f t="shared" si="169"/>
        <v>0.57999999999999996</v>
      </c>
      <c r="AM196" s="331">
        <f t="shared" si="169"/>
        <v>0.57999999999999996</v>
      </c>
      <c r="AN196" s="331">
        <f t="shared" si="169"/>
        <v>0.57999999999999996</v>
      </c>
      <c r="AO196" s="331">
        <f t="shared" si="169"/>
        <v>0.57999999999999996</v>
      </c>
      <c r="AP196" s="331">
        <f t="shared" si="169"/>
        <v>0.57999999999999996</v>
      </c>
      <c r="AQ196" s="331">
        <f t="shared" si="169"/>
        <v>0.57999999999999996</v>
      </c>
      <c r="AR196" s="331">
        <f t="shared" si="169"/>
        <v>0.57999999999999996</v>
      </c>
      <c r="AS196" s="331">
        <f t="shared" si="169"/>
        <v>0.57999999999999996</v>
      </c>
      <c r="AT196" s="332">
        <f t="shared" si="169"/>
        <v>0.57999999999999996</v>
      </c>
      <c r="AU196" s="333">
        <f t="shared" si="161"/>
        <v>0.57999999999999996</v>
      </c>
      <c r="AV196" s="334">
        <f t="shared" ref="AV196:AV204" si="173">AT196</f>
        <v>0.57999999999999996</v>
      </c>
      <c r="AW196" s="331">
        <f t="shared" si="170"/>
        <v>0.57999999999999996</v>
      </c>
      <c r="AX196" s="331">
        <f t="shared" si="170"/>
        <v>0.57999999999999996</v>
      </c>
      <c r="AY196" s="331">
        <f t="shared" si="170"/>
        <v>0.57999999999999996</v>
      </c>
      <c r="AZ196" s="331">
        <f t="shared" si="170"/>
        <v>0.57999999999999996</v>
      </c>
      <c r="BA196" s="331">
        <f t="shared" si="170"/>
        <v>0.57999999999999996</v>
      </c>
      <c r="BB196" s="331">
        <f t="shared" si="170"/>
        <v>0.57999999999999996</v>
      </c>
      <c r="BC196" s="331">
        <f t="shared" si="170"/>
        <v>0.57999999999999996</v>
      </c>
      <c r="BD196" s="331">
        <f t="shared" si="170"/>
        <v>0.57999999999999996</v>
      </c>
      <c r="BE196" s="331">
        <f t="shared" si="170"/>
        <v>0.57999999999999996</v>
      </c>
      <c r="BF196" s="331">
        <f t="shared" si="170"/>
        <v>0.57999999999999996</v>
      </c>
      <c r="BG196" s="331">
        <f t="shared" si="170"/>
        <v>0.57999999999999996</v>
      </c>
      <c r="BH196" s="332">
        <f t="shared" si="170"/>
        <v>0.57999999999999996</v>
      </c>
      <c r="BI196" s="333">
        <f t="shared" si="162"/>
        <v>0.57999999999999996</v>
      </c>
      <c r="BJ196" s="333">
        <f t="shared" ref="BJ196:BM204" si="174">BI196</f>
        <v>0.57999999999999996</v>
      </c>
      <c r="BK196" s="333">
        <f t="shared" si="174"/>
        <v>0.57999999999999996</v>
      </c>
      <c r="BL196" s="333">
        <f t="shared" si="174"/>
        <v>0.57999999999999996</v>
      </c>
      <c r="BM196" s="333">
        <f t="shared" si="174"/>
        <v>0.57999999999999996</v>
      </c>
    </row>
    <row r="197" spans="1:65" outlineLevel="1" x14ac:dyDescent="0.3">
      <c r="A197" t="str">
        <f t="shared" si="163"/>
        <v>MPU</v>
      </c>
      <c r="B197" s="353" t="s">
        <v>87</v>
      </c>
      <c r="C197" s="240" t="s">
        <v>84</v>
      </c>
      <c r="D197" s="241" t="s">
        <v>77</v>
      </c>
      <c r="E197" s="242">
        <v>1</v>
      </c>
      <c r="F197" s="335">
        <v>4.17</v>
      </c>
      <c r="G197" s="335">
        <f t="shared" si="167"/>
        <v>4.17</v>
      </c>
      <c r="H197" s="335">
        <f t="shared" si="167"/>
        <v>4.17</v>
      </c>
      <c r="I197" s="335">
        <f t="shared" si="167"/>
        <v>4.17</v>
      </c>
      <c r="J197" s="335">
        <f t="shared" si="167"/>
        <v>4.17</v>
      </c>
      <c r="K197" s="335">
        <f t="shared" si="167"/>
        <v>4.17</v>
      </c>
      <c r="L197" s="335">
        <f t="shared" si="167"/>
        <v>4.17</v>
      </c>
      <c r="M197" s="335">
        <f t="shared" si="167"/>
        <v>4.17</v>
      </c>
      <c r="N197" s="335">
        <f t="shared" si="167"/>
        <v>4.17</v>
      </c>
      <c r="O197" s="335">
        <f t="shared" si="167"/>
        <v>4.17</v>
      </c>
      <c r="P197" s="335">
        <f t="shared" si="167"/>
        <v>4.17</v>
      </c>
      <c r="Q197" s="335">
        <f t="shared" si="167"/>
        <v>4.17</v>
      </c>
      <c r="R197" s="336">
        <f t="shared" si="167"/>
        <v>4.17</v>
      </c>
      <c r="S197" s="337">
        <f t="shared" si="159"/>
        <v>4.1700000000000008</v>
      </c>
      <c r="T197" s="338">
        <f t="shared" si="171"/>
        <v>4.17</v>
      </c>
      <c r="U197" s="335">
        <f t="shared" si="168"/>
        <v>4.17</v>
      </c>
      <c r="V197" s="335">
        <f t="shared" si="168"/>
        <v>4.17</v>
      </c>
      <c r="W197" s="335">
        <f t="shared" si="168"/>
        <v>4.17</v>
      </c>
      <c r="X197" s="335">
        <f t="shared" si="168"/>
        <v>4.17</v>
      </c>
      <c r="Y197" s="335">
        <f t="shared" si="168"/>
        <v>4.17</v>
      </c>
      <c r="Z197" s="335">
        <f t="shared" si="168"/>
        <v>4.17</v>
      </c>
      <c r="AA197" s="335">
        <f t="shared" si="168"/>
        <v>4.17</v>
      </c>
      <c r="AB197" s="335">
        <f t="shared" si="168"/>
        <v>4.17</v>
      </c>
      <c r="AC197" s="335">
        <f t="shared" si="168"/>
        <v>4.17</v>
      </c>
      <c r="AD197" s="335">
        <f t="shared" si="168"/>
        <v>4.17</v>
      </c>
      <c r="AE197" s="335">
        <f t="shared" si="168"/>
        <v>4.17</v>
      </c>
      <c r="AF197" s="336">
        <f t="shared" si="168"/>
        <v>4.17</v>
      </c>
      <c r="AG197" s="337">
        <f t="shared" si="160"/>
        <v>4.1700000000000008</v>
      </c>
      <c r="AH197" s="338">
        <f t="shared" si="172"/>
        <v>4.17</v>
      </c>
      <c r="AI197" s="335">
        <f t="shared" si="169"/>
        <v>4.17</v>
      </c>
      <c r="AJ197" s="335">
        <f t="shared" si="169"/>
        <v>4.17</v>
      </c>
      <c r="AK197" s="335">
        <f t="shared" si="169"/>
        <v>4.17</v>
      </c>
      <c r="AL197" s="335">
        <f t="shared" si="169"/>
        <v>4.17</v>
      </c>
      <c r="AM197" s="335">
        <f t="shared" si="169"/>
        <v>4.17</v>
      </c>
      <c r="AN197" s="335">
        <f t="shared" si="169"/>
        <v>4.17</v>
      </c>
      <c r="AO197" s="335">
        <f t="shared" si="169"/>
        <v>4.17</v>
      </c>
      <c r="AP197" s="335">
        <f t="shared" si="169"/>
        <v>4.17</v>
      </c>
      <c r="AQ197" s="335">
        <f t="shared" si="169"/>
        <v>4.17</v>
      </c>
      <c r="AR197" s="335">
        <f t="shared" si="169"/>
        <v>4.17</v>
      </c>
      <c r="AS197" s="335">
        <f t="shared" si="169"/>
        <v>4.17</v>
      </c>
      <c r="AT197" s="336">
        <f t="shared" si="169"/>
        <v>4.17</v>
      </c>
      <c r="AU197" s="337">
        <f t="shared" si="161"/>
        <v>4.1700000000000008</v>
      </c>
      <c r="AV197" s="338">
        <f t="shared" si="173"/>
        <v>4.17</v>
      </c>
      <c r="AW197" s="335">
        <f t="shared" si="170"/>
        <v>4.17</v>
      </c>
      <c r="AX197" s="335">
        <f t="shared" si="170"/>
        <v>4.17</v>
      </c>
      <c r="AY197" s="335">
        <f t="shared" si="170"/>
        <v>4.17</v>
      </c>
      <c r="AZ197" s="335">
        <f t="shared" si="170"/>
        <v>4.17</v>
      </c>
      <c r="BA197" s="335">
        <f t="shared" si="170"/>
        <v>4.17</v>
      </c>
      <c r="BB197" s="335">
        <f t="shared" si="170"/>
        <v>4.17</v>
      </c>
      <c r="BC197" s="335">
        <f t="shared" si="170"/>
        <v>4.17</v>
      </c>
      <c r="BD197" s="335">
        <f t="shared" si="170"/>
        <v>4.17</v>
      </c>
      <c r="BE197" s="335">
        <f t="shared" si="170"/>
        <v>4.17</v>
      </c>
      <c r="BF197" s="335">
        <f t="shared" si="170"/>
        <v>4.17</v>
      </c>
      <c r="BG197" s="335">
        <f t="shared" si="170"/>
        <v>4.17</v>
      </c>
      <c r="BH197" s="336">
        <f t="shared" si="170"/>
        <v>4.17</v>
      </c>
      <c r="BI197" s="337">
        <f t="shared" si="162"/>
        <v>4.1700000000000008</v>
      </c>
      <c r="BJ197" s="337">
        <f t="shared" si="174"/>
        <v>4.1700000000000008</v>
      </c>
      <c r="BK197" s="337">
        <f t="shared" si="174"/>
        <v>4.1700000000000008</v>
      </c>
      <c r="BL197" s="337">
        <f t="shared" si="174"/>
        <v>4.1700000000000008</v>
      </c>
      <c r="BM197" s="337">
        <f t="shared" si="174"/>
        <v>4.1700000000000008</v>
      </c>
    </row>
    <row r="198" spans="1:65" s="339" customFormat="1" outlineLevel="1" x14ac:dyDescent="0.3">
      <c r="A198" s="339" t="str">
        <f t="shared" si="163"/>
        <v>MPU</v>
      </c>
      <c r="B198" s="353" t="s">
        <v>87</v>
      </c>
      <c r="C198" s="341" t="s">
        <v>84</v>
      </c>
      <c r="D198" s="342" t="s">
        <v>78</v>
      </c>
      <c r="E198" s="343">
        <v>1</v>
      </c>
      <c r="F198" s="344">
        <v>15.27</v>
      </c>
      <c r="G198" s="344">
        <f t="shared" si="167"/>
        <v>15.27</v>
      </c>
      <c r="H198" s="344">
        <f t="shared" si="167"/>
        <v>15.27</v>
      </c>
      <c r="I198" s="344">
        <f t="shared" si="167"/>
        <v>15.27</v>
      </c>
      <c r="J198" s="344">
        <f t="shared" si="167"/>
        <v>15.27</v>
      </c>
      <c r="K198" s="344">
        <f t="shared" si="167"/>
        <v>15.27</v>
      </c>
      <c r="L198" s="344">
        <f t="shared" si="167"/>
        <v>15.27</v>
      </c>
      <c r="M198" s="344">
        <f t="shared" si="167"/>
        <v>15.27</v>
      </c>
      <c r="N198" s="344">
        <f t="shared" si="167"/>
        <v>15.27</v>
      </c>
      <c r="O198" s="344">
        <f t="shared" si="167"/>
        <v>15.27</v>
      </c>
      <c r="P198" s="344">
        <f t="shared" si="167"/>
        <v>15.27</v>
      </c>
      <c r="Q198" s="344">
        <f t="shared" si="167"/>
        <v>15.27</v>
      </c>
      <c r="R198" s="345">
        <f t="shared" si="167"/>
        <v>15.27</v>
      </c>
      <c r="S198" s="346">
        <f t="shared" si="159"/>
        <v>15.270000000000001</v>
      </c>
      <c r="T198" s="347">
        <f t="shared" si="171"/>
        <v>15.27</v>
      </c>
      <c r="U198" s="344">
        <f t="shared" si="168"/>
        <v>15.27</v>
      </c>
      <c r="V198" s="344">
        <f t="shared" si="168"/>
        <v>15.27</v>
      </c>
      <c r="W198" s="344">
        <f t="shared" si="168"/>
        <v>15.27</v>
      </c>
      <c r="X198" s="344">
        <f t="shared" si="168"/>
        <v>15.27</v>
      </c>
      <c r="Y198" s="344">
        <f t="shared" si="168"/>
        <v>15.27</v>
      </c>
      <c r="Z198" s="344">
        <f t="shared" si="168"/>
        <v>15.27</v>
      </c>
      <c r="AA198" s="344">
        <f t="shared" si="168"/>
        <v>15.27</v>
      </c>
      <c r="AB198" s="344">
        <f t="shared" si="168"/>
        <v>15.27</v>
      </c>
      <c r="AC198" s="344">
        <f t="shared" si="168"/>
        <v>15.27</v>
      </c>
      <c r="AD198" s="344">
        <f t="shared" si="168"/>
        <v>15.27</v>
      </c>
      <c r="AE198" s="344">
        <f t="shared" si="168"/>
        <v>15.27</v>
      </c>
      <c r="AF198" s="345">
        <f t="shared" si="168"/>
        <v>15.27</v>
      </c>
      <c r="AG198" s="346">
        <f t="shared" si="160"/>
        <v>15.270000000000001</v>
      </c>
      <c r="AH198" s="347">
        <f t="shared" si="172"/>
        <v>15.27</v>
      </c>
      <c r="AI198" s="344">
        <f t="shared" si="169"/>
        <v>15.27</v>
      </c>
      <c r="AJ198" s="344">
        <f t="shared" si="169"/>
        <v>15.27</v>
      </c>
      <c r="AK198" s="344">
        <f t="shared" si="169"/>
        <v>15.27</v>
      </c>
      <c r="AL198" s="344">
        <f t="shared" si="169"/>
        <v>15.27</v>
      </c>
      <c r="AM198" s="344">
        <f t="shared" si="169"/>
        <v>15.27</v>
      </c>
      <c r="AN198" s="344">
        <f t="shared" si="169"/>
        <v>15.27</v>
      </c>
      <c r="AO198" s="344">
        <f t="shared" si="169"/>
        <v>15.27</v>
      </c>
      <c r="AP198" s="344">
        <f t="shared" si="169"/>
        <v>15.27</v>
      </c>
      <c r="AQ198" s="344">
        <f t="shared" si="169"/>
        <v>15.27</v>
      </c>
      <c r="AR198" s="344">
        <f t="shared" si="169"/>
        <v>15.27</v>
      </c>
      <c r="AS198" s="344">
        <f t="shared" si="169"/>
        <v>15.27</v>
      </c>
      <c r="AT198" s="345">
        <f t="shared" si="169"/>
        <v>15.27</v>
      </c>
      <c r="AU198" s="346">
        <f t="shared" si="161"/>
        <v>15.270000000000001</v>
      </c>
      <c r="AV198" s="347">
        <f t="shared" si="173"/>
        <v>15.27</v>
      </c>
      <c r="AW198" s="344">
        <f t="shared" si="170"/>
        <v>15.27</v>
      </c>
      <c r="AX198" s="344">
        <f t="shared" si="170"/>
        <v>15.27</v>
      </c>
      <c r="AY198" s="344">
        <f t="shared" si="170"/>
        <v>15.27</v>
      </c>
      <c r="AZ198" s="344">
        <f t="shared" si="170"/>
        <v>15.27</v>
      </c>
      <c r="BA198" s="344">
        <f t="shared" si="170"/>
        <v>15.27</v>
      </c>
      <c r="BB198" s="344">
        <f t="shared" si="170"/>
        <v>15.27</v>
      </c>
      <c r="BC198" s="344">
        <f t="shared" si="170"/>
        <v>15.27</v>
      </c>
      <c r="BD198" s="344">
        <f t="shared" si="170"/>
        <v>15.27</v>
      </c>
      <c r="BE198" s="344">
        <f t="shared" si="170"/>
        <v>15.27</v>
      </c>
      <c r="BF198" s="344">
        <f t="shared" si="170"/>
        <v>15.27</v>
      </c>
      <c r="BG198" s="344">
        <f t="shared" si="170"/>
        <v>15.27</v>
      </c>
      <c r="BH198" s="345">
        <f t="shared" si="170"/>
        <v>15.27</v>
      </c>
      <c r="BI198" s="346">
        <f t="shared" si="162"/>
        <v>15.270000000000001</v>
      </c>
      <c r="BJ198" s="346">
        <f t="shared" si="174"/>
        <v>15.270000000000001</v>
      </c>
      <c r="BK198" s="346">
        <f t="shared" si="174"/>
        <v>15.270000000000001</v>
      </c>
      <c r="BL198" s="346">
        <f t="shared" si="174"/>
        <v>15.270000000000001</v>
      </c>
      <c r="BM198" s="346">
        <f t="shared" si="174"/>
        <v>15.270000000000001</v>
      </c>
    </row>
    <row r="199" spans="1:65" outlineLevel="1" x14ac:dyDescent="0.3">
      <c r="A199" t="str">
        <f t="shared" si="163"/>
        <v>MPU</v>
      </c>
      <c r="B199" s="353" t="s">
        <v>87</v>
      </c>
      <c r="C199" s="240" t="s">
        <v>84</v>
      </c>
      <c r="D199" s="241" t="s">
        <v>79</v>
      </c>
      <c r="E199" s="242">
        <v>1</v>
      </c>
      <c r="F199" s="282">
        <v>3.3499999999999996</v>
      </c>
      <c r="G199" s="282">
        <f t="shared" si="167"/>
        <v>3.3499999999999996</v>
      </c>
      <c r="H199" s="282">
        <f t="shared" si="167"/>
        <v>3.3499999999999996</v>
      </c>
      <c r="I199" s="282">
        <f t="shared" si="167"/>
        <v>3.3499999999999996</v>
      </c>
      <c r="J199" s="282">
        <f t="shared" si="167"/>
        <v>3.3499999999999996</v>
      </c>
      <c r="K199" s="282">
        <f t="shared" si="167"/>
        <v>3.3499999999999996</v>
      </c>
      <c r="L199" s="282">
        <f t="shared" si="167"/>
        <v>3.3499999999999996</v>
      </c>
      <c r="M199" s="282">
        <f t="shared" si="167"/>
        <v>3.3499999999999996</v>
      </c>
      <c r="N199" s="282">
        <f t="shared" si="167"/>
        <v>3.3499999999999996</v>
      </c>
      <c r="O199" s="282">
        <f t="shared" si="167"/>
        <v>3.3499999999999996</v>
      </c>
      <c r="P199" s="282">
        <f t="shared" si="167"/>
        <v>3.3499999999999996</v>
      </c>
      <c r="Q199" s="282">
        <f t="shared" si="167"/>
        <v>3.3499999999999996</v>
      </c>
      <c r="R199" s="283">
        <f t="shared" si="167"/>
        <v>3.3499999999999996</v>
      </c>
      <c r="S199" s="284">
        <f t="shared" si="159"/>
        <v>3.350000000000001</v>
      </c>
      <c r="T199" s="285">
        <f t="shared" si="171"/>
        <v>3.3499999999999996</v>
      </c>
      <c r="U199" s="282">
        <f t="shared" si="168"/>
        <v>3.3499999999999996</v>
      </c>
      <c r="V199" s="282">
        <f t="shared" si="168"/>
        <v>3.3499999999999996</v>
      </c>
      <c r="W199" s="282">
        <f t="shared" si="168"/>
        <v>3.3499999999999996</v>
      </c>
      <c r="X199" s="282">
        <f t="shared" si="168"/>
        <v>3.3499999999999996</v>
      </c>
      <c r="Y199" s="282">
        <f t="shared" si="168"/>
        <v>3.3499999999999996</v>
      </c>
      <c r="Z199" s="282">
        <f t="shared" si="168"/>
        <v>3.3499999999999996</v>
      </c>
      <c r="AA199" s="282">
        <f t="shared" si="168"/>
        <v>3.3499999999999996</v>
      </c>
      <c r="AB199" s="282">
        <f t="shared" si="168"/>
        <v>3.3499999999999996</v>
      </c>
      <c r="AC199" s="282">
        <f t="shared" si="168"/>
        <v>3.3499999999999996</v>
      </c>
      <c r="AD199" s="282">
        <f t="shared" si="168"/>
        <v>3.3499999999999996</v>
      </c>
      <c r="AE199" s="282">
        <f t="shared" si="168"/>
        <v>3.3499999999999996</v>
      </c>
      <c r="AF199" s="283">
        <f t="shared" si="168"/>
        <v>3.3499999999999996</v>
      </c>
      <c r="AG199" s="284">
        <f t="shared" si="160"/>
        <v>3.350000000000001</v>
      </c>
      <c r="AH199" s="285">
        <f t="shared" si="172"/>
        <v>3.3499999999999996</v>
      </c>
      <c r="AI199" s="282">
        <f t="shared" si="169"/>
        <v>3.3499999999999996</v>
      </c>
      <c r="AJ199" s="282">
        <f t="shared" si="169"/>
        <v>3.3499999999999996</v>
      </c>
      <c r="AK199" s="282">
        <f t="shared" si="169"/>
        <v>3.3499999999999996</v>
      </c>
      <c r="AL199" s="282">
        <f t="shared" si="169"/>
        <v>3.3499999999999996</v>
      </c>
      <c r="AM199" s="282">
        <f t="shared" si="169"/>
        <v>3.3499999999999996</v>
      </c>
      <c r="AN199" s="282">
        <f t="shared" si="169"/>
        <v>3.3499999999999996</v>
      </c>
      <c r="AO199" s="282">
        <f t="shared" si="169"/>
        <v>3.3499999999999996</v>
      </c>
      <c r="AP199" s="282">
        <f t="shared" si="169"/>
        <v>3.3499999999999996</v>
      </c>
      <c r="AQ199" s="282">
        <f t="shared" si="169"/>
        <v>3.3499999999999996</v>
      </c>
      <c r="AR199" s="282">
        <f t="shared" si="169"/>
        <v>3.3499999999999996</v>
      </c>
      <c r="AS199" s="282">
        <f t="shared" si="169"/>
        <v>3.3499999999999996</v>
      </c>
      <c r="AT199" s="283">
        <f t="shared" si="169"/>
        <v>3.3499999999999996</v>
      </c>
      <c r="AU199" s="284">
        <f t="shared" si="161"/>
        <v>3.350000000000001</v>
      </c>
      <c r="AV199" s="285">
        <f t="shared" si="173"/>
        <v>3.3499999999999996</v>
      </c>
      <c r="AW199" s="282">
        <f t="shared" si="170"/>
        <v>3.3499999999999996</v>
      </c>
      <c r="AX199" s="282">
        <f t="shared" si="170"/>
        <v>3.3499999999999996</v>
      </c>
      <c r="AY199" s="282">
        <f t="shared" si="170"/>
        <v>3.3499999999999996</v>
      </c>
      <c r="AZ199" s="282">
        <f t="shared" si="170"/>
        <v>3.3499999999999996</v>
      </c>
      <c r="BA199" s="282">
        <f t="shared" si="170"/>
        <v>3.3499999999999996</v>
      </c>
      <c r="BB199" s="282">
        <f t="shared" si="170"/>
        <v>3.3499999999999996</v>
      </c>
      <c r="BC199" s="282">
        <f t="shared" si="170"/>
        <v>3.3499999999999996</v>
      </c>
      <c r="BD199" s="282">
        <f t="shared" si="170"/>
        <v>3.3499999999999996</v>
      </c>
      <c r="BE199" s="282">
        <f t="shared" si="170"/>
        <v>3.3499999999999996</v>
      </c>
      <c r="BF199" s="282">
        <f t="shared" si="170"/>
        <v>3.3499999999999996</v>
      </c>
      <c r="BG199" s="282">
        <f t="shared" si="170"/>
        <v>3.3499999999999996</v>
      </c>
      <c r="BH199" s="283">
        <f t="shared" si="170"/>
        <v>3.3499999999999996</v>
      </c>
      <c r="BI199" s="284">
        <f t="shared" si="162"/>
        <v>3.350000000000001</v>
      </c>
      <c r="BJ199" s="284">
        <f t="shared" si="174"/>
        <v>3.350000000000001</v>
      </c>
      <c r="BK199" s="284">
        <f t="shared" si="174"/>
        <v>3.350000000000001</v>
      </c>
      <c r="BL199" s="284">
        <f t="shared" si="174"/>
        <v>3.350000000000001</v>
      </c>
      <c r="BM199" s="284">
        <f t="shared" si="174"/>
        <v>3.350000000000001</v>
      </c>
    </row>
    <row r="200" spans="1:65" outlineLevel="1" x14ac:dyDescent="0.3">
      <c r="A200" t="str">
        <f t="shared" si="163"/>
        <v>MPU</v>
      </c>
      <c r="B200" s="353" t="s">
        <v>87</v>
      </c>
      <c r="C200" s="240" t="s">
        <v>84</v>
      </c>
      <c r="D200" s="241" t="s">
        <v>80</v>
      </c>
      <c r="E200" s="348">
        <v>0.227272</v>
      </c>
      <c r="F200" s="282">
        <v>0.55001309523809527</v>
      </c>
      <c r="G200" s="282">
        <f t="shared" si="167"/>
        <v>0.55001309523809527</v>
      </c>
      <c r="H200" s="282">
        <f t="shared" si="167"/>
        <v>0.55001309523809527</v>
      </c>
      <c r="I200" s="282">
        <f t="shared" si="167"/>
        <v>0.55001309523809527</v>
      </c>
      <c r="J200" s="282">
        <f t="shared" si="167"/>
        <v>0.55001309523809527</v>
      </c>
      <c r="K200" s="282">
        <f t="shared" si="167"/>
        <v>0.55001309523809527</v>
      </c>
      <c r="L200" s="282">
        <f t="shared" si="167"/>
        <v>0.55001309523809527</v>
      </c>
      <c r="M200" s="282">
        <f t="shared" si="167"/>
        <v>0.55001309523809527</v>
      </c>
      <c r="N200" s="282">
        <f t="shared" si="167"/>
        <v>0.55001309523809527</v>
      </c>
      <c r="O200" s="282">
        <f t="shared" si="167"/>
        <v>0.55001309523809527</v>
      </c>
      <c r="P200" s="282">
        <f t="shared" si="167"/>
        <v>0.55001309523809527</v>
      </c>
      <c r="Q200" s="282">
        <f t="shared" si="167"/>
        <v>0.55001309523809527</v>
      </c>
      <c r="R200" s="283">
        <f t="shared" si="167"/>
        <v>0.55001309523809527</v>
      </c>
      <c r="S200" s="284">
        <f t="shared" si="159"/>
        <v>0.55001309523809538</v>
      </c>
      <c r="T200" s="285">
        <f t="shared" si="171"/>
        <v>0.55001309523809527</v>
      </c>
      <c r="U200" s="282">
        <f t="shared" si="168"/>
        <v>0.55001309523809527</v>
      </c>
      <c r="V200" s="282">
        <f t="shared" si="168"/>
        <v>0.55001309523809527</v>
      </c>
      <c r="W200" s="282">
        <f t="shared" si="168"/>
        <v>0.55001309523809527</v>
      </c>
      <c r="X200" s="282">
        <f t="shared" si="168"/>
        <v>0.55001309523809527</v>
      </c>
      <c r="Y200" s="282">
        <f t="shared" si="168"/>
        <v>0.55001309523809527</v>
      </c>
      <c r="Z200" s="282">
        <f t="shared" si="168"/>
        <v>0.55001309523809527</v>
      </c>
      <c r="AA200" s="282">
        <f t="shared" si="168"/>
        <v>0.55001309523809527</v>
      </c>
      <c r="AB200" s="282">
        <f t="shared" si="168"/>
        <v>0.55001309523809527</v>
      </c>
      <c r="AC200" s="282">
        <f t="shared" si="168"/>
        <v>0.55001309523809527</v>
      </c>
      <c r="AD200" s="282">
        <f t="shared" si="168"/>
        <v>0.55001309523809527</v>
      </c>
      <c r="AE200" s="282">
        <f t="shared" si="168"/>
        <v>0.55001309523809527</v>
      </c>
      <c r="AF200" s="283">
        <f t="shared" si="168"/>
        <v>0.55001309523809527</v>
      </c>
      <c r="AG200" s="284">
        <f t="shared" si="160"/>
        <v>0.55001309523809538</v>
      </c>
      <c r="AH200" s="285">
        <f t="shared" si="172"/>
        <v>0.55001309523809527</v>
      </c>
      <c r="AI200" s="282">
        <f t="shared" si="169"/>
        <v>0.55001309523809527</v>
      </c>
      <c r="AJ200" s="282">
        <f t="shared" si="169"/>
        <v>0.55001309523809527</v>
      </c>
      <c r="AK200" s="282">
        <f t="shared" si="169"/>
        <v>0.55001309523809527</v>
      </c>
      <c r="AL200" s="282">
        <f t="shared" si="169"/>
        <v>0.55001309523809527</v>
      </c>
      <c r="AM200" s="282">
        <f t="shared" si="169"/>
        <v>0.55001309523809527</v>
      </c>
      <c r="AN200" s="282">
        <f t="shared" si="169"/>
        <v>0.55001309523809527</v>
      </c>
      <c r="AO200" s="282">
        <f t="shared" si="169"/>
        <v>0.55001309523809527</v>
      </c>
      <c r="AP200" s="282">
        <f t="shared" si="169"/>
        <v>0.55001309523809527</v>
      </c>
      <c r="AQ200" s="282">
        <f t="shared" si="169"/>
        <v>0.55001309523809527</v>
      </c>
      <c r="AR200" s="282">
        <f t="shared" si="169"/>
        <v>0.55001309523809527</v>
      </c>
      <c r="AS200" s="282">
        <f t="shared" si="169"/>
        <v>0.55001309523809527</v>
      </c>
      <c r="AT200" s="283">
        <f t="shared" si="169"/>
        <v>0.55001309523809527</v>
      </c>
      <c r="AU200" s="284">
        <f t="shared" si="161"/>
        <v>0.55001309523809538</v>
      </c>
      <c r="AV200" s="285">
        <f t="shared" si="173"/>
        <v>0.55001309523809527</v>
      </c>
      <c r="AW200" s="282">
        <f t="shared" si="170"/>
        <v>0.55001309523809527</v>
      </c>
      <c r="AX200" s="282">
        <f t="shared" si="170"/>
        <v>0.55001309523809527</v>
      </c>
      <c r="AY200" s="282">
        <f t="shared" si="170"/>
        <v>0.55001309523809527</v>
      </c>
      <c r="AZ200" s="282">
        <f t="shared" si="170"/>
        <v>0.55001309523809527</v>
      </c>
      <c r="BA200" s="282">
        <f t="shared" si="170"/>
        <v>0.55001309523809527</v>
      </c>
      <c r="BB200" s="282">
        <f t="shared" si="170"/>
        <v>0.55001309523809527</v>
      </c>
      <c r="BC200" s="282">
        <f t="shared" si="170"/>
        <v>0.55001309523809527</v>
      </c>
      <c r="BD200" s="282">
        <f t="shared" si="170"/>
        <v>0.55001309523809527</v>
      </c>
      <c r="BE200" s="282">
        <f t="shared" si="170"/>
        <v>0.55001309523809527</v>
      </c>
      <c r="BF200" s="282">
        <f t="shared" si="170"/>
        <v>0.55001309523809527</v>
      </c>
      <c r="BG200" s="282">
        <f t="shared" si="170"/>
        <v>0.55001309523809527</v>
      </c>
      <c r="BH200" s="283">
        <f t="shared" si="170"/>
        <v>0.55001309523809527</v>
      </c>
      <c r="BI200" s="284">
        <f t="shared" si="162"/>
        <v>0.55001309523809538</v>
      </c>
      <c r="BJ200" s="284">
        <f t="shared" si="174"/>
        <v>0.55001309523809538</v>
      </c>
      <c r="BK200" s="284">
        <f t="shared" si="174"/>
        <v>0.55001309523809538</v>
      </c>
      <c r="BL200" s="284">
        <f t="shared" si="174"/>
        <v>0.55001309523809538</v>
      </c>
      <c r="BM200" s="284">
        <f t="shared" si="174"/>
        <v>0.55001309523809538</v>
      </c>
    </row>
    <row r="201" spans="1:65" outlineLevel="1" x14ac:dyDescent="0.3">
      <c r="A201" t="str">
        <f t="shared" si="163"/>
        <v>MPU</v>
      </c>
      <c r="B201" s="353" t="s">
        <v>87</v>
      </c>
      <c r="C201" s="240" t="s">
        <v>84</v>
      </c>
      <c r="D201" s="241" t="s">
        <v>81</v>
      </c>
      <c r="E201" s="348">
        <v>0.227272</v>
      </c>
      <c r="F201" s="282">
        <v>3.294526785714285</v>
      </c>
      <c r="G201" s="282">
        <f t="shared" si="167"/>
        <v>3.294526785714285</v>
      </c>
      <c r="H201" s="282">
        <f t="shared" si="167"/>
        <v>3.294526785714285</v>
      </c>
      <c r="I201" s="282">
        <f t="shared" si="167"/>
        <v>3.294526785714285</v>
      </c>
      <c r="J201" s="282">
        <f t="shared" si="167"/>
        <v>3.294526785714285</v>
      </c>
      <c r="K201" s="282">
        <f t="shared" si="167"/>
        <v>3.294526785714285</v>
      </c>
      <c r="L201" s="282">
        <f t="shared" si="167"/>
        <v>3.294526785714285</v>
      </c>
      <c r="M201" s="282">
        <f t="shared" si="167"/>
        <v>3.294526785714285</v>
      </c>
      <c r="N201" s="282">
        <f t="shared" si="167"/>
        <v>3.294526785714285</v>
      </c>
      <c r="O201" s="282">
        <f t="shared" si="167"/>
        <v>3.294526785714285</v>
      </c>
      <c r="P201" s="282">
        <f t="shared" si="167"/>
        <v>3.294526785714285</v>
      </c>
      <c r="Q201" s="282">
        <f t="shared" si="167"/>
        <v>3.294526785714285</v>
      </c>
      <c r="R201" s="283">
        <f t="shared" si="167"/>
        <v>3.294526785714285</v>
      </c>
      <c r="S201" s="284">
        <f t="shared" si="159"/>
        <v>3.2945267857142846</v>
      </c>
      <c r="T201" s="285">
        <f t="shared" si="171"/>
        <v>3.294526785714285</v>
      </c>
      <c r="U201" s="282">
        <f t="shared" si="168"/>
        <v>3.294526785714285</v>
      </c>
      <c r="V201" s="282">
        <f t="shared" si="168"/>
        <v>3.294526785714285</v>
      </c>
      <c r="W201" s="282">
        <f t="shared" si="168"/>
        <v>3.294526785714285</v>
      </c>
      <c r="X201" s="282">
        <f t="shared" si="168"/>
        <v>3.294526785714285</v>
      </c>
      <c r="Y201" s="282">
        <f t="shared" si="168"/>
        <v>3.294526785714285</v>
      </c>
      <c r="Z201" s="282">
        <f t="shared" si="168"/>
        <v>3.294526785714285</v>
      </c>
      <c r="AA201" s="282">
        <f t="shared" si="168"/>
        <v>3.294526785714285</v>
      </c>
      <c r="AB201" s="282">
        <f t="shared" si="168"/>
        <v>3.294526785714285</v>
      </c>
      <c r="AC201" s="282">
        <f t="shared" si="168"/>
        <v>3.294526785714285</v>
      </c>
      <c r="AD201" s="282">
        <f t="shared" si="168"/>
        <v>3.294526785714285</v>
      </c>
      <c r="AE201" s="282">
        <f t="shared" si="168"/>
        <v>3.294526785714285</v>
      </c>
      <c r="AF201" s="283">
        <f t="shared" si="168"/>
        <v>3.294526785714285</v>
      </c>
      <c r="AG201" s="284">
        <f t="shared" si="160"/>
        <v>3.2945267857142846</v>
      </c>
      <c r="AH201" s="285">
        <f t="shared" si="172"/>
        <v>3.294526785714285</v>
      </c>
      <c r="AI201" s="282">
        <f t="shared" si="169"/>
        <v>3.294526785714285</v>
      </c>
      <c r="AJ201" s="282">
        <f t="shared" si="169"/>
        <v>3.294526785714285</v>
      </c>
      <c r="AK201" s="282">
        <f t="shared" si="169"/>
        <v>3.294526785714285</v>
      </c>
      <c r="AL201" s="282">
        <f t="shared" si="169"/>
        <v>3.294526785714285</v>
      </c>
      <c r="AM201" s="282">
        <f t="shared" si="169"/>
        <v>3.294526785714285</v>
      </c>
      <c r="AN201" s="282">
        <f t="shared" si="169"/>
        <v>3.294526785714285</v>
      </c>
      <c r="AO201" s="282">
        <f t="shared" si="169"/>
        <v>3.294526785714285</v>
      </c>
      <c r="AP201" s="282">
        <f t="shared" si="169"/>
        <v>3.294526785714285</v>
      </c>
      <c r="AQ201" s="282">
        <f t="shared" si="169"/>
        <v>3.294526785714285</v>
      </c>
      <c r="AR201" s="282">
        <f t="shared" si="169"/>
        <v>3.294526785714285</v>
      </c>
      <c r="AS201" s="282">
        <f t="shared" si="169"/>
        <v>3.294526785714285</v>
      </c>
      <c r="AT201" s="283">
        <f t="shared" si="169"/>
        <v>3.294526785714285</v>
      </c>
      <c r="AU201" s="284">
        <f t="shared" si="161"/>
        <v>3.2945267857142846</v>
      </c>
      <c r="AV201" s="285">
        <f t="shared" si="173"/>
        <v>3.294526785714285</v>
      </c>
      <c r="AW201" s="282">
        <f t="shared" si="170"/>
        <v>3.294526785714285</v>
      </c>
      <c r="AX201" s="282">
        <f t="shared" si="170"/>
        <v>3.294526785714285</v>
      </c>
      <c r="AY201" s="282">
        <f t="shared" si="170"/>
        <v>3.294526785714285</v>
      </c>
      <c r="AZ201" s="282">
        <f t="shared" si="170"/>
        <v>3.294526785714285</v>
      </c>
      <c r="BA201" s="282">
        <f t="shared" si="170"/>
        <v>3.294526785714285</v>
      </c>
      <c r="BB201" s="282">
        <f t="shared" si="170"/>
        <v>3.294526785714285</v>
      </c>
      <c r="BC201" s="282">
        <f t="shared" si="170"/>
        <v>3.294526785714285</v>
      </c>
      <c r="BD201" s="282">
        <f t="shared" si="170"/>
        <v>3.294526785714285</v>
      </c>
      <c r="BE201" s="282">
        <f t="shared" si="170"/>
        <v>3.294526785714285</v>
      </c>
      <c r="BF201" s="282">
        <f t="shared" si="170"/>
        <v>3.294526785714285</v>
      </c>
      <c r="BG201" s="282">
        <f t="shared" si="170"/>
        <v>3.294526785714285</v>
      </c>
      <c r="BH201" s="283">
        <f t="shared" si="170"/>
        <v>3.294526785714285</v>
      </c>
      <c r="BI201" s="284">
        <f t="shared" si="162"/>
        <v>3.2945267857142846</v>
      </c>
      <c r="BJ201" s="284">
        <f t="shared" si="174"/>
        <v>3.2945267857142846</v>
      </c>
      <c r="BK201" s="284">
        <f t="shared" si="174"/>
        <v>3.2945267857142846</v>
      </c>
      <c r="BL201" s="284">
        <f t="shared" si="174"/>
        <v>3.2945267857142846</v>
      </c>
      <c r="BM201" s="284">
        <f t="shared" si="174"/>
        <v>3.2945267857142846</v>
      </c>
    </row>
    <row r="202" spans="1:65" outlineLevel="1" x14ac:dyDescent="0.3">
      <c r="A202" t="str">
        <f t="shared" si="163"/>
        <v>MPU</v>
      </c>
      <c r="B202" s="353" t="s">
        <v>87</v>
      </c>
      <c r="C202" s="240" t="s">
        <v>84</v>
      </c>
      <c r="D202" s="241" t="s">
        <v>82</v>
      </c>
      <c r="E202" s="348">
        <v>0.227272</v>
      </c>
      <c r="F202" s="282">
        <v>0.16519414880952379</v>
      </c>
      <c r="G202" s="282">
        <f t="shared" si="167"/>
        <v>0.16519414880952379</v>
      </c>
      <c r="H202" s="282">
        <f t="shared" si="167"/>
        <v>0.16519414880952379</v>
      </c>
      <c r="I202" s="282">
        <f t="shared" si="167"/>
        <v>0.16519414880952379</v>
      </c>
      <c r="J202" s="282">
        <f t="shared" si="167"/>
        <v>0.16519414880952379</v>
      </c>
      <c r="K202" s="282">
        <f t="shared" si="167"/>
        <v>0.16519414880952379</v>
      </c>
      <c r="L202" s="282">
        <f t="shared" si="167"/>
        <v>0.16519414880952379</v>
      </c>
      <c r="M202" s="282">
        <f t="shared" si="167"/>
        <v>0.16519414880952379</v>
      </c>
      <c r="N202" s="282">
        <f t="shared" si="167"/>
        <v>0.16519414880952379</v>
      </c>
      <c r="O202" s="282">
        <f t="shared" si="167"/>
        <v>0.16519414880952379</v>
      </c>
      <c r="P202" s="282">
        <f t="shared" si="167"/>
        <v>0.16519414880952379</v>
      </c>
      <c r="Q202" s="282">
        <f t="shared" si="167"/>
        <v>0.16519414880952379</v>
      </c>
      <c r="R202" s="283">
        <f t="shared" si="167"/>
        <v>0.16519414880952379</v>
      </c>
      <c r="S202" s="284">
        <f t="shared" si="159"/>
        <v>0.16519414880952382</v>
      </c>
      <c r="T202" s="285">
        <f t="shared" si="171"/>
        <v>0.16519414880952379</v>
      </c>
      <c r="U202" s="282">
        <f t="shared" si="168"/>
        <v>0.16519414880952379</v>
      </c>
      <c r="V202" s="282">
        <f t="shared" si="168"/>
        <v>0.16519414880952379</v>
      </c>
      <c r="W202" s="282">
        <f t="shared" si="168"/>
        <v>0.16519414880952379</v>
      </c>
      <c r="X202" s="282">
        <f t="shared" si="168"/>
        <v>0.16519414880952379</v>
      </c>
      <c r="Y202" s="282">
        <f t="shared" si="168"/>
        <v>0.16519414880952379</v>
      </c>
      <c r="Z202" s="282">
        <f t="shared" si="168"/>
        <v>0.16519414880952379</v>
      </c>
      <c r="AA202" s="282">
        <f t="shared" si="168"/>
        <v>0.16519414880952379</v>
      </c>
      <c r="AB202" s="282">
        <f t="shared" si="168"/>
        <v>0.16519414880952379</v>
      </c>
      <c r="AC202" s="282">
        <f t="shared" si="168"/>
        <v>0.16519414880952379</v>
      </c>
      <c r="AD202" s="282">
        <f t="shared" si="168"/>
        <v>0.16519414880952379</v>
      </c>
      <c r="AE202" s="282">
        <f t="shared" si="168"/>
        <v>0.16519414880952379</v>
      </c>
      <c r="AF202" s="283">
        <f t="shared" si="168"/>
        <v>0.16519414880952379</v>
      </c>
      <c r="AG202" s="284">
        <f t="shared" si="160"/>
        <v>0.16519414880952382</v>
      </c>
      <c r="AH202" s="285">
        <f t="shared" si="172"/>
        <v>0.16519414880952379</v>
      </c>
      <c r="AI202" s="282">
        <f t="shared" si="169"/>
        <v>0.16519414880952379</v>
      </c>
      <c r="AJ202" s="282">
        <f t="shared" si="169"/>
        <v>0.16519414880952379</v>
      </c>
      <c r="AK202" s="282">
        <f t="shared" si="169"/>
        <v>0.16519414880952379</v>
      </c>
      <c r="AL202" s="282">
        <f t="shared" si="169"/>
        <v>0.16519414880952379</v>
      </c>
      <c r="AM202" s="282">
        <f t="shared" si="169"/>
        <v>0.16519414880952379</v>
      </c>
      <c r="AN202" s="282">
        <f t="shared" si="169"/>
        <v>0.16519414880952379</v>
      </c>
      <c r="AO202" s="282">
        <f t="shared" si="169"/>
        <v>0.16519414880952379</v>
      </c>
      <c r="AP202" s="282">
        <f t="shared" si="169"/>
        <v>0.16519414880952379</v>
      </c>
      <c r="AQ202" s="282">
        <f t="shared" si="169"/>
        <v>0.16519414880952379</v>
      </c>
      <c r="AR202" s="282">
        <f t="shared" si="169"/>
        <v>0.16519414880952379</v>
      </c>
      <c r="AS202" s="282">
        <f t="shared" si="169"/>
        <v>0.16519414880952379</v>
      </c>
      <c r="AT202" s="283">
        <f t="shared" si="169"/>
        <v>0.16519414880952379</v>
      </c>
      <c r="AU202" s="284">
        <f t="shared" si="161"/>
        <v>0.16519414880952382</v>
      </c>
      <c r="AV202" s="285">
        <f t="shared" si="173"/>
        <v>0.16519414880952379</v>
      </c>
      <c r="AW202" s="282">
        <f t="shared" si="170"/>
        <v>0.16519414880952379</v>
      </c>
      <c r="AX202" s="282">
        <f t="shared" si="170"/>
        <v>0.16519414880952379</v>
      </c>
      <c r="AY202" s="282">
        <f t="shared" si="170"/>
        <v>0.16519414880952379</v>
      </c>
      <c r="AZ202" s="282">
        <f t="shared" si="170"/>
        <v>0.16519414880952379</v>
      </c>
      <c r="BA202" s="282">
        <f t="shared" si="170"/>
        <v>0.16519414880952379</v>
      </c>
      <c r="BB202" s="282">
        <f t="shared" si="170"/>
        <v>0.16519414880952379</v>
      </c>
      <c r="BC202" s="282">
        <f t="shared" si="170"/>
        <v>0.16519414880952379</v>
      </c>
      <c r="BD202" s="282">
        <f t="shared" si="170"/>
        <v>0.16519414880952379</v>
      </c>
      <c r="BE202" s="282">
        <f t="shared" si="170"/>
        <v>0.16519414880952379</v>
      </c>
      <c r="BF202" s="282">
        <f t="shared" si="170"/>
        <v>0.16519414880952379</v>
      </c>
      <c r="BG202" s="282">
        <f t="shared" si="170"/>
        <v>0.16519414880952379</v>
      </c>
      <c r="BH202" s="283">
        <f t="shared" si="170"/>
        <v>0.16519414880952379</v>
      </c>
      <c r="BI202" s="284">
        <f t="shared" si="162"/>
        <v>0.16519414880952382</v>
      </c>
      <c r="BJ202" s="284">
        <f t="shared" si="174"/>
        <v>0.16519414880952382</v>
      </c>
      <c r="BK202" s="284">
        <f t="shared" si="174"/>
        <v>0.16519414880952382</v>
      </c>
      <c r="BL202" s="284">
        <f t="shared" si="174"/>
        <v>0.16519414880952382</v>
      </c>
      <c r="BM202" s="284">
        <f t="shared" si="174"/>
        <v>0.16519414880952382</v>
      </c>
    </row>
    <row r="203" spans="1:65" outlineLevel="1" x14ac:dyDescent="0.3">
      <c r="A203" t="str">
        <f t="shared" si="163"/>
        <v>MPU</v>
      </c>
      <c r="B203" s="353" t="s">
        <v>87</v>
      </c>
      <c r="C203" s="240" t="s">
        <v>67</v>
      </c>
      <c r="D203" s="241" t="s">
        <v>52</v>
      </c>
      <c r="E203" s="242">
        <v>1</v>
      </c>
      <c r="F203" s="282">
        <v>2.6731173333333333</v>
      </c>
      <c r="G203" s="282">
        <f t="shared" si="167"/>
        <v>2.6731173333333333</v>
      </c>
      <c r="H203" s="282">
        <f t="shared" si="167"/>
        <v>2.6731173333333333</v>
      </c>
      <c r="I203" s="282">
        <f t="shared" si="167"/>
        <v>2.6731173333333333</v>
      </c>
      <c r="J203" s="282">
        <f t="shared" si="167"/>
        <v>2.6731173333333333</v>
      </c>
      <c r="K203" s="282">
        <f t="shared" si="167"/>
        <v>2.6731173333333333</v>
      </c>
      <c r="L203" s="282">
        <f t="shared" si="167"/>
        <v>2.6731173333333333</v>
      </c>
      <c r="M203" s="282">
        <f t="shared" si="167"/>
        <v>2.6731173333333333</v>
      </c>
      <c r="N203" s="282">
        <f t="shared" si="167"/>
        <v>2.6731173333333333</v>
      </c>
      <c r="O203" s="282">
        <f t="shared" si="167"/>
        <v>2.6731173333333333</v>
      </c>
      <c r="P203" s="282">
        <f t="shared" si="167"/>
        <v>2.6731173333333333</v>
      </c>
      <c r="Q203" s="282">
        <f t="shared" si="167"/>
        <v>2.6731173333333333</v>
      </c>
      <c r="R203" s="283">
        <f t="shared" si="167"/>
        <v>2.6731173333333333</v>
      </c>
      <c r="S203" s="284">
        <f t="shared" si="159"/>
        <v>2.6731173333333329</v>
      </c>
      <c r="T203" s="285">
        <f t="shared" si="171"/>
        <v>2.6731173333333333</v>
      </c>
      <c r="U203" s="282">
        <f t="shared" si="168"/>
        <v>2.6731173333333333</v>
      </c>
      <c r="V203" s="282">
        <f t="shared" si="168"/>
        <v>2.6731173333333333</v>
      </c>
      <c r="W203" s="282">
        <f t="shared" si="168"/>
        <v>2.6731173333333333</v>
      </c>
      <c r="X203" s="282">
        <f t="shared" si="168"/>
        <v>2.6731173333333333</v>
      </c>
      <c r="Y203" s="282">
        <f t="shared" si="168"/>
        <v>2.6731173333333333</v>
      </c>
      <c r="Z203" s="282">
        <f t="shared" si="168"/>
        <v>2.6731173333333333</v>
      </c>
      <c r="AA203" s="282">
        <f t="shared" si="168"/>
        <v>2.6731173333333333</v>
      </c>
      <c r="AB203" s="282">
        <f t="shared" si="168"/>
        <v>2.6731173333333333</v>
      </c>
      <c r="AC203" s="282">
        <f t="shared" si="168"/>
        <v>2.6731173333333333</v>
      </c>
      <c r="AD203" s="282">
        <f t="shared" si="168"/>
        <v>2.6731173333333333</v>
      </c>
      <c r="AE203" s="282">
        <f t="shared" si="168"/>
        <v>2.6731173333333333</v>
      </c>
      <c r="AF203" s="283">
        <f t="shared" si="168"/>
        <v>2.6731173333333333</v>
      </c>
      <c r="AG203" s="284">
        <f t="shared" si="160"/>
        <v>2.6731173333333329</v>
      </c>
      <c r="AH203" s="285">
        <f t="shared" si="172"/>
        <v>2.6731173333333333</v>
      </c>
      <c r="AI203" s="282">
        <f t="shared" si="169"/>
        <v>2.6731173333333333</v>
      </c>
      <c r="AJ203" s="282">
        <f t="shared" si="169"/>
        <v>2.6731173333333333</v>
      </c>
      <c r="AK203" s="282">
        <f t="shared" si="169"/>
        <v>2.6731173333333333</v>
      </c>
      <c r="AL203" s="282">
        <f t="shared" si="169"/>
        <v>2.6731173333333333</v>
      </c>
      <c r="AM203" s="282">
        <f t="shared" si="169"/>
        <v>2.6731173333333333</v>
      </c>
      <c r="AN203" s="282">
        <f t="shared" si="169"/>
        <v>2.6731173333333333</v>
      </c>
      <c r="AO203" s="282">
        <f t="shared" si="169"/>
        <v>2.6731173333333333</v>
      </c>
      <c r="AP203" s="282">
        <f t="shared" si="169"/>
        <v>2.6731173333333333</v>
      </c>
      <c r="AQ203" s="282">
        <f t="shared" si="169"/>
        <v>2.6731173333333333</v>
      </c>
      <c r="AR203" s="282">
        <f t="shared" si="169"/>
        <v>2.6731173333333333</v>
      </c>
      <c r="AS203" s="282">
        <f t="shared" si="169"/>
        <v>2.6731173333333333</v>
      </c>
      <c r="AT203" s="283">
        <f t="shared" si="169"/>
        <v>2.6731173333333333</v>
      </c>
      <c r="AU203" s="284">
        <f t="shared" si="161"/>
        <v>2.6731173333333329</v>
      </c>
      <c r="AV203" s="285">
        <f t="shared" si="173"/>
        <v>2.6731173333333333</v>
      </c>
      <c r="AW203" s="282">
        <f t="shared" si="170"/>
        <v>2.6731173333333333</v>
      </c>
      <c r="AX203" s="282">
        <f t="shared" si="170"/>
        <v>2.6731173333333333</v>
      </c>
      <c r="AY203" s="282">
        <f t="shared" si="170"/>
        <v>2.6731173333333333</v>
      </c>
      <c r="AZ203" s="282">
        <f t="shared" si="170"/>
        <v>2.6731173333333333</v>
      </c>
      <c r="BA203" s="282">
        <f t="shared" si="170"/>
        <v>2.6731173333333333</v>
      </c>
      <c r="BB203" s="282">
        <f t="shared" si="170"/>
        <v>2.6731173333333333</v>
      </c>
      <c r="BC203" s="282">
        <f t="shared" si="170"/>
        <v>2.6731173333333333</v>
      </c>
      <c r="BD203" s="282">
        <f t="shared" si="170"/>
        <v>2.6731173333333333</v>
      </c>
      <c r="BE203" s="282">
        <f t="shared" si="170"/>
        <v>2.6731173333333333</v>
      </c>
      <c r="BF203" s="282">
        <f t="shared" si="170"/>
        <v>2.6731173333333333</v>
      </c>
      <c r="BG203" s="282">
        <f t="shared" si="170"/>
        <v>2.6731173333333333</v>
      </c>
      <c r="BH203" s="283">
        <f t="shared" si="170"/>
        <v>2.6731173333333333</v>
      </c>
      <c r="BI203" s="284">
        <f t="shared" si="162"/>
        <v>2.6731173333333329</v>
      </c>
      <c r="BJ203" s="284">
        <f t="shared" si="174"/>
        <v>2.6731173333333329</v>
      </c>
      <c r="BK203" s="284">
        <f t="shared" si="174"/>
        <v>2.6731173333333329</v>
      </c>
      <c r="BL203" s="284">
        <f t="shared" si="174"/>
        <v>2.6731173333333329</v>
      </c>
      <c r="BM203" s="284">
        <f t="shared" si="174"/>
        <v>2.6731173333333329</v>
      </c>
    </row>
    <row r="204" spans="1:65" outlineLevel="1" x14ac:dyDescent="0.3">
      <c r="A204" t="str">
        <f t="shared" si="163"/>
        <v>MPU</v>
      </c>
      <c r="B204" s="353" t="s">
        <v>87</v>
      </c>
      <c r="C204" s="291" t="s">
        <v>67</v>
      </c>
      <c r="D204" s="351" t="s">
        <v>83</v>
      </c>
      <c r="E204" s="292">
        <v>1</v>
      </c>
      <c r="F204" s="293">
        <v>0.85</v>
      </c>
      <c r="G204" s="293">
        <f t="shared" si="167"/>
        <v>0.85</v>
      </c>
      <c r="H204" s="293">
        <f t="shared" si="167"/>
        <v>0.85</v>
      </c>
      <c r="I204" s="293">
        <f t="shared" si="167"/>
        <v>0.85</v>
      </c>
      <c r="J204" s="293">
        <f t="shared" si="167"/>
        <v>0.85</v>
      </c>
      <c r="K204" s="293">
        <f t="shared" si="167"/>
        <v>0.85</v>
      </c>
      <c r="L204" s="293">
        <f t="shared" si="167"/>
        <v>0.85</v>
      </c>
      <c r="M204" s="293">
        <f t="shared" si="167"/>
        <v>0.85</v>
      </c>
      <c r="N204" s="293">
        <f t="shared" si="167"/>
        <v>0.85</v>
      </c>
      <c r="O204" s="293">
        <f t="shared" si="167"/>
        <v>0.85</v>
      </c>
      <c r="P204" s="293">
        <f t="shared" si="167"/>
        <v>0.85</v>
      </c>
      <c r="Q204" s="293">
        <f t="shared" si="167"/>
        <v>0.85</v>
      </c>
      <c r="R204" s="294">
        <f t="shared" si="167"/>
        <v>0.85</v>
      </c>
      <c r="S204" s="295">
        <f t="shared" si="159"/>
        <v>0.84999999999999976</v>
      </c>
      <c r="T204" s="296">
        <f t="shared" si="171"/>
        <v>0.85</v>
      </c>
      <c r="U204" s="293">
        <f t="shared" si="168"/>
        <v>0.85</v>
      </c>
      <c r="V204" s="293">
        <f t="shared" si="168"/>
        <v>0.85</v>
      </c>
      <c r="W204" s="293">
        <f t="shared" si="168"/>
        <v>0.85</v>
      </c>
      <c r="X204" s="293">
        <f t="shared" si="168"/>
        <v>0.85</v>
      </c>
      <c r="Y204" s="293">
        <f t="shared" si="168"/>
        <v>0.85</v>
      </c>
      <c r="Z204" s="293">
        <f t="shared" si="168"/>
        <v>0.85</v>
      </c>
      <c r="AA204" s="293">
        <f t="shared" si="168"/>
        <v>0.85</v>
      </c>
      <c r="AB204" s="293">
        <f t="shared" si="168"/>
        <v>0.85</v>
      </c>
      <c r="AC204" s="293">
        <f t="shared" si="168"/>
        <v>0.85</v>
      </c>
      <c r="AD204" s="293">
        <f t="shared" si="168"/>
        <v>0.85</v>
      </c>
      <c r="AE204" s="293">
        <f t="shared" si="168"/>
        <v>0.85</v>
      </c>
      <c r="AF204" s="294">
        <f t="shared" si="168"/>
        <v>0.85</v>
      </c>
      <c r="AG204" s="295">
        <f t="shared" si="160"/>
        <v>0.84999999999999976</v>
      </c>
      <c r="AH204" s="296">
        <f t="shared" si="172"/>
        <v>0.85</v>
      </c>
      <c r="AI204" s="293">
        <f t="shared" si="169"/>
        <v>0.85</v>
      </c>
      <c r="AJ204" s="293">
        <f t="shared" si="169"/>
        <v>0.85</v>
      </c>
      <c r="AK204" s="293">
        <f t="shared" si="169"/>
        <v>0.85</v>
      </c>
      <c r="AL204" s="293">
        <f t="shared" si="169"/>
        <v>0.85</v>
      </c>
      <c r="AM204" s="293">
        <f t="shared" si="169"/>
        <v>0.85</v>
      </c>
      <c r="AN204" s="293">
        <f t="shared" si="169"/>
        <v>0.85</v>
      </c>
      <c r="AO204" s="293">
        <f t="shared" si="169"/>
        <v>0.85</v>
      </c>
      <c r="AP204" s="293">
        <f t="shared" si="169"/>
        <v>0.85</v>
      </c>
      <c r="AQ204" s="293">
        <f t="shared" si="169"/>
        <v>0.85</v>
      </c>
      <c r="AR204" s="293">
        <f t="shared" si="169"/>
        <v>0.85</v>
      </c>
      <c r="AS204" s="293">
        <f t="shared" si="169"/>
        <v>0.85</v>
      </c>
      <c r="AT204" s="294">
        <f t="shared" si="169"/>
        <v>0.85</v>
      </c>
      <c r="AU204" s="295">
        <f t="shared" si="161"/>
        <v>0.84999999999999976</v>
      </c>
      <c r="AV204" s="296">
        <f t="shared" si="173"/>
        <v>0.85</v>
      </c>
      <c r="AW204" s="293">
        <f t="shared" si="170"/>
        <v>0.85</v>
      </c>
      <c r="AX204" s="293">
        <f t="shared" si="170"/>
        <v>0.85</v>
      </c>
      <c r="AY204" s="293">
        <f t="shared" si="170"/>
        <v>0.85</v>
      </c>
      <c r="AZ204" s="293">
        <f t="shared" si="170"/>
        <v>0.85</v>
      </c>
      <c r="BA204" s="293">
        <f t="shared" si="170"/>
        <v>0.85</v>
      </c>
      <c r="BB204" s="293">
        <f t="shared" si="170"/>
        <v>0.85</v>
      </c>
      <c r="BC204" s="293">
        <f t="shared" si="170"/>
        <v>0.85</v>
      </c>
      <c r="BD204" s="293">
        <f t="shared" si="170"/>
        <v>0.85</v>
      </c>
      <c r="BE204" s="293">
        <f t="shared" si="170"/>
        <v>0.85</v>
      </c>
      <c r="BF204" s="293">
        <f t="shared" si="170"/>
        <v>0.85</v>
      </c>
      <c r="BG204" s="293">
        <f t="shared" si="170"/>
        <v>0.85</v>
      </c>
      <c r="BH204" s="294">
        <f t="shared" si="170"/>
        <v>0.85</v>
      </c>
      <c r="BI204" s="295">
        <f t="shared" si="162"/>
        <v>0.84999999999999976</v>
      </c>
      <c r="BJ204" s="295">
        <f t="shared" si="174"/>
        <v>0.84999999999999976</v>
      </c>
      <c r="BK204" s="295">
        <f t="shared" si="174"/>
        <v>0.84999999999999976</v>
      </c>
      <c r="BL204" s="295">
        <f t="shared" si="174"/>
        <v>0.84999999999999976</v>
      </c>
      <c r="BM204" s="295">
        <f t="shared" si="174"/>
        <v>0.84999999999999976</v>
      </c>
    </row>
    <row r="205" spans="1:65" outlineLevel="1" x14ac:dyDescent="0.3">
      <c r="A205" t="str">
        <f t="shared" si="163"/>
        <v>MPU</v>
      </c>
      <c r="B205" s="273" t="s">
        <v>43</v>
      </c>
      <c r="C205" s="274" t="s">
        <v>88</v>
      </c>
      <c r="D205" s="275" t="s">
        <v>75</v>
      </c>
      <c r="E205" s="299">
        <v>1</v>
      </c>
      <c r="F205" s="356">
        <v>0.58305166666666663</v>
      </c>
      <c r="G205" s="356">
        <f t="shared" si="167"/>
        <v>0.58305166666666663</v>
      </c>
      <c r="H205" s="356">
        <f t="shared" si="167"/>
        <v>0.58305166666666663</v>
      </c>
      <c r="I205" s="356">
        <f t="shared" si="167"/>
        <v>0.58305166666666663</v>
      </c>
      <c r="J205" s="356">
        <f t="shared" si="167"/>
        <v>0.58305166666666663</v>
      </c>
      <c r="K205" s="356">
        <f t="shared" si="167"/>
        <v>0.58305166666666663</v>
      </c>
      <c r="L205" s="356">
        <f t="shared" si="167"/>
        <v>0.58305166666666663</v>
      </c>
      <c r="M205" s="356">
        <f t="shared" si="167"/>
        <v>0.58305166666666663</v>
      </c>
      <c r="N205" s="356">
        <f t="shared" si="167"/>
        <v>0.58305166666666663</v>
      </c>
      <c r="O205" s="356">
        <f t="shared" si="167"/>
        <v>0.58305166666666663</v>
      </c>
      <c r="P205" s="356">
        <f t="shared" si="167"/>
        <v>0.58305166666666663</v>
      </c>
      <c r="Q205" s="356">
        <f t="shared" si="167"/>
        <v>0.58305166666666663</v>
      </c>
      <c r="R205" s="357">
        <f t="shared" si="167"/>
        <v>0.58305166666666663</v>
      </c>
      <c r="S205" s="358">
        <f t="shared" si="159"/>
        <v>0.58305166666666675</v>
      </c>
      <c r="T205" s="359">
        <f t="shared" si="164"/>
        <v>0.58305166666666663</v>
      </c>
      <c r="U205" s="356">
        <f t="shared" si="168"/>
        <v>0.58305166666666663</v>
      </c>
      <c r="V205" s="356">
        <f t="shared" si="168"/>
        <v>0.58305166666666663</v>
      </c>
      <c r="W205" s="356">
        <f t="shared" si="168"/>
        <v>0.58305166666666663</v>
      </c>
      <c r="X205" s="356">
        <f t="shared" si="168"/>
        <v>0.58305166666666663</v>
      </c>
      <c r="Y205" s="356">
        <f t="shared" si="168"/>
        <v>0.58305166666666663</v>
      </c>
      <c r="Z205" s="356">
        <f t="shared" si="168"/>
        <v>0.58305166666666663</v>
      </c>
      <c r="AA205" s="356">
        <f t="shared" si="168"/>
        <v>0.58305166666666663</v>
      </c>
      <c r="AB205" s="356">
        <f t="shared" si="168"/>
        <v>0.58305166666666663</v>
      </c>
      <c r="AC205" s="356">
        <f t="shared" si="168"/>
        <v>0.58305166666666663</v>
      </c>
      <c r="AD205" s="356">
        <f t="shared" si="168"/>
        <v>0.58305166666666663</v>
      </c>
      <c r="AE205" s="356">
        <f t="shared" si="168"/>
        <v>0.58305166666666663</v>
      </c>
      <c r="AF205" s="357">
        <f t="shared" si="168"/>
        <v>0.58305166666666663</v>
      </c>
      <c r="AG205" s="358">
        <f t="shared" si="160"/>
        <v>0.58305166666666675</v>
      </c>
      <c r="AH205" s="359">
        <f t="shared" si="165"/>
        <v>0.58305166666666663</v>
      </c>
      <c r="AI205" s="356">
        <f t="shared" si="169"/>
        <v>0.58305166666666663</v>
      </c>
      <c r="AJ205" s="356">
        <f t="shared" si="169"/>
        <v>0.58305166666666663</v>
      </c>
      <c r="AK205" s="356">
        <f t="shared" si="169"/>
        <v>0.58305166666666663</v>
      </c>
      <c r="AL205" s="356">
        <f t="shared" si="169"/>
        <v>0.58305166666666663</v>
      </c>
      <c r="AM205" s="356">
        <f t="shared" si="169"/>
        <v>0.58305166666666663</v>
      </c>
      <c r="AN205" s="356">
        <f t="shared" si="169"/>
        <v>0.58305166666666663</v>
      </c>
      <c r="AO205" s="356">
        <f t="shared" si="169"/>
        <v>0.58305166666666663</v>
      </c>
      <c r="AP205" s="356">
        <f t="shared" si="169"/>
        <v>0.58305166666666663</v>
      </c>
      <c r="AQ205" s="356">
        <f t="shared" si="169"/>
        <v>0.58305166666666663</v>
      </c>
      <c r="AR205" s="356">
        <f t="shared" si="169"/>
        <v>0.58305166666666663</v>
      </c>
      <c r="AS205" s="356">
        <f t="shared" si="169"/>
        <v>0.58305166666666663</v>
      </c>
      <c r="AT205" s="357">
        <f t="shared" si="169"/>
        <v>0.58305166666666663</v>
      </c>
      <c r="AU205" s="358">
        <f t="shared" si="161"/>
        <v>0.58305166666666675</v>
      </c>
      <c r="AV205" s="359">
        <f t="shared" si="166"/>
        <v>0.58305166666666663</v>
      </c>
      <c r="AW205" s="356">
        <f t="shared" si="170"/>
        <v>0.58305166666666663</v>
      </c>
      <c r="AX205" s="356">
        <f t="shared" si="170"/>
        <v>0.58305166666666663</v>
      </c>
      <c r="AY205" s="356">
        <f t="shared" si="170"/>
        <v>0.58305166666666663</v>
      </c>
      <c r="AZ205" s="356">
        <f t="shared" si="170"/>
        <v>0.58305166666666663</v>
      </c>
      <c r="BA205" s="356">
        <f t="shared" si="170"/>
        <v>0.58305166666666663</v>
      </c>
      <c r="BB205" s="356">
        <f t="shared" si="170"/>
        <v>0.58305166666666663</v>
      </c>
      <c r="BC205" s="356">
        <f t="shared" si="170"/>
        <v>0.58305166666666663</v>
      </c>
      <c r="BD205" s="356">
        <f t="shared" si="170"/>
        <v>0.58305166666666663</v>
      </c>
      <c r="BE205" s="356">
        <f t="shared" si="170"/>
        <v>0.58305166666666663</v>
      </c>
      <c r="BF205" s="356">
        <f t="shared" si="170"/>
        <v>0.58305166666666663</v>
      </c>
      <c r="BG205" s="356">
        <f t="shared" si="170"/>
        <v>0.58305166666666663</v>
      </c>
      <c r="BH205" s="357">
        <f t="shared" si="170"/>
        <v>0.58305166666666663</v>
      </c>
      <c r="BI205" s="358">
        <f t="shared" si="162"/>
        <v>0.58305166666666675</v>
      </c>
      <c r="BJ205" s="358">
        <f t="shared" si="134"/>
        <v>0.58305166666666675</v>
      </c>
      <c r="BK205" s="358">
        <f t="shared" si="134"/>
        <v>0.58305166666666675</v>
      </c>
      <c r="BL205" s="358">
        <f t="shared" si="134"/>
        <v>0.58305166666666675</v>
      </c>
      <c r="BM205" s="358">
        <f t="shared" si="134"/>
        <v>0.58305166666666675</v>
      </c>
    </row>
    <row r="206" spans="1:65" outlineLevel="1" x14ac:dyDescent="0.3">
      <c r="A206" t="str">
        <f t="shared" si="163"/>
        <v>MPU</v>
      </c>
      <c r="B206" s="239" t="s">
        <v>43</v>
      </c>
      <c r="C206" s="240" t="s">
        <v>88</v>
      </c>
      <c r="D206" s="241" t="s">
        <v>77</v>
      </c>
      <c r="E206" s="242">
        <v>1</v>
      </c>
      <c r="F206" s="282">
        <v>4.0213299999999998</v>
      </c>
      <c r="G206" s="282">
        <f t="shared" si="167"/>
        <v>4.0213299999999998</v>
      </c>
      <c r="H206" s="282">
        <f t="shared" si="167"/>
        <v>4.0213299999999998</v>
      </c>
      <c r="I206" s="282">
        <f t="shared" si="167"/>
        <v>4.0213299999999998</v>
      </c>
      <c r="J206" s="282">
        <f t="shared" si="167"/>
        <v>4.0213299999999998</v>
      </c>
      <c r="K206" s="282">
        <f t="shared" si="167"/>
        <v>4.0213299999999998</v>
      </c>
      <c r="L206" s="282">
        <f t="shared" si="167"/>
        <v>4.0213299999999998</v>
      </c>
      <c r="M206" s="282">
        <f t="shared" si="167"/>
        <v>4.0213299999999998</v>
      </c>
      <c r="N206" s="282">
        <f t="shared" si="167"/>
        <v>4.0213299999999998</v>
      </c>
      <c r="O206" s="282">
        <f t="shared" si="167"/>
        <v>4.0213299999999998</v>
      </c>
      <c r="P206" s="282">
        <f t="shared" si="167"/>
        <v>4.0213299999999998</v>
      </c>
      <c r="Q206" s="282">
        <f t="shared" si="167"/>
        <v>4.0213299999999998</v>
      </c>
      <c r="R206" s="283">
        <f t="shared" si="167"/>
        <v>4.0213299999999998</v>
      </c>
      <c r="S206" s="284">
        <f t="shared" si="159"/>
        <v>4.0213299999999998</v>
      </c>
      <c r="T206" s="285">
        <f t="shared" si="164"/>
        <v>4.0213299999999998</v>
      </c>
      <c r="U206" s="282">
        <f t="shared" si="168"/>
        <v>4.0213299999999998</v>
      </c>
      <c r="V206" s="282">
        <f t="shared" si="168"/>
        <v>4.0213299999999998</v>
      </c>
      <c r="W206" s="282">
        <f t="shared" si="168"/>
        <v>4.0213299999999998</v>
      </c>
      <c r="X206" s="282">
        <f t="shared" si="168"/>
        <v>4.0213299999999998</v>
      </c>
      <c r="Y206" s="282">
        <f t="shared" si="168"/>
        <v>4.0213299999999998</v>
      </c>
      <c r="Z206" s="282">
        <f t="shared" si="168"/>
        <v>4.0213299999999998</v>
      </c>
      <c r="AA206" s="282">
        <f t="shared" si="168"/>
        <v>4.0213299999999998</v>
      </c>
      <c r="AB206" s="282">
        <f t="shared" si="168"/>
        <v>4.0213299999999998</v>
      </c>
      <c r="AC206" s="282">
        <f t="shared" si="168"/>
        <v>4.0213299999999998</v>
      </c>
      <c r="AD206" s="282">
        <f t="shared" si="168"/>
        <v>4.0213299999999998</v>
      </c>
      <c r="AE206" s="282">
        <f t="shared" si="168"/>
        <v>4.0213299999999998</v>
      </c>
      <c r="AF206" s="283">
        <f t="shared" si="168"/>
        <v>4.0213299999999998</v>
      </c>
      <c r="AG206" s="284">
        <f t="shared" si="160"/>
        <v>4.0213299999999998</v>
      </c>
      <c r="AH206" s="285">
        <f t="shared" si="165"/>
        <v>4.0213299999999998</v>
      </c>
      <c r="AI206" s="282">
        <f t="shared" si="169"/>
        <v>4.0213299999999998</v>
      </c>
      <c r="AJ206" s="282">
        <f t="shared" si="169"/>
        <v>4.0213299999999998</v>
      </c>
      <c r="AK206" s="282">
        <f t="shared" si="169"/>
        <v>4.0213299999999998</v>
      </c>
      <c r="AL206" s="282">
        <f t="shared" si="169"/>
        <v>4.0213299999999998</v>
      </c>
      <c r="AM206" s="282">
        <f t="shared" si="169"/>
        <v>4.0213299999999998</v>
      </c>
      <c r="AN206" s="282">
        <f t="shared" si="169"/>
        <v>4.0213299999999998</v>
      </c>
      <c r="AO206" s="282">
        <f t="shared" si="169"/>
        <v>4.0213299999999998</v>
      </c>
      <c r="AP206" s="282">
        <f t="shared" si="169"/>
        <v>4.0213299999999998</v>
      </c>
      <c r="AQ206" s="282">
        <f t="shared" si="169"/>
        <v>4.0213299999999998</v>
      </c>
      <c r="AR206" s="282">
        <f t="shared" si="169"/>
        <v>4.0213299999999998</v>
      </c>
      <c r="AS206" s="282">
        <f t="shared" si="169"/>
        <v>4.0213299999999998</v>
      </c>
      <c r="AT206" s="283">
        <f t="shared" si="169"/>
        <v>4.0213299999999998</v>
      </c>
      <c r="AU206" s="284">
        <f t="shared" si="161"/>
        <v>4.0213299999999998</v>
      </c>
      <c r="AV206" s="285">
        <f t="shared" si="166"/>
        <v>4.0213299999999998</v>
      </c>
      <c r="AW206" s="282">
        <f t="shared" si="170"/>
        <v>4.0213299999999998</v>
      </c>
      <c r="AX206" s="282">
        <f t="shared" si="170"/>
        <v>4.0213299999999998</v>
      </c>
      <c r="AY206" s="282">
        <f t="shared" si="170"/>
        <v>4.0213299999999998</v>
      </c>
      <c r="AZ206" s="282">
        <f t="shared" si="170"/>
        <v>4.0213299999999998</v>
      </c>
      <c r="BA206" s="282">
        <f t="shared" si="170"/>
        <v>4.0213299999999998</v>
      </c>
      <c r="BB206" s="282">
        <f t="shared" si="170"/>
        <v>4.0213299999999998</v>
      </c>
      <c r="BC206" s="282">
        <f t="shared" si="170"/>
        <v>4.0213299999999998</v>
      </c>
      <c r="BD206" s="282">
        <f t="shared" si="170"/>
        <v>4.0213299999999998</v>
      </c>
      <c r="BE206" s="282">
        <f t="shared" si="170"/>
        <v>4.0213299999999998</v>
      </c>
      <c r="BF206" s="282">
        <f t="shared" si="170"/>
        <v>4.0213299999999998</v>
      </c>
      <c r="BG206" s="282">
        <f t="shared" si="170"/>
        <v>4.0213299999999998</v>
      </c>
      <c r="BH206" s="283">
        <f t="shared" si="170"/>
        <v>4.0213299999999998</v>
      </c>
      <c r="BI206" s="284">
        <f t="shared" si="162"/>
        <v>4.0213299999999998</v>
      </c>
      <c r="BJ206" s="284">
        <f t="shared" ref="BJ206:BM213" si="175">BI206</f>
        <v>4.0213299999999998</v>
      </c>
      <c r="BK206" s="284">
        <f t="shared" si="175"/>
        <v>4.0213299999999998</v>
      </c>
      <c r="BL206" s="284">
        <f t="shared" si="175"/>
        <v>4.0213299999999998</v>
      </c>
      <c r="BM206" s="284">
        <f t="shared" si="175"/>
        <v>4.0213299999999998</v>
      </c>
    </row>
    <row r="207" spans="1:65" s="339" customFormat="1" outlineLevel="1" x14ac:dyDescent="0.3">
      <c r="A207" s="339" t="str">
        <f t="shared" si="163"/>
        <v>MPU</v>
      </c>
      <c r="B207" s="340" t="s">
        <v>43</v>
      </c>
      <c r="C207" s="341" t="s">
        <v>88</v>
      </c>
      <c r="D207" s="342" t="s">
        <v>78</v>
      </c>
      <c r="E207" s="343">
        <v>1</v>
      </c>
      <c r="F207" s="344">
        <v>9.8314831176789141</v>
      </c>
      <c r="G207" s="344">
        <f t="shared" si="167"/>
        <v>9.8314831176789141</v>
      </c>
      <c r="H207" s="344">
        <f t="shared" si="167"/>
        <v>9.8314831176789141</v>
      </c>
      <c r="I207" s="344">
        <f t="shared" si="167"/>
        <v>9.8314831176789141</v>
      </c>
      <c r="J207" s="344">
        <f t="shared" si="167"/>
        <v>9.8314831176789141</v>
      </c>
      <c r="K207" s="344">
        <f t="shared" si="167"/>
        <v>9.8314831176789141</v>
      </c>
      <c r="L207" s="344">
        <f t="shared" si="167"/>
        <v>9.8314831176789141</v>
      </c>
      <c r="M207" s="344">
        <f t="shared" si="167"/>
        <v>9.8314831176789141</v>
      </c>
      <c r="N207" s="344">
        <f t="shared" si="167"/>
        <v>9.8314831176789141</v>
      </c>
      <c r="O207" s="344">
        <f t="shared" si="167"/>
        <v>9.8314831176789141</v>
      </c>
      <c r="P207" s="344">
        <f t="shared" si="167"/>
        <v>9.8314831176789141</v>
      </c>
      <c r="Q207" s="344">
        <f t="shared" si="167"/>
        <v>9.8314831176789141</v>
      </c>
      <c r="R207" s="345">
        <f t="shared" si="167"/>
        <v>9.8314831176789141</v>
      </c>
      <c r="S207" s="346">
        <f t="shared" si="159"/>
        <v>9.8314831176789141</v>
      </c>
      <c r="T207" s="347">
        <f t="shared" si="164"/>
        <v>9.8314831176789141</v>
      </c>
      <c r="U207" s="344">
        <f t="shared" si="168"/>
        <v>9.8314831176789141</v>
      </c>
      <c r="V207" s="344">
        <f t="shared" si="168"/>
        <v>9.8314831176789141</v>
      </c>
      <c r="W207" s="344">
        <f t="shared" si="168"/>
        <v>9.8314831176789141</v>
      </c>
      <c r="X207" s="344">
        <f t="shared" si="168"/>
        <v>9.8314831176789141</v>
      </c>
      <c r="Y207" s="344">
        <f t="shared" si="168"/>
        <v>9.8314831176789141</v>
      </c>
      <c r="Z207" s="344">
        <f t="shared" si="168"/>
        <v>9.8314831176789141</v>
      </c>
      <c r="AA207" s="344">
        <f t="shared" si="168"/>
        <v>9.8314831176789141</v>
      </c>
      <c r="AB207" s="344">
        <f t="shared" si="168"/>
        <v>9.8314831176789141</v>
      </c>
      <c r="AC207" s="344">
        <f t="shared" si="168"/>
        <v>9.8314831176789141</v>
      </c>
      <c r="AD207" s="344">
        <f t="shared" si="168"/>
        <v>9.8314831176789141</v>
      </c>
      <c r="AE207" s="344">
        <f t="shared" si="168"/>
        <v>9.8314831176789141</v>
      </c>
      <c r="AF207" s="345">
        <f t="shared" si="168"/>
        <v>9.8314831176789141</v>
      </c>
      <c r="AG207" s="346">
        <f t="shared" si="160"/>
        <v>9.8314831176789141</v>
      </c>
      <c r="AH207" s="347">
        <f t="shared" si="165"/>
        <v>9.8314831176789141</v>
      </c>
      <c r="AI207" s="344">
        <f t="shared" si="169"/>
        <v>9.8314831176789141</v>
      </c>
      <c r="AJ207" s="344">
        <f t="shared" si="169"/>
        <v>9.8314831176789141</v>
      </c>
      <c r="AK207" s="344">
        <f t="shared" si="169"/>
        <v>9.8314831176789141</v>
      </c>
      <c r="AL207" s="344">
        <f t="shared" si="169"/>
        <v>9.8314831176789141</v>
      </c>
      <c r="AM207" s="344">
        <f t="shared" si="169"/>
        <v>9.8314831176789141</v>
      </c>
      <c r="AN207" s="344">
        <f t="shared" si="169"/>
        <v>9.8314831176789141</v>
      </c>
      <c r="AO207" s="344">
        <f t="shared" si="169"/>
        <v>9.8314831176789141</v>
      </c>
      <c r="AP207" s="344">
        <f t="shared" si="169"/>
        <v>9.8314831176789141</v>
      </c>
      <c r="AQ207" s="344">
        <f t="shared" si="169"/>
        <v>9.8314831176789141</v>
      </c>
      <c r="AR207" s="344">
        <f t="shared" si="169"/>
        <v>9.8314831176789141</v>
      </c>
      <c r="AS207" s="344">
        <f t="shared" si="169"/>
        <v>9.8314831176789141</v>
      </c>
      <c r="AT207" s="345">
        <f t="shared" si="169"/>
        <v>9.8314831176789141</v>
      </c>
      <c r="AU207" s="346">
        <f t="shared" si="161"/>
        <v>9.8314831176789141</v>
      </c>
      <c r="AV207" s="347">
        <f t="shared" si="166"/>
        <v>9.8314831176789141</v>
      </c>
      <c r="AW207" s="344">
        <f t="shared" si="170"/>
        <v>9.8314831176789141</v>
      </c>
      <c r="AX207" s="344">
        <f t="shared" si="170"/>
        <v>9.8314831176789141</v>
      </c>
      <c r="AY207" s="344">
        <f t="shared" si="170"/>
        <v>9.8314831176789141</v>
      </c>
      <c r="AZ207" s="344">
        <f t="shared" si="170"/>
        <v>9.8314831176789141</v>
      </c>
      <c r="BA207" s="344">
        <f t="shared" si="170"/>
        <v>9.8314831176789141</v>
      </c>
      <c r="BB207" s="344">
        <f t="shared" si="170"/>
        <v>9.8314831176789141</v>
      </c>
      <c r="BC207" s="344">
        <f t="shared" si="170"/>
        <v>9.8314831176789141</v>
      </c>
      <c r="BD207" s="344">
        <f t="shared" si="170"/>
        <v>9.8314831176789141</v>
      </c>
      <c r="BE207" s="344">
        <f t="shared" si="170"/>
        <v>9.8314831176789141</v>
      </c>
      <c r="BF207" s="344">
        <f t="shared" si="170"/>
        <v>9.8314831176789141</v>
      </c>
      <c r="BG207" s="344">
        <f t="shared" si="170"/>
        <v>9.8314831176789141</v>
      </c>
      <c r="BH207" s="345">
        <f t="shared" si="170"/>
        <v>9.8314831176789141</v>
      </c>
      <c r="BI207" s="346">
        <f t="shared" si="162"/>
        <v>9.8314831176789141</v>
      </c>
      <c r="BJ207" s="346">
        <f t="shared" si="175"/>
        <v>9.8314831176789141</v>
      </c>
      <c r="BK207" s="346">
        <f t="shared" si="175"/>
        <v>9.8314831176789141</v>
      </c>
      <c r="BL207" s="346">
        <f t="shared" si="175"/>
        <v>9.8314831176789141</v>
      </c>
      <c r="BM207" s="346">
        <f t="shared" si="175"/>
        <v>9.8314831176789141</v>
      </c>
    </row>
    <row r="208" spans="1:65" outlineLevel="1" x14ac:dyDescent="0.3">
      <c r="A208" t="str">
        <f t="shared" si="163"/>
        <v>MPU</v>
      </c>
      <c r="B208" s="239" t="s">
        <v>43</v>
      </c>
      <c r="C208" s="240" t="s">
        <v>88</v>
      </c>
      <c r="D208" s="241" t="s">
        <v>79</v>
      </c>
      <c r="E208" s="242">
        <v>1</v>
      </c>
      <c r="F208" s="282">
        <v>3.2476699999999998</v>
      </c>
      <c r="G208" s="282">
        <f t="shared" si="167"/>
        <v>3.2476699999999998</v>
      </c>
      <c r="H208" s="282">
        <f t="shared" si="167"/>
        <v>3.2476699999999998</v>
      </c>
      <c r="I208" s="282">
        <f t="shared" si="167"/>
        <v>3.2476699999999998</v>
      </c>
      <c r="J208" s="282">
        <f t="shared" si="167"/>
        <v>3.2476699999999998</v>
      </c>
      <c r="K208" s="282">
        <f t="shared" si="167"/>
        <v>3.2476699999999998</v>
      </c>
      <c r="L208" s="282">
        <f t="shared" si="167"/>
        <v>3.2476699999999998</v>
      </c>
      <c r="M208" s="282">
        <f t="shared" si="167"/>
        <v>3.2476699999999998</v>
      </c>
      <c r="N208" s="282">
        <f t="shared" si="167"/>
        <v>3.2476699999999998</v>
      </c>
      <c r="O208" s="282">
        <f t="shared" si="167"/>
        <v>3.2476699999999998</v>
      </c>
      <c r="P208" s="282">
        <f t="shared" si="167"/>
        <v>3.2476699999999998</v>
      </c>
      <c r="Q208" s="282">
        <f t="shared" si="167"/>
        <v>3.2476699999999998</v>
      </c>
      <c r="R208" s="283">
        <f t="shared" si="167"/>
        <v>3.2476699999999998</v>
      </c>
      <c r="S208" s="284">
        <f t="shared" si="159"/>
        <v>3.2476699999999998</v>
      </c>
      <c r="T208" s="285">
        <f t="shared" si="164"/>
        <v>3.2476699999999998</v>
      </c>
      <c r="U208" s="282">
        <f t="shared" si="168"/>
        <v>3.2476699999999998</v>
      </c>
      <c r="V208" s="282">
        <f t="shared" si="168"/>
        <v>3.2476699999999998</v>
      </c>
      <c r="W208" s="282">
        <f t="shared" si="168"/>
        <v>3.2476699999999998</v>
      </c>
      <c r="X208" s="282">
        <f t="shared" si="168"/>
        <v>3.2476699999999998</v>
      </c>
      <c r="Y208" s="282">
        <f t="shared" si="168"/>
        <v>3.2476699999999998</v>
      </c>
      <c r="Z208" s="282">
        <f t="shared" si="168"/>
        <v>3.2476699999999998</v>
      </c>
      <c r="AA208" s="282">
        <f t="shared" si="168"/>
        <v>3.2476699999999998</v>
      </c>
      <c r="AB208" s="282">
        <f t="shared" si="168"/>
        <v>3.2476699999999998</v>
      </c>
      <c r="AC208" s="282">
        <f t="shared" si="168"/>
        <v>3.2476699999999998</v>
      </c>
      <c r="AD208" s="282">
        <f t="shared" si="168"/>
        <v>3.2476699999999998</v>
      </c>
      <c r="AE208" s="282">
        <f t="shared" si="168"/>
        <v>3.2476699999999998</v>
      </c>
      <c r="AF208" s="283">
        <f t="shared" si="168"/>
        <v>3.2476699999999998</v>
      </c>
      <c r="AG208" s="284">
        <f t="shared" si="160"/>
        <v>3.2476699999999998</v>
      </c>
      <c r="AH208" s="285">
        <f t="shared" si="165"/>
        <v>3.2476699999999998</v>
      </c>
      <c r="AI208" s="282">
        <f t="shared" si="169"/>
        <v>3.2476699999999998</v>
      </c>
      <c r="AJ208" s="282">
        <f t="shared" si="169"/>
        <v>3.2476699999999998</v>
      </c>
      <c r="AK208" s="282">
        <f t="shared" si="169"/>
        <v>3.2476699999999998</v>
      </c>
      <c r="AL208" s="282">
        <f t="shared" si="169"/>
        <v>3.2476699999999998</v>
      </c>
      <c r="AM208" s="282">
        <f t="shared" si="169"/>
        <v>3.2476699999999998</v>
      </c>
      <c r="AN208" s="282">
        <f t="shared" si="169"/>
        <v>3.2476699999999998</v>
      </c>
      <c r="AO208" s="282">
        <f t="shared" si="169"/>
        <v>3.2476699999999998</v>
      </c>
      <c r="AP208" s="282">
        <f t="shared" si="169"/>
        <v>3.2476699999999998</v>
      </c>
      <c r="AQ208" s="282">
        <f t="shared" si="169"/>
        <v>3.2476699999999998</v>
      </c>
      <c r="AR208" s="282">
        <f t="shared" si="169"/>
        <v>3.2476699999999998</v>
      </c>
      <c r="AS208" s="282">
        <f t="shared" si="169"/>
        <v>3.2476699999999998</v>
      </c>
      <c r="AT208" s="283">
        <f t="shared" si="169"/>
        <v>3.2476699999999998</v>
      </c>
      <c r="AU208" s="284">
        <f t="shared" si="161"/>
        <v>3.2476699999999998</v>
      </c>
      <c r="AV208" s="285">
        <f t="shared" si="166"/>
        <v>3.2476699999999998</v>
      </c>
      <c r="AW208" s="282">
        <f t="shared" si="170"/>
        <v>3.2476699999999998</v>
      </c>
      <c r="AX208" s="282">
        <f t="shared" si="170"/>
        <v>3.2476699999999998</v>
      </c>
      <c r="AY208" s="282">
        <f t="shared" si="170"/>
        <v>3.2476699999999998</v>
      </c>
      <c r="AZ208" s="282">
        <f t="shared" si="170"/>
        <v>3.2476699999999998</v>
      </c>
      <c r="BA208" s="282">
        <f t="shared" si="170"/>
        <v>3.2476699999999998</v>
      </c>
      <c r="BB208" s="282">
        <f t="shared" si="170"/>
        <v>3.2476699999999998</v>
      </c>
      <c r="BC208" s="282">
        <f t="shared" si="170"/>
        <v>3.2476699999999998</v>
      </c>
      <c r="BD208" s="282">
        <f t="shared" si="170"/>
        <v>3.2476699999999998</v>
      </c>
      <c r="BE208" s="282">
        <f t="shared" si="170"/>
        <v>3.2476699999999998</v>
      </c>
      <c r="BF208" s="282">
        <f t="shared" si="170"/>
        <v>3.2476699999999998</v>
      </c>
      <c r="BG208" s="282">
        <f t="shared" si="170"/>
        <v>3.2476699999999998</v>
      </c>
      <c r="BH208" s="283">
        <f t="shared" si="170"/>
        <v>3.2476699999999998</v>
      </c>
      <c r="BI208" s="284">
        <f t="shared" si="162"/>
        <v>3.2476699999999998</v>
      </c>
      <c r="BJ208" s="284">
        <f t="shared" si="175"/>
        <v>3.2476699999999998</v>
      </c>
      <c r="BK208" s="284">
        <f t="shared" si="175"/>
        <v>3.2476699999999998</v>
      </c>
      <c r="BL208" s="284">
        <f t="shared" si="175"/>
        <v>3.2476699999999998</v>
      </c>
      <c r="BM208" s="284">
        <f t="shared" si="175"/>
        <v>3.2476699999999998</v>
      </c>
    </row>
    <row r="209" spans="1:65" s="264" customFormat="1" outlineLevel="1" x14ac:dyDescent="0.3">
      <c r="A209" s="264" t="str">
        <f t="shared" si="163"/>
        <v>MPU</v>
      </c>
      <c r="B209" s="308" t="s">
        <v>43</v>
      </c>
      <c r="C209" s="326" t="s">
        <v>88</v>
      </c>
      <c r="D209" s="327" t="s">
        <v>80</v>
      </c>
      <c r="E209" s="309">
        <v>1</v>
      </c>
      <c r="F209" s="310">
        <v>0</v>
      </c>
      <c r="G209" s="310">
        <f t="shared" si="167"/>
        <v>0</v>
      </c>
      <c r="H209" s="310">
        <f t="shared" si="167"/>
        <v>0</v>
      </c>
      <c r="I209" s="310">
        <f t="shared" si="167"/>
        <v>0</v>
      </c>
      <c r="J209" s="310">
        <f t="shared" si="167"/>
        <v>0</v>
      </c>
      <c r="K209" s="310">
        <f t="shared" si="167"/>
        <v>0</v>
      </c>
      <c r="L209" s="310">
        <f t="shared" si="167"/>
        <v>0</v>
      </c>
      <c r="M209" s="310">
        <f t="shared" si="167"/>
        <v>0</v>
      </c>
      <c r="N209" s="310">
        <f t="shared" si="167"/>
        <v>0</v>
      </c>
      <c r="O209" s="310">
        <f t="shared" si="167"/>
        <v>0</v>
      </c>
      <c r="P209" s="310">
        <f t="shared" si="167"/>
        <v>0</v>
      </c>
      <c r="Q209" s="310">
        <f t="shared" si="167"/>
        <v>0</v>
      </c>
      <c r="R209" s="311">
        <f t="shared" si="167"/>
        <v>0</v>
      </c>
      <c r="S209" s="271">
        <v>0</v>
      </c>
      <c r="T209" s="312">
        <f t="shared" si="164"/>
        <v>0</v>
      </c>
      <c r="U209" s="310">
        <f t="shared" si="168"/>
        <v>0</v>
      </c>
      <c r="V209" s="310">
        <f t="shared" si="168"/>
        <v>0</v>
      </c>
      <c r="W209" s="310">
        <f t="shared" si="168"/>
        <v>0</v>
      </c>
      <c r="X209" s="310">
        <f t="shared" si="168"/>
        <v>0</v>
      </c>
      <c r="Y209" s="310">
        <f t="shared" si="168"/>
        <v>0</v>
      </c>
      <c r="Z209" s="310">
        <f t="shared" si="168"/>
        <v>0</v>
      </c>
      <c r="AA209" s="310">
        <f t="shared" si="168"/>
        <v>0</v>
      </c>
      <c r="AB209" s="310">
        <f t="shared" si="168"/>
        <v>0</v>
      </c>
      <c r="AC209" s="310">
        <f t="shared" si="168"/>
        <v>0</v>
      </c>
      <c r="AD209" s="310">
        <f t="shared" si="168"/>
        <v>0</v>
      </c>
      <c r="AE209" s="310">
        <f t="shared" si="168"/>
        <v>0</v>
      </c>
      <c r="AF209" s="311">
        <f t="shared" si="168"/>
        <v>0</v>
      </c>
      <c r="AG209" s="271">
        <v>0</v>
      </c>
      <c r="AH209" s="312">
        <f t="shared" si="165"/>
        <v>0</v>
      </c>
      <c r="AI209" s="310">
        <f t="shared" si="169"/>
        <v>0</v>
      </c>
      <c r="AJ209" s="310">
        <f t="shared" si="169"/>
        <v>0</v>
      </c>
      <c r="AK209" s="310">
        <f t="shared" si="169"/>
        <v>0</v>
      </c>
      <c r="AL209" s="310">
        <f t="shared" si="169"/>
        <v>0</v>
      </c>
      <c r="AM209" s="310">
        <f t="shared" si="169"/>
        <v>0</v>
      </c>
      <c r="AN209" s="310">
        <f t="shared" si="169"/>
        <v>0</v>
      </c>
      <c r="AO209" s="310">
        <f t="shared" si="169"/>
        <v>0</v>
      </c>
      <c r="AP209" s="310">
        <f t="shared" si="169"/>
        <v>0</v>
      </c>
      <c r="AQ209" s="310">
        <f t="shared" si="169"/>
        <v>0</v>
      </c>
      <c r="AR209" s="310">
        <f t="shared" si="169"/>
        <v>0</v>
      </c>
      <c r="AS209" s="310">
        <f t="shared" si="169"/>
        <v>0</v>
      </c>
      <c r="AT209" s="311">
        <f t="shared" si="169"/>
        <v>0</v>
      </c>
      <c r="AU209" s="271">
        <v>0</v>
      </c>
      <c r="AV209" s="312">
        <f t="shared" si="166"/>
        <v>0</v>
      </c>
      <c r="AW209" s="310">
        <f t="shared" si="170"/>
        <v>0</v>
      </c>
      <c r="AX209" s="310">
        <f t="shared" si="170"/>
        <v>0</v>
      </c>
      <c r="AY209" s="310">
        <f t="shared" si="170"/>
        <v>0</v>
      </c>
      <c r="AZ209" s="310">
        <f t="shared" si="170"/>
        <v>0</v>
      </c>
      <c r="BA209" s="310">
        <f t="shared" si="170"/>
        <v>0</v>
      </c>
      <c r="BB209" s="310">
        <f t="shared" si="170"/>
        <v>0</v>
      </c>
      <c r="BC209" s="310">
        <f t="shared" si="170"/>
        <v>0</v>
      </c>
      <c r="BD209" s="310">
        <f t="shared" si="170"/>
        <v>0</v>
      </c>
      <c r="BE209" s="310">
        <f t="shared" si="170"/>
        <v>0</v>
      </c>
      <c r="BF209" s="310">
        <f t="shared" si="170"/>
        <v>0</v>
      </c>
      <c r="BG209" s="310">
        <f t="shared" si="170"/>
        <v>0</v>
      </c>
      <c r="BH209" s="311">
        <f t="shared" si="170"/>
        <v>0</v>
      </c>
      <c r="BI209" s="271">
        <v>0</v>
      </c>
      <c r="BJ209" s="271">
        <v>0</v>
      </c>
      <c r="BK209" s="271">
        <v>0</v>
      </c>
      <c r="BL209" s="271">
        <v>0</v>
      </c>
      <c r="BM209" s="271">
        <v>0</v>
      </c>
    </row>
    <row r="210" spans="1:65" s="264" customFormat="1" outlineLevel="1" x14ac:dyDescent="0.3">
      <c r="A210" s="264" t="str">
        <f t="shared" si="163"/>
        <v>MPU</v>
      </c>
      <c r="B210" s="308" t="s">
        <v>43</v>
      </c>
      <c r="C210" s="326" t="s">
        <v>88</v>
      </c>
      <c r="D210" s="327" t="s">
        <v>81</v>
      </c>
      <c r="E210" s="309">
        <v>1</v>
      </c>
      <c r="F210" s="310">
        <v>0</v>
      </c>
      <c r="G210" s="310">
        <f t="shared" si="167"/>
        <v>0</v>
      </c>
      <c r="H210" s="310">
        <f t="shared" si="167"/>
        <v>0</v>
      </c>
      <c r="I210" s="310">
        <f t="shared" si="167"/>
        <v>0</v>
      </c>
      <c r="J210" s="310">
        <f t="shared" si="167"/>
        <v>0</v>
      </c>
      <c r="K210" s="310">
        <f t="shared" si="167"/>
        <v>0</v>
      </c>
      <c r="L210" s="310">
        <f t="shared" si="167"/>
        <v>0</v>
      </c>
      <c r="M210" s="310">
        <f t="shared" si="167"/>
        <v>0</v>
      </c>
      <c r="N210" s="310">
        <f t="shared" si="167"/>
        <v>0</v>
      </c>
      <c r="O210" s="310">
        <f t="shared" si="167"/>
        <v>0</v>
      </c>
      <c r="P210" s="310">
        <f t="shared" si="167"/>
        <v>0</v>
      </c>
      <c r="Q210" s="310">
        <f t="shared" si="167"/>
        <v>0</v>
      </c>
      <c r="R210" s="311">
        <f t="shared" si="167"/>
        <v>0</v>
      </c>
      <c r="S210" s="271">
        <v>0</v>
      </c>
      <c r="T210" s="312">
        <f t="shared" si="164"/>
        <v>0</v>
      </c>
      <c r="U210" s="310">
        <f t="shared" si="168"/>
        <v>0</v>
      </c>
      <c r="V210" s="310">
        <f t="shared" si="168"/>
        <v>0</v>
      </c>
      <c r="W210" s="310">
        <f t="shared" si="168"/>
        <v>0</v>
      </c>
      <c r="X210" s="310">
        <f t="shared" si="168"/>
        <v>0</v>
      </c>
      <c r="Y210" s="310">
        <f t="shared" si="168"/>
        <v>0</v>
      </c>
      <c r="Z210" s="310">
        <f t="shared" si="168"/>
        <v>0</v>
      </c>
      <c r="AA210" s="310">
        <f t="shared" si="168"/>
        <v>0</v>
      </c>
      <c r="AB210" s="310">
        <f t="shared" si="168"/>
        <v>0</v>
      </c>
      <c r="AC210" s="310">
        <f t="shared" si="168"/>
        <v>0</v>
      </c>
      <c r="AD210" s="310">
        <f t="shared" si="168"/>
        <v>0</v>
      </c>
      <c r="AE210" s="310">
        <f t="shared" si="168"/>
        <v>0</v>
      </c>
      <c r="AF210" s="311">
        <f t="shared" si="168"/>
        <v>0</v>
      </c>
      <c r="AG210" s="271">
        <v>0</v>
      </c>
      <c r="AH210" s="312">
        <f t="shared" si="165"/>
        <v>0</v>
      </c>
      <c r="AI210" s="310">
        <f t="shared" si="169"/>
        <v>0</v>
      </c>
      <c r="AJ210" s="310">
        <f t="shared" si="169"/>
        <v>0</v>
      </c>
      <c r="AK210" s="310">
        <f t="shared" si="169"/>
        <v>0</v>
      </c>
      <c r="AL210" s="310">
        <f t="shared" si="169"/>
        <v>0</v>
      </c>
      <c r="AM210" s="310">
        <f t="shared" si="169"/>
        <v>0</v>
      </c>
      <c r="AN210" s="310">
        <f t="shared" si="169"/>
        <v>0</v>
      </c>
      <c r="AO210" s="310">
        <f t="shared" si="169"/>
        <v>0</v>
      </c>
      <c r="AP210" s="310">
        <f t="shared" si="169"/>
        <v>0</v>
      </c>
      <c r="AQ210" s="310">
        <f t="shared" si="169"/>
        <v>0</v>
      </c>
      <c r="AR210" s="310">
        <f t="shared" si="169"/>
        <v>0</v>
      </c>
      <c r="AS210" s="310">
        <f t="shared" si="169"/>
        <v>0</v>
      </c>
      <c r="AT210" s="311">
        <f t="shared" si="169"/>
        <v>0</v>
      </c>
      <c r="AU210" s="271">
        <v>0</v>
      </c>
      <c r="AV210" s="312">
        <f t="shared" si="166"/>
        <v>0</v>
      </c>
      <c r="AW210" s="310">
        <f t="shared" si="170"/>
        <v>0</v>
      </c>
      <c r="AX210" s="310">
        <f t="shared" si="170"/>
        <v>0</v>
      </c>
      <c r="AY210" s="310">
        <f t="shared" si="170"/>
        <v>0</v>
      </c>
      <c r="AZ210" s="310">
        <f t="shared" si="170"/>
        <v>0</v>
      </c>
      <c r="BA210" s="310">
        <f t="shared" si="170"/>
        <v>0</v>
      </c>
      <c r="BB210" s="310">
        <f t="shared" si="170"/>
        <v>0</v>
      </c>
      <c r="BC210" s="310">
        <f t="shared" si="170"/>
        <v>0</v>
      </c>
      <c r="BD210" s="310">
        <f t="shared" si="170"/>
        <v>0</v>
      </c>
      <c r="BE210" s="310">
        <f t="shared" si="170"/>
        <v>0</v>
      </c>
      <c r="BF210" s="310">
        <f t="shared" si="170"/>
        <v>0</v>
      </c>
      <c r="BG210" s="310">
        <f t="shared" si="170"/>
        <v>0</v>
      </c>
      <c r="BH210" s="311">
        <f t="shared" si="170"/>
        <v>0</v>
      </c>
      <c r="BI210" s="271">
        <v>0</v>
      </c>
      <c r="BJ210" s="271">
        <v>0</v>
      </c>
      <c r="BK210" s="271">
        <v>0</v>
      </c>
      <c r="BL210" s="271">
        <v>0</v>
      </c>
      <c r="BM210" s="271">
        <v>0</v>
      </c>
    </row>
    <row r="211" spans="1:65" s="264" customFormat="1" outlineLevel="1" x14ac:dyDescent="0.3">
      <c r="A211" s="264" t="str">
        <f t="shared" si="163"/>
        <v>MPU</v>
      </c>
      <c r="B211" s="308" t="s">
        <v>43</v>
      </c>
      <c r="C211" s="326" t="s">
        <v>88</v>
      </c>
      <c r="D211" s="327" t="s">
        <v>82</v>
      </c>
      <c r="E211" s="309">
        <v>1</v>
      </c>
      <c r="F211" s="310">
        <v>0</v>
      </c>
      <c r="G211" s="310">
        <f t="shared" si="167"/>
        <v>0</v>
      </c>
      <c r="H211" s="310">
        <f t="shared" si="167"/>
        <v>0</v>
      </c>
      <c r="I211" s="310">
        <f t="shared" si="167"/>
        <v>0</v>
      </c>
      <c r="J211" s="310">
        <f t="shared" si="167"/>
        <v>0</v>
      </c>
      <c r="K211" s="310">
        <f t="shared" si="167"/>
        <v>0</v>
      </c>
      <c r="L211" s="310">
        <f t="shared" si="167"/>
        <v>0</v>
      </c>
      <c r="M211" s="310">
        <f t="shared" si="167"/>
        <v>0</v>
      </c>
      <c r="N211" s="310">
        <f t="shared" si="167"/>
        <v>0</v>
      </c>
      <c r="O211" s="310">
        <f t="shared" si="167"/>
        <v>0</v>
      </c>
      <c r="P211" s="310">
        <f t="shared" si="167"/>
        <v>0</v>
      </c>
      <c r="Q211" s="310">
        <f t="shared" si="167"/>
        <v>0</v>
      </c>
      <c r="R211" s="311">
        <f t="shared" si="167"/>
        <v>0</v>
      </c>
      <c r="S211" s="271">
        <v>0</v>
      </c>
      <c r="T211" s="312">
        <f t="shared" si="164"/>
        <v>0</v>
      </c>
      <c r="U211" s="310">
        <f t="shared" si="168"/>
        <v>0</v>
      </c>
      <c r="V211" s="310">
        <f t="shared" si="168"/>
        <v>0</v>
      </c>
      <c r="W211" s="310">
        <f t="shared" si="168"/>
        <v>0</v>
      </c>
      <c r="X211" s="310">
        <f t="shared" si="168"/>
        <v>0</v>
      </c>
      <c r="Y211" s="310">
        <f t="shared" si="168"/>
        <v>0</v>
      </c>
      <c r="Z211" s="310">
        <f t="shared" si="168"/>
        <v>0</v>
      </c>
      <c r="AA211" s="310">
        <f t="shared" si="168"/>
        <v>0</v>
      </c>
      <c r="AB211" s="310">
        <f t="shared" si="168"/>
        <v>0</v>
      </c>
      <c r="AC211" s="310">
        <f t="shared" si="168"/>
        <v>0</v>
      </c>
      <c r="AD211" s="310">
        <f t="shared" si="168"/>
        <v>0</v>
      </c>
      <c r="AE211" s="310">
        <f t="shared" si="168"/>
        <v>0</v>
      </c>
      <c r="AF211" s="311">
        <f t="shared" si="168"/>
        <v>0</v>
      </c>
      <c r="AG211" s="271">
        <v>0</v>
      </c>
      <c r="AH211" s="312">
        <f t="shared" si="165"/>
        <v>0</v>
      </c>
      <c r="AI211" s="310">
        <f t="shared" si="169"/>
        <v>0</v>
      </c>
      <c r="AJ211" s="310">
        <f t="shared" si="169"/>
        <v>0</v>
      </c>
      <c r="AK211" s="310">
        <f t="shared" si="169"/>
        <v>0</v>
      </c>
      <c r="AL211" s="310">
        <f t="shared" si="169"/>
        <v>0</v>
      </c>
      <c r="AM211" s="310">
        <f t="shared" si="169"/>
        <v>0</v>
      </c>
      <c r="AN211" s="310">
        <f t="shared" si="169"/>
        <v>0</v>
      </c>
      <c r="AO211" s="310">
        <f t="shared" si="169"/>
        <v>0</v>
      </c>
      <c r="AP211" s="310">
        <f t="shared" si="169"/>
        <v>0</v>
      </c>
      <c r="AQ211" s="310">
        <f t="shared" si="169"/>
        <v>0</v>
      </c>
      <c r="AR211" s="310">
        <f t="shared" si="169"/>
        <v>0</v>
      </c>
      <c r="AS211" s="310">
        <f t="shared" si="169"/>
        <v>0</v>
      </c>
      <c r="AT211" s="311">
        <f t="shared" si="169"/>
        <v>0</v>
      </c>
      <c r="AU211" s="271">
        <v>0</v>
      </c>
      <c r="AV211" s="312">
        <f t="shared" si="166"/>
        <v>0</v>
      </c>
      <c r="AW211" s="310">
        <f t="shared" si="170"/>
        <v>0</v>
      </c>
      <c r="AX211" s="310">
        <f t="shared" si="170"/>
        <v>0</v>
      </c>
      <c r="AY211" s="310">
        <f t="shared" si="170"/>
        <v>0</v>
      </c>
      <c r="AZ211" s="310">
        <f t="shared" si="170"/>
        <v>0</v>
      </c>
      <c r="BA211" s="310">
        <f t="shared" si="170"/>
        <v>0</v>
      </c>
      <c r="BB211" s="310">
        <f t="shared" si="170"/>
        <v>0</v>
      </c>
      <c r="BC211" s="310">
        <f t="shared" si="170"/>
        <v>0</v>
      </c>
      <c r="BD211" s="310">
        <f t="shared" si="170"/>
        <v>0</v>
      </c>
      <c r="BE211" s="310">
        <f t="shared" si="170"/>
        <v>0</v>
      </c>
      <c r="BF211" s="310">
        <f t="shared" si="170"/>
        <v>0</v>
      </c>
      <c r="BG211" s="310">
        <f t="shared" si="170"/>
        <v>0</v>
      </c>
      <c r="BH211" s="311">
        <f t="shared" si="170"/>
        <v>0</v>
      </c>
      <c r="BI211" s="271">
        <v>0</v>
      </c>
      <c r="BJ211" s="271">
        <v>0</v>
      </c>
      <c r="BK211" s="271">
        <v>0</v>
      </c>
      <c r="BL211" s="271">
        <v>0</v>
      </c>
      <c r="BM211" s="271">
        <v>0</v>
      </c>
    </row>
    <row r="212" spans="1:65" outlineLevel="1" x14ac:dyDescent="0.3">
      <c r="A212" t="str">
        <f t="shared" si="163"/>
        <v>MPU</v>
      </c>
      <c r="B212" s="239" t="s">
        <v>43</v>
      </c>
      <c r="C212" s="240" t="s">
        <v>88</v>
      </c>
      <c r="D212" s="241" t="s">
        <v>52</v>
      </c>
      <c r="E212" s="242">
        <v>1</v>
      </c>
      <c r="F212" s="282">
        <v>6.76</v>
      </c>
      <c r="G212" s="282">
        <f t="shared" si="167"/>
        <v>6.76</v>
      </c>
      <c r="H212" s="282">
        <f t="shared" si="167"/>
        <v>6.76</v>
      </c>
      <c r="I212" s="282">
        <f t="shared" si="167"/>
        <v>6.76</v>
      </c>
      <c r="J212" s="282">
        <f t="shared" si="167"/>
        <v>6.76</v>
      </c>
      <c r="K212" s="282">
        <f t="shared" si="167"/>
        <v>6.76</v>
      </c>
      <c r="L212" s="282">
        <f t="shared" si="167"/>
        <v>6.76</v>
      </c>
      <c r="M212" s="282">
        <f t="shared" si="167"/>
        <v>6.76</v>
      </c>
      <c r="N212" s="282">
        <f t="shared" si="167"/>
        <v>6.76</v>
      </c>
      <c r="O212" s="282">
        <f t="shared" si="167"/>
        <v>6.76</v>
      </c>
      <c r="P212" s="282">
        <f t="shared" si="167"/>
        <v>6.76</v>
      </c>
      <c r="Q212" s="282">
        <f t="shared" si="167"/>
        <v>6.76</v>
      </c>
      <c r="R212" s="283">
        <f t="shared" si="167"/>
        <v>6.76</v>
      </c>
      <c r="S212" s="284">
        <f>AVERAGE(F212:R212)</f>
        <v>6.7600000000000007</v>
      </c>
      <c r="T212" s="285">
        <f t="shared" si="164"/>
        <v>6.76</v>
      </c>
      <c r="U212" s="282">
        <f t="shared" si="168"/>
        <v>6.76</v>
      </c>
      <c r="V212" s="282">
        <f t="shared" si="168"/>
        <v>6.76</v>
      </c>
      <c r="W212" s="282">
        <f t="shared" si="168"/>
        <v>6.76</v>
      </c>
      <c r="X212" s="282">
        <f t="shared" si="168"/>
        <v>6.76</v>
      </c>
      <c r="Y212" s="282">
        <f t="shared" si="168"/>
        <v>6.76</v>
      </c>
      <c r="Z212" s="282">
        <f t="shared" si="168"/>
        <v>6.76</v>
      </c>
      <c r="AA212" s="282">
        <f t="shared" si="168"/>
        <v>6.76</v>
      </c>
      <c r="AB212" s="282">
        <f t="shared" si="168"/>
        <v>6.76</v>
      </c>
      <c r="AC212" s="282">
        <f t="shared" si="168"/>
        <v>6.76</v>
      </c>
      <c r="AD212" s="282">
        <f t="shared" si="168"/>
        <v>6.76</v>
      </c>
      <c r="AE212" s="282">
        <f t="shared" si="168"/>
        <v>6.76</v>
      </c>
      <c r="AF212" s="283">
        <f t="shared" si="168"/>
        <v>6.76</v>
      </c>
      <c r="AG212" s="284">
        <f>AVERAGE(T212:AF212)</f>
        <v>6.7600000000000007</v>
      </c>
      <c r="AH212" s="285">
        <f t="shared" si="165"/>
        <v>6.76</v>
      </c>
      <c r="AI212" s="282">
        <f t="shared" si="169"/>
        <v>6.76</v>
      </c>
      <c r="AJ212" s="282">
        <f t="shared" si="169"/>
        <v>6.76</v>
      </c>
      <c r="AK212" s="282">
        <f t="shared" si="169"/>
        <v>6.76</v>
      </c>
      <c r="AL212" s="282">
        <f t="shared" si="169"/>
        <v>6.76</v>
      </c>
      <c r="AM212" s="282">
        <f t="shared" si="169"/>
        <v>6.76</v>
      </c>
      <c r="AN212" s="282">
        <f t="shared" si="169"/>
        <v>6.76</v>
      </c>
      <c r="AO212" s="282">
        <f t="shared" si="169"/>
        <v>6.76</v>
      </c>
      <c r="AP212" s="282">
        <f t="shared" si="169"/>
        <v>6.76</v>
      </c>
      <c r="AQ212" s="282">
        <f t="shared" si="169"/>
        <v>6.76</v>
      </c>
      <c r="AR212" s="282">
        <f t="shared" si="169"/>
        <v>6.76</v>
      </c>
      <c r="AS212" s="282">
        <f t="shared" si="169"/>
        <v>6.76</v>
      </c>
      <c r="AT212" s="283">
        <f t="shared" si="169"/>
        <v>6.76</v>
      </c>
      <c r="AU212" s="284">
        <f>AVERAGE(AH212:AT212)</f>
        <v>6.7600000000000007</v>
      </c>
      <c r="AV212" s="285">
        <f t="shared" si="166"/>
        <v>6.76</v>
      </c>
      <c r="AW212" s="282">
        <f t="shared" si="170"/>
        <v>6.76</v>
      </c>
      <c r="AX212" s="282">
        <f t="shared" si="170"/>
        <v>6.76</v>
      </c>
      <c r="AY212" s="282">
        <f t="shared" si="170"/>
        <v>6.76</v>
      </c>
      <c r="AZ212" s="282">
        <f t="shared" si="170"/>
        <v>6.76</v>
      </c>
      <c r="BA212" s="282">
        <f t="shared" si="170"/>
        <v>6.76</v>
      </c>
      <c r="BB212" s="282">
        <f t="shared" si="170"/>
        <v>6.76</v>
      </c>
      <c r="BC212" s="282">
        <f t="shared" si="170"/>
        <v>6.76</v>
      </c>
      <c r="BD212" s="282">
        <f t="shared" si="170"/>
        <v>6.76</v>
      </c>
      <c r="BE212" s="282">
        <f t="shared" si="170"/>
        <v>6.76</v>
      </c>
      <c r="BF212" s="282">
        <f t="shared" si="170"/>
        <v>6.76</v>
      </c>
      <c r="BG212" s="282">
        <f t="shared" si="170"/>
        <v>6.76</v>
      </c>
      <c r="BH212" s="283">
        <f t="shared" si="170"/>
        <v>6.76</v>
      </c>
      <c r="BI212" s="284">
        <f>AU212</f>
        <v>6.7600000000000007</v>
      </c>
      <c r="BJ212" s="284">
        <f t="shared" si="175"/>
        <v>6.7600000000000007</v>
      </c>
      <c r="BK212" s="284">
        <f t="shared" si="175"/>
        <v>6.7600000000000007</v>
      </c>
      <c r="BL212" s="284">
        <f t="shared" si="175"/>
        <v>6.7600000000000007</v>
      </c>
      <c r="BM212" s="284">
        <f t="shared" si="175"/>
        <v>6.7600000000000007</v>
      </c>
    </row>
    <row r="213" spans="1:65" outlineLevel="1" x14ac:dyDescent="0.3">
      <c r="A213" t="str">
        <f t="shared" si="163"/>
        <v>MPU</v>
      </c>
      <c r="B213" s="350" t="s">
        <v>43</v>
      </c>
      <c r="C213" s="291" t="s">
        <v>88</v>
      </c>
      <c r="D213" s="351" t="s">
        <v>83</v>
      </c>
      <c r="E213" s="360">
        <v>1</v>
      </c>
      <c r="F213" s="293">
        <v>0.85</v>
      </c>
      <c r="G213" s="293">
        <f t="shared" ref="G213:R213" si="176">F213</f>
        <v>0.85</v>
      </c>
      <c r="H213" s="293">
        <f t="shared" si="176"/>
        <v>0.85</v>
      </c>
      <c r="I213" s="293">
        <f t="shared" si="176"/>
        <v>0.85</v>
      </c>
      <c r="J213" s="293">
        <f t="shared" si="176"/>
        <v>0.85</v>
      </c>
      <c r="K213" s="293">
        <f t="shared" si="176"/>
        <v>0.85</v>
      </c>
      <c r="L213" s="293">
        <f t="shared" si="176"/>
        <v>0.85</v>
      </c>
      <c r="M213" s="293">
        <f t="shared" si="176"/>
        <v>0.85</v>
      </c>
      <c r="N213" s="293">
        <f t="shared" si="176"/>
        <v>0.85</v>
      </c>
      <c r="O213" s="293">
        <f t="shared" si="176"/>
        <v>0.85</v>
      </c>
      <c r="P213" s="293">
        <f t="shared" si="176"/>
        <v>0.85</v>
      </c>
      <c r="Q213" s="293">
        <f t="shared" si="176"/>
        <v>0.85</v>
      </c>
      <c r="R213" s="294">
        <f t="shared" si="176"/>
        <v>0.85</v>
      </c>
      <c r="S213" s="295">
        <f>AVERAGE(F213:R213)</f>
        <v>0.84999999999999976</v>
      </c>
      <c r="T213" s="296">
        <f t="shared" si="164"/>
        <v>0.85</v>
      </c>
      <c r="U213" s="293">
        <f t="shared" ref="U213:AF213" si="177">T213</f>
        <v>0.85</v>
      </c>
      <c r="V213" s="293">
        <f t="shared" si="177"/>
        <v>0.85</v>
      </c>
      <c r="W213" s="293">
        <f t="shared" si="177"/>
        <v>0.85</v>
      </c>
      <c r="X213" s="293">
        <f t="shared" si="177"/>
        <v>0.85</v>
      </c>
      <c r="Y213" s="293">
        <f t="shared" si="177"/>
        <v>0.85</v>
      </c>
      <c r="Z213" s="293">
        <f t="shared" si="177"/>
        <v>0.85</v>
      </c>
      <c r="AA213" s="293">
        <f t="shared" si="177"/>
        <v>0.85</v>
      </c>
      <c r="AB213" s="293">
        <f t="shared" si="177"/>
        <v>0.85</v>
      </c>
      <c r="AC213" s="293">
        <f t="shared" si="177"/>
        <v>0.85</v>
      </c>
      <c r="AD213" s="293">
        <f t="shared" si="177"/>
        <v>0.85</v>
      </c>
      <c r="AE213" s="293">
        <f t="shared" si="177"/>
        <v>0.85</v>
      </c>
      <c r="AF213" s="294">
        <f t="shared" si="177"/>
        <v>0.85</v>
      </c>
      <c r="AG213" s="295">
        <f>AVERAGE(T213:AF213)</f>
        <v>0.84999999999999976</v>
      </c>
      <c r="AH213" s="296">
        <f t="shared" si="165"/>
        <v>0.85</v>
      </c>
      <c r="AI213" s="293">
        <f t="shared" ref="AI213:AT213" si="178">AH213</f>
        <v>0.85</v>
      </c>
      <c r="AJ213" s="293">
        <f t="shared" si="178"/>
        <v>0.85</v>
      </c>
      <c r="AK213" s="293">
        <f t="shared" si="178"/>
        <v>0.85</v>
      </c>
      <c r="AL213" s="293">
        <f t="shared" si="178"/>
        <v>0.85</v>
      </c>
      <c r="AM213" s="293">
        <f t="shared" si="178"/>
        <v>0.85</v>
      </c>
      <c r="AN213" s="293">
        <f t="shared" si="178"/>
        <v>0.85</v>
      </c>
      <c r="AO213" s="293">
        <f t="shared" si="178"/>
        <v>0.85</v>
      </c>
      <c r="AP213" s="293">
        <f t="shared" si="178"/>
        <v>0.85</v>
      </c>
      <c r="AQ213" s="293">
        <f t="shared" si="178"/>
        <v>0.85</v>
      </c>
      <c r="AR213" s="293">
        <f t="shared" si="178"/>
        <v>0.85</v>
      </c>
      <c r="AS213" s="293">
        <f t="shared" si="178"/>
        <v>0.85</v>
      </c>
      <c r="AT213" s="294">
        <f t="shared" si="178"/>
        <v>0.85</v>
      </c>
      <c r="AU213" s="295">
        <f>AVERAGE(AH213:AT213)</f>
        <v>0.84999999999999976</v>
      </c>
      <c r="AV213" s="296">
        <f t="shared" si="166"/>
        <v>0.85</v>
      </c>
      <c r="AW213" s="293">
        <f t="shared" ref="AW213:BH213" si="179">AV213</f>
        <v>0.85</v>
      </c>
      <c r="AX213" s="293">
        <f t="shared" si="179"/>
        <v>0.85</v>
      </c>
      <c r="AY213" s="293">
        <f t="shared" si="179"/>
        <v>0.85</v>
      </c>
      <c r="AZ213" s="293">
        <f t="shared" si="179"/>
        <v>0.85</v>
      </c>
      <c r="BA213" s="293">
        <f t="shared" si="179"/>
        <v>0.85</v>
      </c>
      <c r="BB213" s="293">
        <f t="shared" si="179"/>
        <v>0.85</v>
      </c>
      <c r="BC213" s="293">
        <f t="shared" si="179"/>
        <v>0.85</v>
      </c>
      <c r="BD213" s="293">
        <f t="shared" si="179"/>
        <v>0.85</v>
      </c>
      <c r="BE213" s="293">
        <f t="shared" si="179"/>
        <v>0.85</v>
      </c>
      <c r="BF213" s="293">
        <f t="shared" si="179"/>
        <v>0.85</v>
      </c>
      <c r="BG213" s="293">
        <f t="shared" si="179"/>
        <v>0.85</v>
      </c>
      <c r="BH213" s="294">
        <f t="shared" si="179"/>
        <v>0.85</v>
      </c>
      <c r="BI213" s="295">
        <f>AU213</f>
        <v>0.84999999999999976</v>
      </c>
      <c r="BJ213" s="295">
        <f t="shared" si="175"/>
        <v>0.84999999999999976</v>
      </c>
      <c r="BK213" s="295">
        <f t="shared" si="175"/>
        <v>0.84999999999999976</v>
      </c>
      <c r="BL213" s="295">
        <f t="shared" si="175"/>
        <v>0.84999999999999976</v>
      </c>
      <c r="BM213" s="295">
        <f t="shared" si="175"/>
        <v>0.84999999999999976</v>
      </c>
    </row>
    <row r="214" spans="1:65" outlineLevel="1" x14ac:dyDescent="0.3">
      <c r="B214" s="350"/>
      <c r="C214" s="351"/>
      <c r="D214" s="351"/>
      <c r="E214" s="360"/>
      <c r="F214" s="361"/>
      <c r="G214" s="361"/>
      <c r="H214" s="361"/>
      <c r="I214" s="361"/>
      <c r="J214" s="361"/>
      <c r="K214" s="361"/>
      <c r="L214" s="361"/>
      <c r="M214" s="361"/>
      <c r="N214" s="361"/>
      <c r="O214" s="361"/>
      <c r="P214" s="361"/>
      <c r="Q214" s="361"/>
      <c r="R214" s="362"/>
      <c r="S214" s="363"/>
      <c r="T214" s="364"/>
      <c r="U214" s="361"/>
      <c r="V214" s="361"/>
      <c r="W214" s="361"/>
      <c r="X214" s="361"/>
      <c r="Y214" s="361"/>
      <c r="Z214" s="361"/>
      <c r="AA214" s="361"/>
      <c r="AB214" s="361"/>
      <c r="AC214" s="361"/>
      <c r="AD214" s="361"/>
      <c r="AE214" s="361"/>
      <c r="AF214" s="362"/>
      <c r="AG214" s="363"/>
      <c r="AH214" s="364"/>
      <c r="AI214" s="361"/>
      <c r="AJ214" s="361"/>
      <c r="AK214" s="361"/>
      <c r="AL214" s="361"/>
      <c r="AM214" s="361"/>
      <c r="AN214" s="361"/>
      <c r="AO214" s="361"/>
      <c r="AP214" s="361"/>
      <c r="AQ214" s="361"/>
      <c r="AR214" s="361"/>
      <c r="AS214" s="361"/>
      <c r="AT214" s="362"/>
      <c r="AU214" s="363"/>
      <c r="AV214" s="364"/>
      <c r="AW214" s="361"/>
      <c r="AX214" s="361"/>
      <c r="AY214" s="361"/>
      <c r="AZ214" s="361"/>
      <c r="BA214" s="361"/>
      <c r="BB214" s="361"/>
      <c r="BC214" s="361"/>
      <c r="BD214" s="361"/>
      <c r="BE214" s="361"/>
      <c r="BF214" s="361"/>
      <c r="BG214" s="361"/>
      <c r="BH214" s="362"/>
      <c r="BI214" s="363"/>
      <c r="BJ214" s="363"/>
      <c r="BK214" s="363"/>
      <c r="BL214" s="363"/>
      <c r="BM214" s="363"/>
    </row>
    <row r="215" spans="1:65" ht="15" customHeight="1" thickBot="1" x14ac:dyDescent="0.35">
      <c r="A215">
        <v>0</v>
      </c>
      <c r="S215" s="365">
        <f t="shared" ref="S215:BM215" si="180">SUM(S128:S214)</f>
        <v>281.84869749111095</v>
      </c>
      <c r="AG215" s="365">
        <f t="shared" si="180"/>
        <v>278.06741543982895</v>
      </c>
      <c r="AU215" s="365">
        <f t="shared" si="180"/>
        <v>275.19074877316228</v>
      </c>
      <c r="BI215" s="365">
        <f t="shared" si="180"/>
        <v>275.19074877316228</v>
      </c>
      <c r="BJ215" s="365">
        <f t="shared" si="180"/>
        <v>275.19074877316228</v>
      </c>
      <c r="BK215" s="365">
        <f t="shared" si="180"/>
        <v>275.19074877316228</v>
      </c>
      <c r="BL215" s="365">
        <f t="shared" si="180"/>
        <v>275.19074877316228</v>
      </c>
      <c r="BM215" s="365">
        <f t="shared" si="180"/>
        <v>275.19074877316228</v>
      </c>
    </row>
    <row r="216" spans="1:65" s="230" customFormat="1" ht="16.2" customHeight="1" thickBot="1" x14ac:dyDescent="0.35">
      <c r="A216" s="224" t="str">
        <f t="shared" ref="A216:A279" si="181">$B$216</f>
        <v>Process Step Yield</v>
      </c>
      <c r="B216" s="225" t="s">
        <v>89</v>
      </c>
      <c r="C216" s="226"/>
      <c r="D216" s="226"/>
      <c r="S216" s="366"/>
      <c r="AG216" s="366"/>
      <c r="AU216" s="366"/>
      <c r="BI216" s="366"/>
      <c r="BJ216" s="366"/>
      <c r="BK216" s="366"/>
      <c r="BL216" s="366"/>
      <c r="BM216" s="366"/>
    </row>
    <row r="217" spans="1:65" outlineLevel="1" x14ac:dyDescent="0.3">
      <c r="A217" t="str">
        <f t="shared" si="181"/>
        <v>Process Step Yield</v>
      </c>
      <c r="B217" s="231" t="s">
        <v>33</v>
      </c>
      <c r="C217" s="232"/>
      <c r="D217" s="233" t="s">
        <v>68</v>
      </c>
      <c r="E217" s="234"/>
      <c r="F217" s="367">
        <v>1</v>
      </c>
      <c r="G217" s="367">
        <v>1</v>
      </c>
      <c r="H217" s="367">
        <v>1</v>
      </c>
      <c r="I217" s="367">
        <v>1</v>
      </c>
      <c r="J217" s="367">
        <v>1</v>
      </c>
      <c r="K217" s="367">
        <v>1</v>
      </c>
      <c r="L217" s="367">
        <v>1</v>
      </c>
      <c r="M217" s="367">
        <v>1</v>
      </c>
      <c r="N217" s="367">
        <v>1</v>
      </c>
      <c r="O217" s="367">
        <v>1</v>
      </c>
      <c r="P217" s="367">
        <v>1</v>
      </c>
      <c r="Q217" s="367">
        <v>1</v>
      </c>
      <c r="R217" s="368">
        <v>1</v>
      </c>
      <c r="S217" s="369">
        <v>1</v>
      </c>
      <c r="T217" s="370">
        <v>1</v>
      </c>
      <c r="U217" s="367">
        <v>1</v>
      </c>
      <c r="V217" s="367">
        <v>1</v>
      </c>
      <c r="W217" s="367">
        <v>1</v>
      </c>
      <c r="X217" s="367">
        <v>1</v>
      </c>
      <c r="Y217" s="367">
        <v>1</v>
      </c>
      <c r="Z217" s="367">
        <v>1</v>
      </c>
      <c r="AA217" s="367">
        <v>1</v>
      </c>
      <c r="AB217" s="367">
        <v>1</v>
      </c>
      <c r="AC217" s="367">
        <v>1</v>
      </c>
      <c r="AD217" s="367">
        <v>1</v>
      </c>
      <c r="AE217" s="367">
        <v>1</v>
      </c>
      <c r="AF217" s="368">
        <v>1</v>
      </c>
      <c r="AG217" s="369">
        <v>1</v>
      </c>
      <c r="AH217" s="370">
        <v>1</v>
      </c>
      <c r="AI217" s="367">
        <v>1</v>
      </c>
      <c r="AJ217" s="367">
        <v>1</v>
      </c>
      <c r="AK217" s="367">
        <v>1</v>
      </c>
      <c r="AL217" s="367">
        <v>1</v>
      </c>
      <c r="AM217" s="367">
        <v>1</v>
      </c>
      <c r="AN217" s="367">
        <v>1</v>
      </c>
      <c r="AO217" s="367">
        <v>1</v>
      </c>
      <c r="AP217" s="367">
        <v>1</v>
      </c>
      <c r="AQ217" s="367">
        <v>1</v>
      </c>
      <c r="AR217" s="367">
        <v>1</v>
      </c>
      <c r="AS217" s="367">
        <v>1</v>
      </c>
      <c r="AT217" s="368">
        <v>1</v>
      </c>
      <c r="AU217" s="369">
        <v>1</v>
      </c>
      <c r="AV217" s="370">
        <v>1</v>
      </c>
      <c r="AW217" s="367">
        <v>1</v>
      </c>
      <c r="AX217" s="367">
        <v>1</v>
      </c>
      <c r="AY217" s="367">
        <v>1</v>
      </c>
      <c r="AZ217" s="367">
        <v>1</v>
      </c>
      <c r="BA217" s="367">
        <v>1</v>
      </c>
      <c r="BB217" s="367">
        <v>1</v>
      </c>
      <c r="BC217" s="367">
        <v>1</v>
      </c>
      <c r="BD217" s="367">
        <v>1</v>
      </c>
      <c r="BE217" s="367">
        <v>1</v>
      </c>
      <c r="BF217" s="367">
        <v>1</v>
      </c>
      <c r="BG217" s="367">
        <v>1</v>
      </c>
      <c r="BH217" s="368">
        <v>1</v>
      </c>
      <c r="BI217" s="369">
        <v>1</v>
      </c>
      <c r="BJ217" s="369">
        <v>1</v>
      </c>
      <c r="BK217" s="369">
        <v>1</v>
      </c>
      <c r="BL217" s="369">
        <v>1</v>
      </c>
      <c r="BM217" s="369">
        <v>1</v>
      </c>
    </row>
    <row r="218" spans="1:65" outlineLevel="1" x14ac:dyDescent="0.3">
      <c r="A218" t="str">
        <f t="shared" si="181"/>
        <v>Process Step Yield</v>
      </c>
      <c r="B218" s="239" t="s">
        <v>33</v>
      </c>
      <c r="C218" s="240"/>
      <c r="D218" s="241" t="s">
        <v>69</v>
      </c>
      <c r="E218" s="242"/>
      <c r="F218" s="371">
        <v>1</v>
      </c>
      <c r="G218" s="371">
        <v>1</v>
      </c>
      <c r="H218" s="371">
        <v>1</v>
      </c>
      <c r="I218" s="371">
        <v>1</v>
      </c>
      <c r="J218" s="371">
        <v>1</v>
      </c>
      <c r="K218" s="371">
        <v>1</v>
      </c>
      <c r="L218" s="371">
        <v>1</v>
      </c>
      <c r="M218" s="371">
        <v>1</v>
      </c>
      <c r="N218" s="371">
        <v>1</v>
      </c>
      <c r="O218" s="371">
        <v>1</v>
      </c>
      <c r="P218" s="371">
        <v>1</v>
      </c>
      <c r="Q218" s="371">
        <v>1</v>
      </c>
      <c r="R218" s="372">
        <v>1</v>
      </c>
      <c r="S218" s="373">
        <v>1</v>
      </c>
      <c r="T218" s="374">
        <v>1</v>
      </c>
      <c r="U218" s="371">
        <v>1</v>
      </c>
      <c r="V218" s="371">
        <v>1</v>
      </c>
      <c r="W218" s="371">
        <v>1</v>
      </c>
      <c r="X218" s="371">
        <v>1</v>
      </c>
      <c r="Y218" s="371">
        <v>1</v>
      </c>
      <c r="Z218" s="371">
        <v>1</v>
      </c>
      <c r="AA218" s="371">
        <v>1</v>
      </c>
      <c r="AB218" s="371">
        <v>1</v>
      </c>
      <c r="AC218" s="371">
        <v>1</v>
      </c>
      <c r="AD218" s="371">
        <v>1</v>
      </c>
      <c r="AE218" s="371">
        <v>1</v>
      </c>
      <c r="AF218" s="372">
        <v>1</v>
      </c>
      <c r="AG218" s="373">
        <v>1</v>
      </c>
      <c r="AH218" s="374">
        <v>1</v>
      </c>
      <c r="AI218" s="371">
        <v>1</v>
      </c>
      <c r="AJ218" s="371">
        <v>1</v>
      </c>
      <c r="AK218" s="371">
        <v>1</v>
      </c>
      <c r="AL218" s="371">
        <v>1</v>
      </c>
      <c r="AM218" s="371">
        <v>1</v>
      </c>
      <c r="AN218" s="371">
        <v>1</v>
      </c>
      <c r="AO218" s="371">
        <v>1</v>
      </c>
      <c r="AP218" s="371">
        <v>1</v>
      </c>
      <c r="AQ218" s="371">
        <v>1</v>
      </c>
      <c r="AR218" s="371">
        <v>1</v>
      </c>
      <c r="AS218" s="371">
        <v>1</v>
      </c>
      <c r="AT218" s="372">
        <v>1</v>
      </c>
      <c r="AU218" s="373">
        <v>1</v>
      </c>
      <c r="AV218" s="374">
        <v>1</v>
      </c>
      <c r="AW218" s="371">
        <v>1</v>
      </c>
      <c r="AX218" s="371">
        <v>1</v>
      </c>
      <c r="AY218" s="371">
        <v>1</v>
      </c>
      <c r="AZ218" s="371">
        <v>1</v>
      </c>
      <c r="BA218" s="371">
        <v>1</v>
      </c>
      <c r="BB218" s="371">
        <v>1</v>
      </c>
      <c r="BC218" s="371">
        <v>1</v>
      </c>
      <c r="BD218" s="371">
        <v>1</v>
      </c>
      <c r="BE218" s="371">
        <v>1</v>
      </c>
      <c r="BF218" s="371">
        <v>1</v>
      </c>
      <c r="BG218" s="371">
        <v>1</v>
      </c>
      <c r="BH218" s="372">
        <v>1</v>
      </c>
      <c r="BI218" s="373">
        <v>1</v>
      </c>
      <c r="BJ218" s="373">
        <v>1</v>
      </c>
      <c r="BK218" s="373">
        <v>1</v>
      </c>
      <c r="BL218" s="373">
        <v>1</v>
      </c>
      <c r="BM218" s="373">
        <v>1</v>
      </c>
    </row>
    <row r="219" spans="1:65" outlineLevel="1" x14ac:dyDescent="0.3">
      <c r="A219" t="str">
        <f t="shared" si="181"/>
        <v>Process Step Yield</v>
      </c>
      <c r="B219" s="239" t="s">
        <v>33</v>
      </c>
      <c r="C219" s="240"/>
      <c r="D219" s="241" t="s">
        <v>60</v>
      </c>
      <c r="E219" s="242"/>
      <c r="F219" s="371">
        <v>1</v>
      </c>
      <c r="G219" s="371">
        <v>1</v>
      </c>
      <c r="H219" s="371">
        <v>1</v>
      </c>
      <c r="I219" s="371">
        <v>1</v>
      </c>
      <c r="J219" s="371">
        <v>1</v>
      </c>
      <c r="K219" s="371">
        <v>1</v>
      </c>
      <c r="L219" s="371">
        <v>1</v>
      </c>
      <c r="M219" s="371">
        <v>1</v>
      </c>
      <c r="N219" s="371">
        <v>1</v>
      </c>
      <c r="O219" s="371">
        <v>1</v>
      </c>
      <c r="P219" s="371">
        <v>1</v>
      </c>
      <c r="Q219" s="371">
        <v>1</v>
      </c>
      <c r="R219" s="372">
        <v>1</v>
      </c>
      <c r="S219" s="373">
        <v>1</v>
      </c>
      <c r="T219" s="374">
        <v>1</v>
      </c>
      <c r="U219" s="371">
        <v>1</v>
      </c>
      <c r="V219" s="371">
        <v>1</v>
      </c>
      <c r="W219" s="371">
        <v>1</v>
      </c>
      <c r="X219" s="371">
        <v>1</v>
      </c>
      <c r="Y219" s="371">
        <v>1</v>
      </c>
      <c r="Z219" s="371">
        <v>1</v>
      </c>
      <c r="AA219" s="371">
        <v>1</v>
      </c>
      <c r="AB219" s="371">
        <v>1</v>
      </c>
      <c r="AC219" s="371">
        <v>1</v>
      </c>
      <c r="AD219" s="371">
        <v>1</v>
      </c>
      <c r="AE219" s="371">
        <v>1</v>
      </c>
      <c r="AF219" s="372">
        <v>1</v>
      </c>
      <c r="AG219" s="373">
        <v>1</v>
      </c>
      <c r="AH219" s="374">
        <v>1</v>
      </c>
      <c r="AI219" s="371">
        <v>1</v>
      </c>
      <c r="AJ219" s="371">
        <v>1</v>
      </c>
      <c r="AK219" s="371">
        <v>1</v>
      </c>
      <c r="AL219" s="371">
        <v>1</v>
      </c>
      <c r="AM219" s="371">
        <v>1</v>
      </c>
      <c r="AN219" s="371">
        <v>1</v>
      </c>
      <c r="AO219" s="371">
        <v>1</v>
      </c>
      <c r="AP219" s="371">
        <v>1</v>
      </c>
      <c r="AQ219" s="371">
        <v>1</v>
      </c>
      <c r="AR219" s="371">
        <v>1</v>
      </c>
      <c r="AS219" s="371">
        <v>1</v>
      </c>
      <c r="AT219" s="372">
        <v>1</v>
      </c>
      <c r="AU219" s="373">
        <v>1</v>
      </c>
      <c r="AV219" s="374">
        <v>1</v>
      </c>
      <c r="AW219" s="371">
        <v>1</v>
      </c>
      <c r="AX219" s="371">
        <v>1</v>
      </c>
      <c r="AY219" s="371">
        <v>1</v>
      </c>
      <c r="AZ219" s="371">
        <v>1</v>
      </c>
      <c r="BA219" s="371">
        <v>1</v>
      </c>
      <c r="BB219" s="371">
        <v>1</v>
      </c>
      <c r="BC219" s="371">
        <v>1</v>
      </c>
      <c r="BD219" s="371">
        <v>1</v>
      </c>
      <c r="BE219" s="371">
        <v>1</v>
      </c>
      <c r="BF219" s="371">
        <v>1</v>
      </c>
      <c r="BG219" s="371">
        <v>1</v>
      </c>
      <c r="BH219" s="372">
        <v>1</v>
      </c>
      <c r="BI219" s="373">
        <v>1</v>
      </c>
      <c r="BJ219" s="373">
        <v>1</v>
      </c>
      <c r="BK219" s="373">
        <v>1</v>
      </c>
      <c r="BL219" s="373">
        <v>1</v>
      </c>
      <c r="BM219" s="373">
        <v>1</v>
      </c>
    </row>
    <row r="220" spans="1:65" outlineLevel="1" x14ac:dyDescent="0.3">
      <c r="A220" t="str">
        <f t="shared" si="181"/>
        <v>Process Step Yield</v>
      </c>
      <c r="B220" s="239" t="s">
        <v>33</v>
      </c>
      <c r="C220" s="240"/>
      <c r="D220" s="241" t="s">
        <v>61</v>
      </c>
      <c r="E220" s="242"/>
      <c r="F220" s="371">
        <v>1</v>
      </c>
      <c r="G220" s="371">
        <v>1</v>
      </c>
      <c r="H220" s="371">
        <v>1</v>
      </c>
      <c r="I220" s="371">
        <v>1</v>
      </c>
      <c r="J220" s="371">
        <v>1</v>
      </c>
      <c r="K220" s="371">
        <v>1</v>
      </c>
      <c r="L220" s="371">
        <v>1</v>
      </c>
      <c r="M220" s="371">
        <v>1</v>
      </c>
      <c r="N220" s="371">
        <v>1</v>
      </c>
      <c r="O220" s="371">
        <v>1</v>
      </c>
      <c r="P220" s="371">
        <v>1</v>
      </c>
      <c r="Q220" s="371">
        <v>1</v>
      </c>
      <c r="R220" s="372">
        <v>1</v>
      </c>
      <c r="S220" s="373">
        <v>1</v>
      </c>
      <c r="T220" s="374">
        <v>1</v>
      </c>
      <c r="U220" s="371">
        <v>1</v>
      </c>
      <c r="V220" s="371">
        <v>1</v>
      </c>
      <c r="W220" s="371">
        <v>1</v>
      </c>
      <c r="X220" s="371">
        <v>1</v>
      </c>
      <c r="Y220" s="371">
        <v>1</v>
      </c>
      <c r="Z220" s="371">
        <v>1</v>
      </c>
      <c r="AA220" s="371">
        <v>1</v>
      </c>
      <c r="AB220" s="371">
        <v>1</v>
      </c>
      <c r="AC220" s="371">
        <v>1</v>
      </c>
      <c r="AD220" s="371">
        <v>1</v>
      </c>
      <c r="AE220" s="371">
        <v>1</v>
      </c>
      <c r="AF220" s="372">
        <v>1</v>
      </c>
      <c r="AG220" s="373">
        <v>1</v>
      </c>
      <c r="AH220" s="374">
        <v>1</v>
      </c>
      <c r="AI220" s="371">
        <v>1</v>
      </c>
      <c r="AJ220" s="371">
        <v>1</v>
      </c>
      <c r="AK220" s="371">
        <v>1</v>
      </c>
      <c r="AL220" s="371">
        <v>1</v>
      </c>
      <c r="AM220" s="371">
        <v>1</v>
      </c>
      <c r="AN220" s="371">
        <v>1</v>
      </c>
      <c r="AO220" s="371">
        <v>1</v>
      </c>
      <c r="AP220" s="371">
        <v>1</v>
      </c>
      <c r="AQ220" s="371">
        <v>1</v>
      </c>
      <c r="AR220" s="371">
        <v>1</v>
      </c>
      <c r="AS220" s="371">
        <v>1</v>
      </c>
      <c r="AT220" s="372">
        <v>1</v>
      </c>
      <c r="AU220" s="373">
        <v>1</v>
      </c>
      <c r="AV220" s="374">
        <v>1</v>
      </c>
      <c r="AW220" s="371">
        <v>1</v>
      </c>
      <c r="AX220" s="371">
        <v>1</v>
      </c>
      <c r="AY220" s="371">
        <v>1</v>
      </c>
      <c r="AZ220" s="371">
        <v>1</v>
      </c>
      <c r="BA220" s="371">
        <v>1</v>
      </c>
      <c r="BB220" s="371">
        <v>1</v>
      </c>
      <c r="BC220" s="371">
        <v>1</v>
      </c>
      <c r="BD220" s="371">
        <v>1</v>
      </c>
      <c r="BE220" s="371">
        <v>1</v>
      </c>
      <c r="BF220" s="371">
        <v>1</v>
      </c>
      <c r="BG220" s="371">
        <v>1</v>
      </c>
      <c r="BH220" s="372">
        <v>1</v>
      </c>
      <c r="BI220" s="373">
        <v>1</v>
      </c>
      <c r="BJ220" s="373">
        <v>1</v>
      </c>
      <c r="BK220" s="373">
        <v>1</v>
      </c>
      <c r="BL220" s="373">
        <v>1</v>
      </c>
      <c r="BM220" s="373">
        <v>1</v>
      </c>
    </row>
    <row r="221" spans="1:65" outlineLevel="1" x14ac:dyDescent="0.3">
      <c r="A221" t="str">
        <f t="shared" si="181"/>
        <v>Process Step Yield</v>
      </c>
      <c r="B221" s="239" t="s">
        <v>33</v>
      </c>
      <c r="C221" s="240"/>
      <c r="D221" s="241" t="s">
        <v>62</v>
      </c>
      <c r="E221" s="242"/>
      <c r="F221" s="371">
        <v>0.96499999999999997</v>
      </c>
      <c r="G221" s="371">
        <v>0.96499999999999997</v>
      </c>
      <c r="H221" s="371">
        <v>0.96499999999999997</v>
      </c>
      <c r="I221" s="371">
        <v>0.96499999999999997</v>
      </c>
      <c r="J221" s="371">
        <v>0.96499999999999997</v>
      </c>
      <c r="K221" s="371">
        <v>0.96499999999999997</v>
      </c>
      <c r="L221" s="371">
        <v>0.96499999999999997</v>
      </c>
      <c r="M221" s="371">
        <v>0.96499999999999997</v>
      </c>
      <c r="N221" s="371">
        <v>0.96499999999999997</v>
      </c>
      <c r="O221" s="371">
        <v>0.96499999999999997</v>
      </c>
      <c r="P221" s="371">
        <v>0.96499999999999997</v>
      </c>
      <c r="Q221" s="371">
        <v>0.96499999999999997</v>
      </c>
      <c r="R221" s="372">
        <v>0.96499999999999997</v>
      </c>
      <c r="S221" s="373">
        <v>0.96499999999999997</v>
      </c>
      <c r="T221" s="374">
        <v>0.96499999999999997</v>
      </c>
      <c r="U221" s="371">
        <v>0.96499999999999997</v>
      </c>
      <c r="V221" s="371">
        <v>0.96499999999999997</v>
      </c>
      <c r="W221" s="371">
        <v>0.96499999999999997</v>
      </c>
      <c r="X221" s="371">
        <v>0.96499999999999997</v>
      </c>
      <c r="Y221" s="371">
        <v>0.96499999999999997</v>
      </c>
      <c r="Z221" s="371">
        <v>0.96499999999999997</v>
      </c>
      <c r="AA221" s="371">
        <v>0.96499999999999997</v>
      </c>
      <c r="AB221" s="371">
        <v>0.96499999999999997</v>
      </c>
      <c r="AC221" s="371">
        <v>0.96499999999999997</v>
      </c>
      <c r="AD221" s="371">
        <v>0.96499999999999997</v>
      </c>
      <c r="AE221" s="371">
        <v>0.96499999999999997</v>
      </c>
      <c r="AF221" s="372">
        <v>0.96499999999999997</v>
      </c>
      <c r="AG221" s="373">
        <v>0.96499999999999997</v>
      </c>
      <c r="AH221" s="374">
        <v>0.96499999999999997</v>
      </c>
      <c r="AI221" s="371">
        <v>0.96499999999999997</v>
      </c>
      <c r="AJ221" s="371">
        <v>0.96499999999999997</v>
      </c>
      <c r="AK221" s="371">
        <v>0.96499999999999997</v>
      </c>
      <c r="AL221" s="371">
        <v>0.96499999999999997</v>
      </c>
      <c r="AM221" s="371">
        <v>0.96499999999999997</v>
      </c>
      <c r="AN221" s="371">
        <v>0.96499999999999997</v>
      </c>
      <c r="AO221" s="371">
        <v>0.96499999999999997</v>
      </c>
      <c r="AP221" s="371">
        <v>0.96499999999999997</v>
      </c>
      <c r="AQ221" s="371">
        <v>0.96499999999999997</v>
      </c>
      <c r="AR221" s="371">
        <v>0.96499999999999997</v>
      </c>
      <c r="AS221" s="371">
        <v>0.96499999999999997</v>
      </c>
      <c r="AT221" s="372">
        <v>0.96499999999999997</v>
      </c>
      <c r="AU221" s="373">
        <v>0.96499999999999997</v>
      </c>
      <c r="AV221" s="374">
        <v>0.96499999999999997</v>
      </c>
      <c r="AW221" s="371">
        <v>0.96499999999999997</v>
      </c>
      <c r="AX221" s="371">
        <v>0.96499999999999997</v>
      </c>
      <c r="AY221" s="371">
        <v>0.96499999999999997</v>
      </c>
      <c r="AZ221" s="371">
        <v>0.96499999999999997</v>
      </c>
      <c r="BA221" s="371">
        <v>0.96499999999999997</v>
      </c>
      <c r="BB221" s="371">
        <v>0.96499999999999997</v>
      </c>
      <c r="BC221" s="371">
        <v>0.96499999999999997</v>
      </c>
      <c r="BD221" s="371">
        <v>0.96499999999999997</v>
      </c>
      <c r="BE221" s="371">
        <v>0.96499999999999997</v>
      </c>
      <c r="BF221" s="371">
        <v>0.96499999999999997</v>
      </c>
      <c r="BG221" s="371">
        <v>0.96499999999999997</v>
      </c>
      <c r="BH221" s="372">
        <v>0.96499999999999997</v>
      </c>
      <c r="BI221" s="373">
        <v>0.96499999999999997</v>
      </c>
      <c r="BJ221" s="373">
        <v>0.96499999999999997</v>
      </c>
      <c r="BK221" s="373">
        <v>0.96499999999999997</v>
      </c>
      <c r="BL221" s="373">
        <v>0.96499999999999997</v>
      </c>
      <c r="BM221" s="373">
        <v>0.96499999999999997</v>
      </c>
    </row>
    <row r="222" spans="1:65" outlineLevel="1" x14ac:dyDescent="0.3">
      <c r="A222" t="str">
        <f t="shared" si="181"/>
        <v>Process Step Yield</v>
      </c>
      <c r="B222" s="239" t="s">
        <v>33</v>
      </c>
      <c r="C222" s="240"/>
      <c r="D222" s="241" t="s">
        <v>63</v>
      </c>
      <c r="E222" s="242"/>
      <c r="F222" s="371">
        <v>0.99750000000000005</v>
      </c>
      <c r="G222" s="371">
        <v>0.99750000000000005</v>
      </c>
      <c r="H222" s="371">
        <v>0.99750000000000005</v>
      </c>
      <c r="I222" s="371">
        <v>0.99750000000000005</v>
      </c>
      <c r="J222" s="371">
        <v>0.99750000000000005</v>
      </c>
      <c r="K222" s="371">
        <v>0.99750000000000005</v>
      </c>
      <c r="L222" s="371">
        <v>0.99750000000000005</v>
      </c>
      <c r="M222" s="371">
        <v>0.99750000000000005</v>
      </c>
      <c r="N222" s="371">
        <v>0.99750000000000005</v>
      </c>
      <c r="O222" s="371">
        <v>0.99750000000000005</v>
      </c>
      <c r="P222" s="371">
        <v>0.99750000000000005</v>
      </c>
      <c r="Q222" s="371">
        <v>0.99750000000000005</v>
      </c>
      <c r="R222" s="372">
        <v>0.99750000000000005</v>
      </c>
      <c r="S222" s="373">
        <v>0.99750000000000005</v>
      </c>
      <c r="T222" s="374">
        <v>0.99750000000000005</v>
      </c>
      <c r="U222" s="371">
        <v>0.99750000000000005</v>
      </c>
      <c r="V222" s="371">
        <v>0.99750000000000005</v>
      </c>
      <c r="W222" s="371">
        <v>0.99750000000000005</v>
      </c>
      <c r="X222" s="371">
        <v>0.99750000000000005</v>
      </c>
      <c r="Y222" s="371">
        <v>0.99750000000000005</v>
      </c>
      <c r="Z222" s="371">
        <v>0.99750000000000005</v>
      </c>
      <c r="AA222" s="371">
        <v>0.99750000000000005</v>
      </c>
      <c r="AB222" s="371">
        <v>0.99750000000000005</v>
      </c>
      <c r="AC222" s="371">
        <v>0.99750000000000005</v>
      </c>
      <c r="AD222" s="371">
        <v>0.99750000000000005</v>
      </c>
      <c r="AE222" s="371">
        <v>0.99750000000000005</v>
      </c>
      <c r="AF222" s="372">
        <v>0.99750000000000005</v>
      </c>
      <c r="AG222" s="373">
        <v>0.99750000000000005</v>
      </c>
      <c r="AH222" s="374">
        <v>0.99750000000000005</v>
      </c>
      <c r="AI222" s="371">
        <v>0.99750000000000005</v>
      </c>
      <c r="AJ222" s="371">
        <v>0.99750000000000005</v>
      </c>
      <c r="AK222" s="371">
        <v>0.99750000000000005</v>
      </c>
      <c r="AL222" s="371">
        <v>0.99750000000000005</v>
      </c>
      <c r="AM222" s="371">
        <v>0.99750000000000005</v>
      </c>
      <c r="AN222" s="371">
        <v>0.99750000000000005</v>
      </c>
      <c r="AO222" s="371">
        <v>0.99750000000000005</v>
      </c>
      <c r="AP222" s="371">
        <v>0.99750000000000005</v>
      </c>
      <c r="AQ222" s="371">
        <v>0.99750000000000005</v>
      </c>
      <c r="AR222" s="371">
        <v>0.99750000000000005</v>
      </c>
      <c r="AS222" s="371">
        <v>0.99750000000000005</v>
      </c>
      <c r="AT222" s="372">
        <v>0.99750000000000005</v>
      </c>
      <c r="AU222" s="373">
        <v>0.99750000000000005</v>
      </c>
      <c r="AV222" s="374">
        <v>0.99750000000000005</v>
      </c>
      <c r="AW222" s="371">
        <v>0.99750000000000005</v>
      </c>
      <c r="AX222" s="371">
        <v>0.99750000000000005</v>
      </c>
      <c r="AY222" s="371">
        <v>0.99750000000000005</v>
      </c>
      <c r="AZ222" s="371">
        <v>0.99750000000000005</v>
      </c>
      <c r="BA222" s="371">
        <v>0.99750000000000005</v>
      </c>
      <c r="BB222" s="371">
        <v>0.99750000000000005</v>
      </c>
      <c r="BC222" s="371">
        <v>0.99750000000000005</v>
      </c>
      <c r="BD222" s="371">
        <v>0.99750000000000005</v>
      </c>
      <c r="BE222" s="371">
        <v>0.99750000000000005</v>
      </c>
      <c r="BF222" s="371">
        <v>0.99750000000000005</v>
      </c>
      <c r="BG222" s="371">
        <v>0.99750000000000005</v>
      </c>
      <c r="BH222" s="372">
        <v>0.99750000000000005</v>
      </c>
      <c r="BI222" s="373">
        <v>0.99750000000000005</v>
      </c>
      <c r="BJ222" s="373">
        <v>0.99750000000000005</v>
      </c>
      <c r="BK222" s="373">
        <v>0.99750000000000005</v>
      </c>
      <c r="BL222" s="373">
        <v>0.99750000000000005</v>
      </c>
      <c r="BM222" s="373">
        <v>0.99750000000000005</v>
      </c>
    </row>
    <row r="223" spans="1:65" outlineLevel="1" x14ac:dyDescent="0.3">
      <c r="A223" t="str">
        <f t="shared" si="181"/>
        <v>Process Step Yield</v>
      </c>
      <c r="B223" s="239" t="s">
        <v>33</v>
      </c>
      <c r="C223" s="240"/>
      <c r="D223" s="241" t="s">
        <v>64</v>
      </c>
      <c r="E223" s="242"/>
      <c r="F223" s="371">
        <v>0.97399999999999998</v>
      </c>
      <c r="G223" s="371">
        <v>0.97399999999999998</v>
      </c>
      <c r="H223" s="371">
        <v>0.97399999999999998</v>
      </c>
      <c r="I223" s="371">
        <v>0.97399999999999998</v>
      </c>
      <c r="J223" s="371">
        <v>0.97399999999999998</v>
      </c>
      <c r="K223" s="371">
        <v>0.97399999999999998</v>
      </c>
      <c r="L223" s="371">
        <v>0.97399999999999998</v>
      </c>
      <c r="M223" s="371">
        <v>0.97399999999999998</v>
      </c>
      <c r="N223" s="371">
        <v>0.97399999999999998</v>
      </c>
      <c r="O223" s="371">
        <v>0.97399999999999998</v>
      </c>
      <c r="P223" s="371">
        <v>0.97399999999999998</v>
      </c>
      <c r="Q223" s="371">
        <v>0.97399999999999998</v>
      </c>
      <c r="R223" s="372">
        <v>0.97399999999999998</v>
      </c>
      <c r="S223" s="373">
        <v>0.97399999999999998</v>
      </c>
      <c r="T223" s="374">
        <v>0.97399999999999998</v>
      </c>
      <c r="U223" s="371">
        <v>0.97399999999999998</v>
      </c>
      <c r="V223" s="371">
        <v>0.97399999999999998</v>
      </c>
      <c r="W223" s="371">
        <v>0.97399999999999998</v>
      </c>
      <c r="X223" s="371">
        <v>0.97399999999999998</v>
      </c>
      <c r="Y223" s="371">
        <v>0.97399999999999998</v>
      </c>
      <c r="Z223" s="371">
        <v>0.97399999999999998</v>
      </c>
      <c r="AA223" s="371">
        <v>0.97399999999999998</v>
      </c>
      <c r="AB223" s="371">
        <v>0.97399999999999998</v>
      </c>
      <c r="AC223" s="371">
        <v>0.97399999999999998</v>
      </c>
      <c r="AD223" s="371">
        <v>0.97399999999999998</v>
      </c>
      <c r="AE223" s="371">
        <v>0.97399999999999998</v>
      </c>
      <c r="AF223" s="372">
        <v>0.97399999999999998</v>
      </c>
      <c r="AG223" s="373">
        <v>0.97399999999999998</v>
      </c>
      <c r="AH223" s="374">
        <v>0.97399999999999998</v>
      </c>
      <c r="AI223" s="371">
        <v>0.97399999999999998</v>
      </c>
      <c r="AJ223" s="371">
        <v>0.97399999999999998</v>
      </c>
      <c r="AK223" s="371">
        <v>0.97399999999999998</v>
      </c>
      <c r="AL223" s="371">
        <v>0.97399999999999998</v>
      </c>
      <c r="AM223" s="371">
        <v>0.97399999999999998</v>
      </c>
      <c r="AN223" s="371">
        <v>0.97399999999999998</v>
      </c>
      <c r="AO223" s="371">
        <v>0.97399999999999998</v>
      </c>
      <c r="AP223" s="371">
        <v>0.97399999999999998</v>
      </c>
      <c r="AQ223" s="371">
        <v>0.97399999999999998</v>
      </c>
      <c r="AR223" s="371">
        <v>0.97399999999999998</v>
      </c>
      <c r="AS223" s="371">
        <v>0.97399999999999998</v>
      </c>
      <c r="AT223" s="372">
        <v>0.97399999999999998</v>
      </c>
      <c r="AU223" s="373">
        <v>0.97399999999999998</v>
      </c>
      <c r="AV223" s="374">
        <v>0.97399999999999998</v>
      </c>
      <c r="AW223" s="371">
        <v>0.97399999999999998</v>
      </c>
      <c r="AX223" s="371">
        <v>0.97399999999999998</v>
      </c>
      <c r="AY223" s="371">
        <v>0.97399999999999998</v>
      </c>
      <c r="AZ223" s="371">
        <v>0.97399999999999998</v>
      </c>
      <c r="BA223" s="371">
        <v>0.97399999999999998</v>
      </c>
      <c r="BB223" s="371">
        <v>0.97399999999999998</v>
      </c>
      <c r="BC223" s="371">
        <v>0.97399999999999998</v>
      </c>
      <c r="BD223" s="371">
        <v>0.97399999999999998</v>
      </c>
      <c r="BE223" s="371">
        <v>0.97399999999999998</v>
      </c>
      <c r="BF223" s="371">
        <v>0.97399999999999998</v>
      </c>
      <c r="BG223" s="371">
        <v>0.97399999999999998</v>
      </c>
      <c r="BH223" s="372">
        <v>0.97399999999999998</v>
      </c>
      <c r="BI223" s="373">
        <v>0.97399999999999998</v>
      </c>
      <c r="BJ223" s="373">
        <v>0.97399999999999998</v>
      </c>
      <c r="BK223" s="373">
        <v>0.97399999999999998</v>
      </c>
      <c r="BL223" s="373">
        <v>0.97399999999999998</v>
      </c>
      <c r="BM223" s="373">
        <v>0.97399999999999998</v>
      </c>
    </row>
    <row r="224" spans="1:65" outlineLevel="1" x14ac:dyDescent="0.3">
      <c r="A224" t="str">
        <f t="shared" si="181"/>
        <v>Process Step Yield</v>
      </c>
      <c r="B224" s="239" t="s">
        <v>33</v>
      </c>
      <c r="C224" s="240"/>
      <c r="D224" s="241" t="s">
        <v>71</v>
      </c>
      <c r="E224" s="242"/>
      <c r="F224" s="371">
        <v>1</v>
      </c>
      <c r="G224" s="371">
        <v>1</v>
      </c>
      <c r="H224" s="371">
        <v>1</v>
      </c>
      <c r="I224" s="371">
        <v>1</v>
      </c>
      <c r="J224" s="371">
        <v>1</v>
      </c>
      <c r="K224" s="371">
        <v>1</v>
      </c>
      <c r="L224" s="371">
        <v>1</v>
      </c>
      <c r="M224" s="371">
        <v>1</v>
      </c>
      <c r="N224" s="371">
        <v>1</v>
      </c>
      <c r="O224" s="371">
        <v>1</v>
      </c>
      <c r="P224" s="371">
        <v>1</v>
      </c>
      <c r="Q224" s="371">
        <v>1</v>
      </c>
      <c r="R224" s="372">
        <v>1</v>
      </c>
      <c r="S224" s="373">
        <v>1</v>
      </c>
      <c r="T224" s="374">
        <v>1</v>
      </c>
      <c r="U224" s="371">
        <v>1</v>
      </c>
      <c r="V224" s="371">
        <v>1</v>
      </c>
      <c r="W224" s="371">
        <v>1</v>
      </c>
      <c r="X224" s="371">
        <v>1</v>
      </c>
      <c r="Y224" s="371">
        <v>1</v>
      </c>
      <c r="Z224" s="371">
        <v>1</v>
      </c>
      <c r="AA224" s="371">
        <v>1</v>
      </c>
      <c r="AB224" s="371">
        <v>1</v>
      </c>
      <c r="AC224" s="371">
        <v>1</v>
      </c>
      <c r="AD224" s="371">
        <v>1</v>
      </c>
      <c r="AE224" s="371">
        <v>1</v>
      </c>
      <c r="AF224" s="372">
        <v>1</v>
      </c>
      <c r="AG224" s="373">
        <v>1</v>
      </c>
      <c r="AH224" s="374">
        <v>1</v>
      </c>
      <c r="AI224" s="371">
        <v>1</v>
      </c>
      <c r="AJ224" s="371">
        <v>1</v>
      </c>
      <c r="AK224" s="371">
        <v>1</v>
      </c>
      <c r="AL224" s="371">
        <v>1</v>
      </c>
      <c r="AM224" s="371">
        <v>1</v>
      </c>
      <c r="AN224" s="371">
        <v>1</v>
      </c>
      <c r="AO224" s="371">
        <v>1</v>
      </c>
      <c r="AP224" s="371">
        <v>1</v>
      </c>
      <c r="AQ224" s="371">
        <v>1</v>
      </c>
      <c r="AR224" s="371">
        <v>1</v>
      </c>
      <c r="AS224" s="371">
        <v>1</v>
      </c>
      <c r="AT224" s="372">
        <v>1</v>
      </c>
      <c r="AU224" s="373">
        <v>1</v>
      </c>
      <c r="AV224" s="374">
        <v>1</v>
      </c>
      <c r="AW224" s="371">
        <v>1</v>
      </c>
      <c r="AX224" s="371">
        <v>1</v>
      </c>
      <c r="AY224" s="371">
        <v>1</v>
      </c>
      <c r="AZ224" s="371">
        <v>1</v>
      </c>
      <c r="BA224" s="371">
        <v>1</v>
      </c>
      <c r="BB224" s="371">
        <v>1</v>
      </c>
      <c r="BC224" s="371">
        <v>1</v>
      </c>
      <c r="BD224" s="371">
        <v>1</v>
      </c>
      <c r="BE224" s="371">
        <v>1</v>
      </c>
      <c r="BF224" s="371">
        <v>1</v>
      </c>
      <c r="BG224" s="371">
        <v>1</v>
      </c>
      <c r="BH224" s="372">
        <v>1</v>
      </c>
      <c r="BI224" s="373">
        <v>1</v>
      </c>
      <c r="BJ224" s="373">
        <v>1</v>
      </c>
      <c r="BK224" s="373">
        <v>1</v>
      </c>
      <c r="BL224" s="373">
        <v>1</v>
      </c>
      <c r="BM224" s="373">
        <v>1</v>
      </c>
    </row>
    <row r="225" spans="1:65" outlineLevel="1" x14ac:dyDescent="0.3">
      <c r="A225" t="str">
        <f t="shared" si="181"/>
        <v>Process Step Yield</v>
      </c>
      <c r="B225" s="239" t="s">
        <v>33</v>
      </c>
      <c r="C225" s="240"/>
      <c r="D225" s="241" t="s">
        <v>72</v>
      </c>
      <c r="E225" s="242"/>
      <c r="F225" s="371">
        <v>0.998</v>
      </c>
      <c r="G225" s="371">
        <v>0.998</v>
      </c>
      <c r="H225" s="371">
        <v>0.998</v>
      </c>
      <c r="I225" s="371">
        <v>0.998</v>
      </c>
      <c r="J225" s="371">
        <v>0.998</v>
      </c>
      <c r="K225" s="371">
        <v>0.998</v>
      </c>
      <c r="L225" s="371">
        <v>0.998</v>
      </c>
      <c r="M225" s="371">
        <v>0.998</v>
      </c>
      <c r="N225" s="371">
        <v>0.998</v>
      </c>
      <c r="O225" s="371">
        <v>0.998</v>
      </c>
      <c r="P225" s="371">
        <v>0.998</v>
      </c>
      <c r="Q225" s="371">
        <v>0.998</v>
      </c>
      <c r="R225" s="372">
        <v>0.998</v>
      </c>
      <c r="S225" s="373">
        <v>0.998</v>
      </c>
      <c r="T225" s="374">
        <v>0.998</v>
      </c>
      <c r="U225" s="371">
        <v>0.998</v>
      </c>
      <c r="V225" s="371">
        <v>0.998</v>
      </c>
      <c r="W225" s="371">
        <v>0.998</v>
      </c>
      <c r="X225" s="371">
        <v>0.998</v>
      </c>
      <c r="Y225" s="371">
        <v>0.998</v>
      </c>
      <c r="Z225" s="371">
        <v>0.998</v>
      </c>
      <c r="AA225" s="371">
        <v>0.998</v>
      </c>
      <c r="AB225" s="371">
        <v>0.998</v>
      </c>
      <c r="AC225" s="371">
        <v>0.998</v>
      </c>
      <c r="AD225" s="371">
        <v>0.998</v>
      </c>
      <c r="AE225" s="371">
        <v>0.998</v>
      </c>
      <c r="AF225" s="372">
        <v>0.998</v>
      </c>
      <c r="AG225" s="373">
        <v>0.998</v>
      </c>
      <c r="AH225" s="374">
        <v>0.998</v>
      </c>
      <c r="AI225" s="371">
        <v>0.998</v>
      </c>
      <c r="AJ225" s="371">
        <v>0.998</v>
      </c>
      <c r="AK225" s="371">
        <v>0.998</v>
      </c>
      <c r="AL225" s="371">
        <v>0.998</v>
      </c>
      <c r="AM225" s="371">
        <v>0.998</v>
      </c>
      <c r="AN225" s="371">
        <v>0.998</v>
      </c>
      <c r="AO225" s="371">
        <v>0.998</v>
      </c>
      <c r="AP225" s="371">
        <v>0.998</v>
      </c>
      <c r="AQ225" s="371">
        <v>0.998</v>
      </c>
      <c r="AR225" s="371">
        <v>0.998</v>
      </c>
      <c r="AS225" s="371">
        <v>0.998</v>
      </c>
      <c r="AT225" s="372">
        <v>0.998</v>
      </c>
      <c r="AU225" s="373">
        <v>0.998</v>
      </c>
      <c r="AV225" s="374">
        <v>0.998</v>
      </c>
      <c r="AW225" s="371">
        <v>0.998</v>
      </c>
      <c r="AX225" s="371">
        <v>0.998</v>
      </c>
      <c r="AY225" s="371">
        <v>0.998</v>
      </c>
      <c r="AZ225" s="371">
        <v>0.998</v>
      </c>
      <c r="BA225" s="371">
        <v>0.998</v>
      </c>
      <c r="BB225" s="371">
        <v>0.998</v>
      </c>
      <c r="BC225" s="371">
        <v>0.998</v>
      </c>
      <c r="BD225" s="371">
        <v>0.998</v>
      </c>
      <c r="BE225" s="371">
        <v>0.998</v>
      </c>
      <c r="BF225" s="371">
        <v>0.998</v>
      </c>
      <c r="BG225" s="371">
        <v>0.998</v>
      </c>
      <c r="BH225" s="372">
        <v>0.998</v>
      </c>
      <c r="BI225" s="373">
        <v>0.998</v>
      </c>
      <c r="BJ225" s="373">
        <v>0.998</v>
      </c>
      <c r="BK225" s="373">
        <v>0.998</v>
      </c>
      <c r="BL225" s="373">
        <v>0.998</v>
      </c>
      <c r="BM225" s="373">
        <v>0.998</v>
      </c>
    </row>
    <row r="226" spans="1:65" outlineLevel="1" x14ac:dyDescent="0.3">
      <c r="A226" t="str">
        <f t="shared" si="181"/>
        <v>Process Step Yield</v>
      </c>
      <c r="B226" s="265" t="s">
        <v>33</v>
      </c>
      <c r="C226" s="266"/>
      <c r="D226" s="267" t="s">
        <v>49</v>
      </c>
      <c r="E226" s="309"/>
      <c r="F226" s="375">
        <v>1</v>
      </c>
      <c r="G226" s="375">
        <v>1</v>
      </c>
      <c r="H226" s="375">
        <v>1</v>
      </c>
      <c r="I226" s="375">
        <v>1</v>
      </c>
      <c r="J226" s="375">
        <v>1</v>
      </c>
      <c r="K226" s="375">
        <v>1</v>
      </c>
      <c r="L226" s="375">
        <v>1</v>
      </c>
      <c r="M226" s="375">
        <v>1</v>
      </c>
      <c r="N226" s="375">
        <v>1</v>
      </c>
      <c r="O226" s="375">
        <v>1</v>
      </c>
      <c r="P226" s="375">
        <v>1</v>
      </c>
      <c r="Q226" s="375">
        <v>1</v>
      </c>
      <c r="R226" s="376">
        <v>1</v>
      </c>
      <c r="S226" s="377">
        <v>1</v>
      </c>
      <c r="T226" s="378">
        <v>1</v>
      </c>
      <c r="U226" s="375">
        <v>1</v>
      </c>
      <c r="V226" s="375">
        <v>1</v>
      </c>
      <c r="W226" s="375">
        <v>1</v>
      </c>
      <c r="X226" s="375">
        <v>1</v>
      </c>
      <c r="Y226" s="375">
        <v>1</v>
      </c>
      <c r="Z226" s="375">
        <v>1</v>
      </c>
      <c r="AA226" s="375">
        <v>1</v>
      </c>
      <c r="AB226" s="375">
        <v>1</v>
      </c>
      <c r="AC226" s="375">
        <v>1</v>
      </c>
      <c r="AD226" s="375">
        <v>1</v>
      </c>
      <c r="AE226" s="375">
        <v>1</v>
      </c>
      <c r="AF226" s="376">
        <v>1</v>
      </c>
      <c r="AG226" s="377">
        <v>1</v>
      </c>
      <c r="AH226" s="378">
        <v>1</v>
      </c>
      <c r="AI226" s="375">
        <v>1</v>
      </c>
      <c r="AJ226" s="375">
        <v>1</v>
      </c>
      <c r="AK226" s="375">
        <v>1</v>
      </c>
      <c r="AL226" s="375">
        <v>1</v>
      </c>
      <c r="AM226" s="375">
        <v>1</v>
      </c>
      <c r="AN226" s="375">
        <v>1</v>
      </c>
      <c r="AO226" s="375">
        <v>1</v>
      </c>
      <c r="AP226" s="375">
        <v>1</v>
      </c>
      <c r="AQ226" s="375">
        <v>1</v>
      </c>
      <c r="AR226" s="375">
        <v>1</v>
      </c>
      <c r="AS226" s="375">
        <v>1</v>
      </c>
      <c r="AT226" s="376">
        <v>1</v>
      </c>
      <c r="AU226" s="377">
        <v>1</v>
      </c>
      <c r="AV226" s="378">
        <v>1</v>
      </c>
      <c r="AW226" s="375">
        <v>1</v>
      </c>
      <c r="AX226" s="375">
        <v>1</v>
      </c>
      <c r="AY226" s="375">
        <v>1</v>
      </c>
      <c r="AZ226" s="375">
        <v>1</v>
      </c>
      <c r="BA226" s="375">
        <v>1</v>
      </c>
      <c r="BB226" s="375">
        <v>1</v>
      </c>
      <c r="BC226" s="375">
        <v>1</v>
      </c>
      <c r="BD226" s="375">
        <v>1</v>
      </c>
      <c r="BE226" s="375">
        <v>1</v>
      </c>
      <c r="BF226" s="375">
        <v>1</v>
      </c>
      <c r="BG226" s="375">
        <v>1</v>
      </c>
      <c r="BH226" s="376">
        <v>1</v>
      </c>
      <c r="BI226" s="377">
        <v>1</v>
      </c>
      <c r="BJ226" s="377">
        <v>1</v>
      </c>
      <c r="BK226" s="377">
        <v>1</v>
      </c>
      <c r="BL226" s="377">
        <v>1</v>
      </c>
      <c r="BM226" s="377">
        <v>1</v>
      </c>
    </row>
    <row r="227" spans="1:65" outlineLevel="1" x14ac:dyDescent="0.3">
      <c r="A227" t="str">
        <f t="shared" si="181"/>
        <v>Process Step Yield</v>
      </c>
      <c r="B227" s="273" t="s">
        <v>34</v>
      </c>
      <c r="C227" s="274"/>
      <c r="D227" s="275" t="s">
        <v>68</v>
      </c>
      <c r="E227" s="281"/>
      <c r="F227" s="371">
        <v>1</v>
      </c>
      <c r="G227" s="371">
        <v>1</v>
      </c>
      <c r="H227" s="371">
        <v>1</v>
      </c>
      <c r="I227" s="371">
        <v>1</v>
      </c>
      <c r="J227" s="371">
        <v>1</v>
      </c>
      <c r="K227" s="371">
        <v>1</v>
      </c>
      <c r="L227" s="371">
        <v>1</v>
      </c>
      <c r="M227" s="371">
        <v>1</v>
      </c>
      <c r="N227" s="371">
        <v>1</v>
      </c>
      <c r="O227" s="371">
        <v>1</v>
      </c>
      <c r="P227" s="371">
        <v>1</v>
      </c>
      <c r="Q227" s="371">
        <v>1</v>
      </c>
      <c r="R227" s="372">
        <v>1</v>
      </c>
      <c r="S227" s="373">
        <v>1</v>
      </c>
      <c r="T227" s="374">
        <v>1</v>
      </c>
      <c r="U227" s="371">
        <v>1</v>
      </c>
      <c r="V227" s="371">
        <v>1</v>
      </c>
      <c r="W227" s="371">
        <v>1</v>
      </c>
      <c r="X227" s="371">
        <v>1</v>
      </c>
      <c r="Y227" s="371">
        <v>1</v>
      </c>
      <c r="Z227" s="371">
        <v>1</v>
      </c>
      <c r="AA227" s="371">
        <v>1</v>
      </c>
      <c r="AB227" s="371">
        <v>1</v>
      </c>
      <c r="AC227" s="371">
        <v>1</v>
      </c>
      <c r="AD227" s="371">
        <v>1</v>
      </c>
      <c r="AE227" s="371">
        <v>1</v>
      </c>
      <c r="AF227" s="372">
        <v>1</v>
      </c>
      <c r="AG227" s="373">
        <v>1</v>
      </c>
      <c r="AH227" s="374">
        <v>1</v>
      </c>
      <c r="AI227" s="371">
        <v>1</v>
      </c>
      <c r="AJ227" s="371">
        <v>1</v>
      </c>
      <c r="AK227" s="371">
        <v>1</v>
      </c>
      <c r="AL227" s="371">
        <v>1</v>
      </c>
      <c r="AM227" s="371">
        <v>1</v>
      </c>
      <c r="AN227" s="371">
        <v>1</v>
      </c>
      <c r="AO227" s="371">
        <v>1</v>
      </c>
      <c r="AP227" s="371">
        <v>1</v>
      </c>
      <c r="AQ227" s="371">
        <v>1</v>
      </c>
      <c r="AR227" s="371">
        <v>1</v>
      </c>
      <c r="AS227" s="371">
        <v>1</v>
      </c>
      <c r="AT227" s="372">
        <v>1</v>
      </c>
      <c r="AU227" s="373">
        <v>1</v>
      </c>
      <c r="AV227" s="374">
        <v>1</v>
      </c>
      <c r="AW227" s="371">
        <v>1</v>
      </c>
      <c r="AX227" s="371">
        <v>1</v>
      </c>
      <c r="AY227" s="371">
        <v>1</v>
      </c>
      <c r="AZ227" s="371">
        <v>1</v>
      </c>
      <c r="BA227" s="371">
        <v>1</v>
      </c>
      <c r="BB227" s="371">
        <v>1</v>
      </c>
      <c r="BC227" s="371">
        <v>1</v>
      </c>
      <c r="BD227" s="371">
        <v>1</v>
      </c>
      <c r="BE227" s="371">
        <v>1</v>
      </c>
      <c r="BF227" s="371">
        <v>1</v>
      </c>
      <c r="BG227" s="371">
        <v>1</v>
      </c>
      <c r="BH227" s="372">
        <v>1</v>
      </c>
      <c r="BI227" s="373">
        <v>1</v>
      </c>
      <c r="BJ227" s="373">
        <v>1</v>
      </c>
      <c r="BK227" s="373">
        <v>1</v>
      </c>
      <c r="BL227" s="373">
        <v>1</v>
      </c>
      <c r="BM227" s="373">
        <v>1</v>
      </c>
    </row>
    <row r="228" spans="1:65" outlineLevel="1" x14ac:dyDescent="0.3">
      <c r="A228" t="str">
        <f t="shared" si="181"/>
        <v>Process Step Yield</v>
      </c>
      <c r="B228" s="239" t="s">
        <v>34</v>
      </c>
      <c r="C228" s="240"/>
      <c r="D228" s="241" t="s">
        <v>69</v>
      </c>
      <c r="E228" s="242"/>
      <c r="F228" s="371">
        <v>1</v>
      </c>
      <c r="G228" s="371">
        <v>1</v>
      </c>
      <c r="H228" s="371">
        <v>1</v>
      </c>
      <c r="I228" s="371">
        <v>1</v>
      </c>
      <c r="J228" s="371">
        <v>1</v>
      </c>
      <c r="K228" s="371">
        <v>1</v>
      </c>
      <c r="L228" s="371">
        <v>1</v>
      </c>
      <c r="M228" s="371">
        <v>1</v>
      </c>
      <c r="N228" s="371">
        <v>1</v>
      </c>
      <c r="O228" s="371">
        <v>1</v>
      </c>
      <c r="P228" s="371">
        <v>1</v>
      </c>
      <c r="Q228" s="371">
        <v>1</v>
      </c>
      <c r="R228" s="372">
        <v>1</v>
      </c>
      <c r="S228" s="373">
        <v>1</v>
      </c>
      <c r="T228" s="374">
        <v>1</v>
      </c>
      <c r="U228" s="371">
        <v>1</v>
      </c>
      <c r="V228" s="371">
        <v>1</v>
      </c>
      <c r="W228" s="371">
        <v>1</v>
      </c>
      <c r="X228" s="371">
        <v>1</v>
      </c>
      <c r="Y228" s="371">
        <v>1</v>
      </c>
      <c r="Z228" s="371">
        <v>1</v>
      </c>
      <c r="AA228" s="371">
        <v>1</v>
      </c>
      <c r="AB228" s="371">
        <v>1</v>
      </c>
      <c r="AC228" s="371">
        <v>1</v>
      </c>
      <c r="AD228" s="371">
        <v>1</v>
      </c>
      <c r="AE228" s="371">
        <v>1</v>
      </c>
      <c r="AF228" s="372">
        <v>1</v>
      </c>
      <c r="AG228" s="373">
        <v>1</v>
      </c>
      <c r="AH228" s="374">
        <v>1</v>
      </c>
      <c r="AI228" s="371">
        <v>1</v>
      </c>
      <c r="AJ228" s="371">
        <v>1</v>
      </c>
      <c r="AK228" s="371">
        <v>1</v>
      </c>
      <c r="AL228" s="371">
        <v>1</v>
      </c>
      <c r="AM228" s="371">
        <v>1</v>
      </c>
      <c r="AN228" s="371">
        <v>1</v>
      </c>
      <c r="AO228" s="371">
        <v>1</v>
      </c>
      <c r="AP228" s="371">
        <v>1</v>
      </c>
      <c r="AQ228" s="371">
        <v>1</v>
      </c>
      <c r="AR228" s="371">
        <v>1</v>
      </c>
      <c r="AS228" s="371">
        <v>1</v>
      </c>
      <c r="AT228" s="372">
        <v>1</v>
      </c>
      <c r="AU228" s="373">
        <v>1</v>
      </c>
      <c r="AV228" s="374">
        <v>1</v>
      </c>
      <c r="AW228" s="371">
        <v>1</v>
      </c>
      <c r="AX228" s="371">
        <v>1</v>
      </c>
      <c r="AY228" s="371">
        <v>1</v>
      </c>
      <c r="AZ228" s="371">
        <v>1</v>
      </c>
      <c r="BA228" s="371">
        <v>1</v>
      </c>
      <c r="BB228" s="371">
        <v>1</v>
      </c>
      <c r="BC228" s="371">
        <v>1</v>
      </c>
      <c r="BD228" s="371">
        <v>1</v>
      </c>
      <c r="BE228" s="371">
        <v>1</v>
      </c>
      <c r="BF228" s="371">
        <v>1</v>
      </c>
      <c r="BG228" s="371">
        <v>1</v>
      </c>
      <c r="BH228" s="372">
        <v>1</v>
      </c>
      <c r="BI228" s="373">
        <v>1</v>
      </c>
      <c r="BJ228" s="373">
        <v>1</v>
      </c>
      <c r="BK228" s="373">
        <v>1</v>
      </c>
      <c r="BL228" s="373">
        <v>1</v>
      </c>
      <c r="BM228" s="373">
        <v>1</v>
      </c>
    </row>
    <row r="229" spans="1:65" outlineLevel="1" x14ac:dyDescent="0.3">
      <c r="A229" t="str">
        <f t="shared" si="181"/>
        <v>Process Step Yield</v>
      </c>
      <c r="B229" s="239" t="s">
        <v>34</v>
      </c>
      <c r="C229" s="240"/>
      <c r="D229" s="241" t="s">
        <v>60</v>
      </c>
      <c r="E229" s="242"/>
      <c r="F229" s="371">
        <v>1</v>
      </c>
      <c r="G229" s="371">
        <v>1</v>
      </c>
      <c r="H229" s="371">
        <v>1</v>
      </c>
      <c r="I229" s="371">
        <v>1</v>
      </c>
      <c r="J229" s="371">
        <v>1</v>
      </c>
      <c r="K229" s="371">
        <v>1</v>
      </c>
      <c r="L229" s="371">
        <v>1</v>
      </c>
      <c r="M229" s="371">
        <v>1</v>
      </c>
      <c r="N229" s="371">
        <v>1</v>
      </c>
      <c r="O229" s="371">
        <v>1</v>
      </c>
      <c r="P229" s="371">
        <v>1</v>
      </c>
      <c r="Q229" s="371">
        <v>1</v>
      </c>
      <c r="R229" s="372">
        <v>1</v>
      </c>
      <c r="S229" s="373">
        <v>1</v>
      </c>
      <c r="T229" s="374">
        <v>1</v>
      </c>
      <c r="U229" s="371">
        <v>1</v>
      </c>
      <c r="V229" s="371">
        <v>1</v>
      </c>
      <c r="W229" s="371">
        <v>1</v>
      </c>
      <c r="X229" s="371">
        <v>1</v>
      </c>
      <c r="Y229" s="371">
        <v>1</v>
      </c>
      <c r="Z229" s="371">
        <v>1</v>
      </c>
      <c r="AA229" s="371">
        <v>1</v>
      </c>
      <c r="AB229" s="371">
        <v>1</v>
      </c>
      <c r="AC229" s="371">
        <v>1</v>
      </c>
      <c r="AD229" s="371">
        <v>1</v>
      </c>
      <c r="AE229" s="371">
        <v>1</v>
      </c>
      <c r="AF229" s="372">
        <v>1</v>
      </c>
      <c r="AG229" s="373">
        <v>1</v>
      </c>
      <c r="AH229" s="374">
        <v>1</v>
      </c>
      <c r="AI229" s="371">
        <v>1</v>
      </c>
      <c r="AJ229" s="371">
        <v>1</v>
      </c>
      <c r="AK229" s="371">
        <v>1</v>
      </c>
      <c r="AL229" s="371">
        <v>1</v>
      </c>
      <c r="AM229" s="371">
        <v>1</v>
      </c>
      <c r="AN229" s="371">
        <v>1</v>
      </c>
      <c r="AO229" s="371">
        <v>1</v>
      </c>
      <c r="AP229" s="371">
        <v>1</v>
      </c>
      <c r="AQ229" s="371">
        <v>1</v>
      </c>
      <c r="AR229" s="371">
        <v>1</v>
      </c>
      <c r="AS229" s="371">
        <v>1</v>
      </c>
      <c r="AT229" s="372">
        <v>1</v>
      </c>
      <c r="AU229" s="373">
        <v>1</v>
      </c>
      <c r="AV229" s="374">
        <v>1</v>
      </c>
      <c r="AW229" s="371">
        <v>1</v>
      </c>
      <c r="AX229" s="371">
        <v>1</v>
      </c>
      <c r="AY229" s="371">
        <v>1</v>
      </c>
      <c r="AZ229" s="371">
        <v>1</v>
      </c>
      <c r="BA229" s="371">
        <v>1</v>
      </c>
      <c r="BB229" s="371">
        <v>1</v>
      </c>
      <c r="BC229" s="371">
        <v>1</v>
      </c>
      <c r="BD229" s="371">
        <v>1</v>
      </c>
      <c r="BE229" s="371">
        <v>1</v>
      </c>
      <c r="BF229" s="371">
        <v>1</v>
      </c>
      <c r="BG229" s="371">
        <v>1</v>
      </c>
      <c r="BH229" s="372">
        <v>1</v>
      </c>
      <c r="BI229" s="373">
        <v>1</v>
      </c>
      <c r="BJ229" s="373">
        <v>1</v>
      </c>
      <c r="BK229" s="373">
        <v>1</v>
      </c>
      <c r="BL229" s="373">
        <v>1</v>
      </c>
      <c r="BM229" s="373">
        <v>1</v>
      </c>
    </row>
    <row r="230" spans="1:65" outlineLevel="1" x14ac:dyDescent="0.3">
      <c r="A230" t="str">
        <f t="shared" si="181"/>
        <v>Process Step Yield</v>
      </c>
      <c r="B230" s="239" t="s">
        <v>34</v>
      </c>
      <c r="C230" s="240"/>
      <c r="D230" s="241" t="s">
        <v>61</v>
      </c>
      <c r="E230" s="281"/>
      <c r="F230" s="371">
        <v>1</v>
      </c>
      <c r="G230" s="371">
        <v>1</v>
      </c>
      <c r="H230" s="371">
        <v>1</v>
      </c>
      <c r="I230" s="371">
        <v>1</v>
      </c>
      <c r="J230" s="371">
        <v>1</v>
      </c>
      <c r="K230" s="371">
        <v>1</v>
      </c>
      <c r="L230" s="371">
        <v>1</v>
      </c>
      <c r="M230" s="371">
        <v>1</v>
      </c>
      <c r="N230" s="371">
        <v>1</v>
      </c>
      <c r="O230" s="371">
        <v>1</v>
      </c>
      <c r="P230" s="371">
        <v>1</v>
      </c>
      <c r="Q230" s="371">
        <v>1</v>
      </c>
      <c r="R230" s="372">
        <v>1</v>
      </c>
      <c r="S230" s="373">
        <v>1</v>
      </c>
      <c r="T230" s="374">
        <v>1</v>
      </c>
      <c r="U230" s="371">
        <v>1</v>
      </c>
      <c r="V230" s="371">
        <v>1</v>
      </c>
      <c r="W230" s="371">
        <v>1</v>
      </c>
      <c r="X230" s="371">
        <v>1</v>
      </c>
      <c r="Y230" s="371">
        <v>1</v>
      </c>
      <c r="Z230" s="371">
        <v>1</v>
      </c>
      <c r="AA230" s="371">
        <v>1</v>
      </c>
      <c r="AB230" s="371">
        <v>1</v>
      </c>
      <c r="AC230" s="371">
        <v>1</v>
      </c>
      <c r="AD230" s="371">
        <v>1</v>
      </c>
      <c r="AE230" s="371">
        <v>1</v>
      </c>
      <c r="AF230" s="372">
        <v>1</v>
      </c>
      <c r="AG230" s="373">
        <v>1</v>
      </c>
      <c r="AH230" s="374">
        <v>1</v>
      </c>
      <c r="AI230" s="371">
        <v>1</v>
      </c>
      <c r="AJ230" s="371">
        <v>1</v>
      </c>
      <c r="AK230" s="371">
        <v>1</v>
      </c>
      <c r="AL230" s="371">
        <v>1</v>
      </c>
      <c r="AM230" s="371">
        <v>1</v>
      </c>
      <c r="AN230" s="371">
        <v>1</v>
      </c>
      <c r="AO230" s="371">
        <v>1</v>
      </c>
      <c r="AP230" s="371">
        <v>1</v>
      </c>
      <c r="AQ230" s="371">
        <v>1</v>
      </c>
      <c r="AR230" s="371">
        <v>1</v>
      </c>
      <c r="AS230" s="371">
        <v>1</v>
      </c>
      <c r="AT230" s="372">
        <v>1</v>
      </c>
      <c r="AU230" s="373">
        <v>1</v>
      </c>
      <c r="AV230" s="374">
        <v>1</v>
      </c>
      <c r="AW230" s="371">
        <v>1</v>
      </c>
      <c r="AX230" s="371">
        <v>1</v>
      </c>
      <c r="AY230" s="371">
        <v>1</v>
      </c>
      <c r="AZ230" s="371">
        <v>1</v>
      </c>
      <c r="BA230" s="371">
        <v>1</v>
      </c>
      <c r="BB230" s="371">
        <v>1</v>
      </c>
      <c r="BC230" s="371">
        <v>1</v>
      </c>
      <c r="BD230" s="371">
        <v>1</v>
      </c>
      <c r="BE230" s="371">
        <v>1</v>
      </c>
      <c r="BF230" s="371">
        <v>1</v>
      </c>
      <c r="BG230" s="371">
        <v>1</v>
      </c>
      <c r="BH230" s="372">
        <v>1</v>
      </c>
      <c r="BI230" s="373">
        <v>1</v>
      </c>
      <c r="BJ230" s="373">
        <v>1</v>
      </c>
      <c r="BK230" s="373">
        <v>1</v>
      </c>
      <c r="BL230" s="373">
        <v>1</v>
      </c>
      <c r="BM230" s="373">
        <v>1</v>
      </c>
    </row>
    <row r="231" spans="1:65" outlineLevel="1" x14ac:dyDescent="0.3">
      <c r="A231" t="str">
        <f t="shared" si="181"/>
        <v>Process Step Yield</v>
      </c>
      <c r="B231" s="239" t="s">
        <v>34</v>
      </c>
      <c r="C231" s="240"/>
      <c r="D231" s="241" t="s">
        <v>62</v>
      </c>
      <c r="E231" s="242"/>
      <c r="F231" s="371">
        <v>0.96</v>
      </c>
      <c r="G231" s="371">
        <v>0.96</v>
      </c>
      <c r="H231" s="371">
        <v>0.96</v>
      </c>
      <c r="I231" s="371">
        <v>0.96</v>
      </c>
      <c r="J231" s="371">
        <v>0.96</v>
      </c>
      <c r="K231" s="371">
        <v>0.96</v>
      </c>
      <c r="L231" s="371">
        <v>0.96</v>
      </c>
      <c r="M231" s="371">
        <v>0.96</v>
      </c>
      <c r="N231" s="371">
        <v>0.96</v>
      </c>
      <c r="O231" s="371">
        <v>0.96</v>
      </c>
      <c r="P231" s="371">
        <v>0.96</v>
      </c>
      <c r="Q231" s="371">
        <v>0.96</v>
      </c>
      <c r="R231" s="372">
        <v>0.96</v>
      </c>
      <c r="S231" s="373">
        <v>0.96</v>
      </c>
      <c r="T231" s="374">
        <v>0.96</v>
      </c>
      <c r="U231" s="371">
        <v>0.96</v>
      </c>
      <c r="V231" s="371">
        <v>0.96</v>
      </c>
      <c r="W231" s="371">
        <v>0.96</v>
      </c>
      <c r="X231" s="371">
        <v>0.96</v>
      </c>
      <c r="Y231" s="371">
        <v>0.96</v>
      </c>
      <c r="Z231" s="371">
        <v>0.96</v>
      </c>
      <c r="AA231" s="371">
        <v>0.96</v>
      </c>
      <c r="AB231" s="371">
        <v>0.96</v>
      </c>
      <c r="AC231" s="371">
        <v>0.96</v>
      </c>
      <c r="AD231" s="371">
        <v>0.96</v>
      </c>
      <c r="AE231" s="371">
        <v>0.96</v>
      </c>
      <c r="AF231" s="372">
        <v>0.96</v>
      </c>
      <c r="AG231" s="373">
        <v>0.96</v>
      </c>
      <c r="AH231" s="374">
        <v>0.96</v>
      </c>
      <c r="AI231" s="371">
        <v>0.96</v>
      </c>
      <c r="AJ231" s="371">
        <v>0.96</v>
      </c>
      <c r="AK231" s="371">
        <v>0.96</v>
      </c>
      <c r="AL231" s="371">
        <v>0.96</v>
      </c>
      <c r="AM231" s="371">
        <v>0.96</v>
      </c>
      <c r="AN231" s="371">
        <v>0.96</v>
      </c>
      <c r="AO231" s="371">
        <v>0.96</v>
      </c>
      <c r="AP231" s="371">
        <v>0.96</v>
      </c>
      <c r="AQ231" s="371">
        <v>0.96</v>
      </c>
      <c r="AR231" s="371">
        <v>0.96</v>
      </c>
      <c r="AS231" s="371">
        <v>0.96</v>
      </c>
      <c r="AT231" s="372">
        <v>0.96</v>
      </c>
      <c r="AU231" s="373">
        <v>0.96</v>
      </c>
      <c r="AV231" s="374">
        <v>0.96</v>
      </c>
      <c r="AW231" s="371">
        <v>0.96</v>
      </c>
      <c r="AX231" s="371">
        <v>0.96</v>
      </c>
      <c r="AY231" s="371">
        <v>0.96</v>
      </c>
      <c r="AZ231" s="371">
        <v>0.96</v>
      </c>
      <c r="BA231" s="371">
        <v>0.96</v>
      </c>
      <c r="BB231" s="371">
        <v>0.96</v>
      </c>
      <c r="BC231" s="371">
        <v>0.96</v>
      </c>
      <c r="BD231" s="371">
        <v>0.96</v>
      </c>
      <c r="BE231" s="371">
        <v>0.96</v>
      </c>
      <c r="BF231" s="371">
        <v>0.96</v>
      </c>
      <c r="BG231" s="371">
        <v>0.96</v>
      </c>
      <c r="BH231" s="372">
        <v>0.96</v>
      </c>
      <c r="BI231" s="373">
        <v>0.96</v>
      </c>
      <c r="BJ231" s="373">
        <v>0.96</v>
      </c>
      <c r="BK231" s="373">
        <v>0.96</v>
      </c>
      <c r="BL231" s="373">
        <v>0.96</v>
      </c>
      <c r="BM231" s="373">
        <v>0.96</v>
      </c>
    </row>
    <row r="232" spans="1:65" outlineLevel="1" x14ac:dyDescent="0.3">
      <c r="A232" t="str">
        <f t="shared" si="181"/>
        <v>Process Step Yield</v>
      </c>
      <c r="B232" s="239" t="s">
        <v>34</v>
      </c>
      <c r="C232" s="240"/>
      <c r="D232" s="241" t="s">
        <v>63</v>
      </c>
      <c r="E232" s="281"/>
      <c r="F232" s="371">
        <v>0.99</v>
      </c>
      <c r="G232" s="371">
        <v>0.99</v>
      </c>
      <c r="H232" s="371">
        <v>0.99</v>
      </c>
      <c r="I232" s="371">
        <v>0.99</v>
      </c>
      <c r="J232" s="371">
        <v>0.99</v>
      </c>
      <c r="K232" s="371">
        <v>0.99</v>
      </c>
      <c r="L232" s="371">
        <v>0.99</v>
      </c>
      <c r="M232" s="371">
        <v>0.99</v>
      </c>
      <c r="N232" s="371">
        <v>0.99</v>
      </c>
      <c r="O232" s="371">
        <v>0.99</v>
      </c>
      <c r="P232" s="371">
        <v>0.99</v>
      </c>
      <c r="Q232" s="371">
        <v>0.99</v>
      </c>
      <c r="R232" s="372">
        <v>0.99</v>
      </c>
      <c r="S232" s="373">
        <v>0.99</v>
      </c>
      <c r="T232" s="374">
        <v>0.99</v>
      </c>
      <c r="U232" s="371">
        <v>0.99</v>
      </c>
      <c r="V232" s="371">
        <v>0.99</v>
      </c>
      <c r="W232" s="371">
        <v>0.99</v>
      </c>
      <c r="X232" s="371">
        <v>0.99</v>
      </c>
      <c r="Y232" s="371">
        <v>0.99</v>
      </c>
      <c r="Z232" s="371">
        <v>0.99</v>
      </c>
      <c r="AA232" s="371">
        <v>0.99</v>
      </c>
      <c r="AB232" s="371">
        <v>0.99</v>
      </c>
      <c r="AC232" s="371">
        <v>0.99</v>
      </c>
      <c r="AD232" s="371">
        <v>0.99</v>
      </c>
      <c r="AE232" s="371">
        <v>0.99</v>
      </c>
      <c r="AF232" s="372">
        <v>0.99</v>
      </c>
      <c r="AG232" s="373">
        <v>0.99</v>
      </c>
      <c r="AH232" s="374">
        <v>0.99</v>
      </c>
      <c r="AI232" s="371">
        <v>0.99</v>
      </c>
      <c r="AJ232" s="371">
        <v>0.99</v>
      </c>
      <c r="AK232" s="371">
        <v>0.99</v>
      </c>
      <c r="AL232" s="371">
        <v>0.99</v>
      </c>
      <c r="AM232" s="371">
        <v>0.99</v>
      </c>
      <c r="AN232" s="371">
        <v>0.99</v>
      </c>
      <c r="AO232" s="371">
        <v>0.99</v>
      </c>
      <c r="AP232" s="371">
        <v>0.99</v>
      </c>
      <c r="AQ232" s="371">
        <v>0.99</v>
      </c>
      <c r="AR232" s="371">
        <v>0.99</v>
      </c>
      <c r="AS232" s="371">
        <v>0.99</v>
      </c>
      <c r="AT232" s="372">
        <v>0.99</v>
      </c>
      <c r="AU232" s="373">
        <v>0.99</v>
      </c>
      <c r="AV232" s="374">
        <v>0.99</v>
      </c>
      <c r="AW232" s="371">
        <v>0.99</v>
      </c>
      <c r="AX232" s="371">
        <v>0.99</v>
      </c>
      <c r="AY232" s="371">
        <v>0.99</v>
      </c>
      <c r="AZ232" s="371">
        <v>0.99</v>
      </c>
      <c r="BA232" s="371">
        <v>0.99</v>
      </c>
      <c r="BB232" s="371">
        <v>0.99</v>
      </c>
      <c r="BC232" s="371">
        <v>0.99</v>
      </c>
      <c r="BD232" s="371">
        <v>0.99</v>
      </c>
      <c r="BE232" s="371">
        <v>0.99</v>
      </c>
      <c r="BF232" s="371">
        <v>0.99</v>
      </c>
      <c r="BG232" s="371">
        <v>0.99</v>
      </c>
      <c r="BH232" s="372">
        <v>0.99</v>
      </c>
      <c r="BI232" s="373">
        <v>0.99</v>
      </c>
      <c r="BJ232" s="373">
        <v>0.99</v>
      </c>
      <c r="BK232" s="373">
        <v>0.99</v>
      </c>
      <c r="BL232" s="373">
        <v>0.99</v>
      </c>
      <c r="BM232" s="373">
        <v>0.99</v>
      </c>
    </row>
    <row r="233" spans="1:65" outlineLevel="1" x14ac:dyDescent="0.3">
      <c r="A233" t="str">
        <f t="shared" si="181"/>
        <v>Process Step Yield</v>
      </c>
      <c r="B233" s="239" t="s">
        <v>34</v>
      </c>
      <c r="C233" s="240"/>
      <c r="D233" s="241" t="s">
        <v>64</v>
      </c>
      <c r="E233" s="242"/>
      <c r="F233" s="379">
        <v>0.99</v>
      </c>
      <c r="G233" s="379">
        <v>0.99</v>
      </c>
      <c r="H233" s="379">
        <v>0.99</v>
      </c>
      <c r="I233" s="379">
        <v>0.99</v>
      </c>
      <c r="J233" s="379">
        <v>0.99</v>
      </c>
      <c r="K233" s="379">
        <v>0.99</v>
      </c>
      <c r="L233" s="379">
        <v>0.99</v>
      </c>
      <c r="M233" s="379">
        <v>0.99</v>
      </c>
      <c r="N233" s="379">
        <v>0.99</v>
      </c>
      <c r="O233" s="379">
        <v>0.99</v>
      </c>
      <c r="P233" s="379">
        <v>0.99</v>
      </c>
      <c r="Q233" s="379">
        <v>0.99</v>
      </c>
      <c r="R233" s="380">
        <v>0.99</v>
      </c>
      <c r="S233" s="381">
        <v>0.99</v>
      </c>
      <c r="T233" s="382">
        <v>0.99</v>
      </c>
      <c r="U233" s="379">
        <v>0.99</v>
      </c>
      <c r="V233" s="379">
        <v>0.99</v>
      </c>
      <c r="W233" s="379">
        <v>0.99</v>
      </c>
      <c r="X233" s="379">
        <v>0.99</v>
      </c>
      <c r="Y233" s="379">
        <v>0.99</v>
      </c>
      <c r="Z233" s="379">
        <v>0.99</v>
      </c>
      <c r="AA233" s="379">
        <v>0.99</v>
      </c>
      <c r="AB233" s="379">
        <v>0.99</v>
      </c>
      <c r="AC233" s="379">
        <v>0.99</v>
      </c>
      <c r="AD233" s="379">
        <v>0.99</v>
      </c>
      <c r="AE233" s="379">
        <v>0.99</v>
      </c>
      <c r="AF233" s="380">
        <v>0.99</v>
      </c>
      <c r="AG233" s="381">
        <v>0.99</v>
      </c>
      <c r="AH233" s="382">
        <v>0.99</v>
      </c>
      <c r="AI233" s="379">
        <v>0.99</v>
      </c>
      <c r="AJ233" s="379">
        <v>0.99</v>
      </c>
      <c r="AK233" s="379">
        <v>0.99</v>
      </c>
      <c r="AL233" s="379">
        <v>0.99</v>
      </c>
      <c r="AM233" s="379">
        <v>0.99</v>
      </c>
      <c r="AN233" s="379">
        <v>0.99</v>
      </c>
      <c r="AO233" s="379">
        <v>0.99</v>
      </c>
      <c r="AP233" s="379">
        <v>0.99</v>
      </c>
      <c r="AQ233" s="379">
        <v>0.99</v>
      </c>
      <c r="AR233" s="379">
        <v>0.99</v>
      </c>
      <c r="AS233" s="379">
        <v>0.99</v>
      </c>
      <c r="AT233" s="380">
        <v>0.99</v>
      </c>
      <c r="AU233" s="381">
        <v>0.99</v>
      </c>
      <c r="AV233" s="382">
        <v>0.99</v>
      </c>
      <c r="AW233" s="379">
        <v>0.99</v>
      </c>
      <c r="AX233" s="379">
        <v>0.99</v>
      </c>
      <c r="AY233" s="379">
        <v>0.99</v>
      </c>
      <c r="AZ233" s="379">
        <v>0.99</v>
      </c>
      <c r="BA233" s="379">
        <v>0.99</v>
      </c>
      <c r="BB233" s="379">
        <v>0.99</v>
      </c>
      <c r="BC233" s="379">
        <v>0.99</v>
      </c>
      <c r="BD233" s="379">
        <v>0.99</v>
      </c>
      <c r="BE233" s="379">
        <v>0.99</v>
      </c>
      <c r="BF233" s="379">
        <v>0.99</v>
      </c>
      <c r="BG233" s="379">
        <v>0.99</v>
      </c>
      <c r="BH233" s="380">
        <v>0.99</v>
      </c>
      <c r="BI233" s="381">
        <v>0.99</v>
      </c>
      <c r="BJ233" s="381">
        <v>0.99</v>
      </c>
      <c r="BK233" s="381">
        <v>0.99</v>
      </c>
      <c r="BL233" s="381">
        <v>0.99</v>
      </c>
      <c r="BM233" s="381">
        <v>0.99</v>
      </c>
    </row>
    <row r="234" spans="1:65" outlineLevel="1" x14ac:dyDescent="0.3">
      <c r="A234" t="str">
        <f t="shared" si="181"/>
        <v>Process Step Yield</v>
      </c>
      <c r="B234" s="239" t="s">
        <v>34</v>
      </c>
      <c r="C234" s="240"/>
      <c r="D234" s="241" t="s">
        <v>71</v>
      </c>
      <c r="E234" s="242"/>
      <c r="F234" s="379">
        <v>1</v>
      </c>
      <c r="G234" s="379">
        <v>1</v>
      </c>
      <c r="H234" s="379">
        <v>1</v>
      </c>
      <c r="I234" s="379">
        <v>1</v>
      </c>
      <c r="J234" s="379">
        <v>1</v>
      </c>
      <c r="K234" s="379">
        <v>1</v>
      </c>
      <c r="L234" s="379">
        <v>1</v>
      </c>
      <c r="M234" s="379">
        <v>1</v>
      </c>
      <c r="N234" s="379">
        <v>1</v>
      </c>
      <c r="O234" s="379">
        <v>1</v>
      </c>
      <c r="P234" s="379">
        <v>1</v>
      </c>
      <c r="Q234" s="379">
        <v>1</v>
      </c>
      <c r="R234" s="380">
        <v>1</v>
      </c>
      <c r="S234" s="381">
        <v>1</v>
      </c>
      <c r="T234" s="382">
        <v>1</v>
      </c>
      <c r="U234" s="379">
        <v>1</v>
      </c>
      <c r="V234" s="379">
        <v>1</v>
      </c>
      <c r="W234" s="379">
        <v>1</v>
      </c>
      <c r="X234" s="379">
        <v>1</v>
      </c>
      <c r="Y234" s="379">
        <v>1</v>
      </c>
      <c r="Z234" s="379">
        <v>1</v>
      </c>
      <c r="AA234" s="379">
        <v>1</v>
      </c>
      <c r="AB234" s="379">
        <v>1</v>
      </c>
      <c r="AC234" s="379">
        <v>1</v>
      </c>
      <c r="AD234" s="379">
        <v>1</v>
      </c>
      <c r="AE234" s="379">
        <v>1</v>
      </c>
      <c r="AF234" s="380">
        <v>1</v>
      </c>
      <c r="AG234" s="381">
        <v>1</v>
      </c>
      <c r="AH234" s="382">
        <v>1</v>
      </c>
      <c r="AI234" s="379">
        <v>1</v>
      </c>
      <c r="AJ234" s="379">
        <v>1</v>
      </c>
      <c r="AK234" s="379">
        <v>1</v>
      </c>
      <c r="AL234" s="379">
        <v>1</v>
      </c>
      <c r="AM234" s="379">
        <v>1</v>
      </c>
      <c r="AN234" s="379">
        <v>1</v>
      </c>
      <c r="AO234" s="379">
        <v>1</v>
      </c>
      <c r="AP234" s="379">
        <v>1</v>
      </c>
      <c r="AQ234" s="379">
        <v>1</v>
      </c>
      <c r="AR234" s="379">
        <v>1</v>
      </c>
      <c r="AS234" s="379">
        <v>1</v>
      </c>
      <c r="AT234" s="380">
        <v>1</v>
      </c>
      <c r="AU234" s="381">
        <v>1</v>
      </c>
      <c r="AV234" s="382">
        <v>1</v>
      </c>
      <c r="AW234" s="379">
        <v>1</v>
      </c>
      <c r="AX234" s="379">
        <v>1</v>
      </c>
      <c r="AY234" s="379">
        <v>1</v>
      </c>
      <c r="AZ234" s="379">
        <v>1</v>
      </c>
      <c r="BA234" s="379">
        <v>1</v>
      </c>
      <c r="BB234" s="379">
        <v>1</v>
      </c>
      <c r="BC234" s="379">
        <v>1</v>
      </c>
      <c r="BD234" s="379">
        <v>1</v>
      </c>
      <c r="BE234" s="379">
        <v>1</v>
      </c>
      <c r="BF234" s="379">
        <v>1</v>
      </c>
      <c r="BG234" s="379">
        <v>1</v>
      </c>
      <c r="BH234" s="380">
        <v>1</v>
      </c>
      <c r="BI234" s="381">
        <v>1</v>
      </c>
      <c r="BJ234" s="381">
        <v>1</v>
      </c>
      <c r="BK234" s="381">
        <v>1</v>
      </c>
      <c r="BL234" s="381">
        <v>1</v>
      </c>
      <c r="BM234" s="381">
        <v>1</v>
      </c>
    </row>
    <row r="235" spans="1:65" outlineLevel="1" x14ac:dyDescent="0.3">
      <c r="A235" t="str">
        <f t="shared" si="181"/>
        <v>Process Step Yield</v>
      </c>
      <c r="B235" s="239" t="s">
        <v>34</v>
      </c>
      <c r="C235" s="240"/>
      <c r="D235" s="241" t="s">
        <v>72</v>
      </c>
      <c r="E235" s="290"/>
      <c r="F235" s="379">
        <v>0.99</v>
      </c>
      <c r="G235" s="379">
        <v>0.99</v>
      </c>
      <c r="H235" s="379">
        <v>0.99</v>
      </c>
      <c r="I235" s="379">
        <v>0.99</v>
      </c>
      <c r="J235" s="379">
        <v>0.99</v>
      </c>
      <c r="K235" s="379">
        <v>0.99</v>
      </c>
      <c r="L235" s="379">
        <v>0.99</v>
      </c>
      <c r="M235" s="379">
        <v>0.99</v>
      </c>
      <c r="N235" s="379">
        <v>0.99</v>
      </c>
      <c r="O235" s="379">
        <v>0.99</v>
      </c>
      <c r="P235" s="379">
        <v>0.99</v>
      </c>
      <c r="Q235" s="379">
        <v>0.99</v>
      </c>
      <c r="R235" s="380">
        <v>0.99</v>
      </c>
      <c r="S235" s="381">
        <v>0.99</v>
      </c>
      <c r="T235" s="382">
        <v>0.99</v>
      </c>
      <c r="U235" s="379">
        <v>0.99</v>
      </c>
      <c r="V235" s="379">
        <v>0.99</v>
      </c>
      <c r="W235" s="379">
        <v>0.99</v>
      </c>
      <c r="X235" s="379">
        <v>0.99</v>
      </c>
      <c r="Y235" s="379">
        <v>0.99</v>
      </c>
      <c r="Z235" s="379">
        <v>0.99</v>
      </c>
      <c r="AA235" s="379">
        <v>0.99</v>
      </c>
      <c r="AB235" s="379">
        <v>0.99</v>
      </c>
      <c r="AC235" s="379">
        <v>0.99</v>
      </c>
      <c r="AD235" s="379">
        <v>0.99</v>
      </c>
      <c r="AE235" s="379">
        <v>0.99</v>
      </c>
      <c r="AF235" s="380">
        <v>0.99</v>
      </c>
      <c r="AG235" s="381">
        <v>0.99</v>
      </c>
      <c r="AH235" s="382">
        <v>0.99</v>
      </c>
      <c r="AI235" s="379">
        <v>0.99</v>
      </c>
      <c r="AJ235" s="379">
        <v>0.99</v>
      </c>
      <c r="AK235" s="379">
        <v>0.99</v>
      </c>
      <c r="AL235" s="379">
        <v>0.99</v>
      </c>
      <c r="AM235" s="379">
        <v>0.99</v>
      </c>
      <c r="AN235" s="379">
        <v>0.99</v>
      </c>
      <c r="AO235" s="379">
        <v>0.99</v>
      </c>
      <c r="AP235" s="379">
        <v>0.99</v>
      </c>
      <c r="AQ235" s="379">
        <v>0.99</v>
      </c>
      <c r="AR235" s="379">
        <v>0.99</v>
      </c>
      <c r="AS235" s="379">
        <v>0.99</v>
      </c>
      <c r="AT235" s="380">
        <v>0.99</v>
      </c>
      <c r="AU235" s="381">
        <v>0.99</v>
      </c>
      <c r="AV235" s="382">
        <v>0.99</v>
      </c>
      <c r="AW235" s="379">
        <v>0.99</v>
      </c>
      <c r="AX235" s="379">
        <v>0.99</v>
      </c>
      <c r="AY235" s="379">
        <v>0.99</v>
      </c>
      <c r="AZ235" s="379">
        <v>0.99</v>
      </c>
      <c r="BA235" s="379">
        <v>0.99</v>
      </c>
      <c r="BB235" s="379">
        <v>0.99</v>
      </c>
      <c r="BC235" s="379">
        <v>0.99</v>
      </c>
      <c r="BD235" s="379">
        <v>0.99</v>
      </c>
      <c r="BE235" s="379">
        <v>0.99</v>
      </c>
      <c r="BF235" s="379">
        <v>0.99</v>
      </c>
      <c r="BG235" s="379">
        <v>0.99</v>
      </c>
      <c r="BH235" s="380">
        <v>0.99</v>
      </c>
      <c r="BI235" s="381">
        <v>0.99</v>
      </c>
      <c r="BJ235" s="381">
        <v>0.99</v>
      </c>
      <c r="BK235" s="381">
        <v>0.99</v>
      </c>
      <c r="BL235" s="381">
        <v>0.99</v>
      </c>
      <c r="BM235" s="381">
        <v>0.99</v>
      </c>
    </row>
    <row r="236" spans="1:65" outlineLevel="1" x14ac:dyDescent="0.3">
      <c r="A236" t="str">
        <f t="shared" si="181"/>
        <v>Process Step Yield</v>
      </c>
      <c r="B236" s="239" t="s">
        <v>34</v>
      </c>
      <c r="C236" s="240"/>
      <c r="D236" s="241" t="s">
        <v>49</v>
      </c>
      <c r="E236" s="292"/>
      <c r="F236" s="383">
        <v>0.99</v>
      </c>
      <c r="G236" s="383">
        <v>0.99</v>
      </c>
      <c r="H236" s="383">
        <v>0.99</v>
      </c>
      <c r="I236" s="383">
        <v>0.99</v>
      </c>
      <c r="J236" s="383">
        <v>0.99</v>
      </c>
      <c r="K236" s="383">
        <v>0.99</v>
      </c>
      <c r="L236" s="383">
        <v>0.99</v>
      </c>
      <c r="M236" s="383">
        <v>0.99</v>
      </c>
      <c r="N236" s="383">
        <v>0.99</v>
      </c>
      <c r="O236" s="383">
        <v>0.99</v>
      </c>
      <c r="P236" s="383">
        <v>0.99</v>
      </c>
      <c r="Q236" s="383">
        <v>0.99</v>
      </c>
      <c r="R236" s="384">
        <v>0.99</v>
      </c>
      <c r="S236" s="385">
        <v>0.99</v>
      </c>
      <c r="T236" s="386">
        <v>0.99</v>
      </c>
      <c r="U236" s="383">
        <v>0.99</v>
      </c>
      <c r="V236" s="383">
        <v>0.99</v>
      </c>
      <c r="W236" s="383">
        <v>0.99</v>
      </c>
      <c r="X236" s="383">
        <v>0.99</v>
      </c>
      <c r="Y236" s="383">
        <v>0.99</v>
      </c>
      <c r="Z236" s="383">
        <v>0.99</v>
      </c>
      <c r="AA236" s="383">
        <v>0.99</v>
      </c>
      <c r="AB236" s="383">
        <v>0.99</v>
      </c>
      <c r="AC236" s="383">
        <v>0.99</v>
      </c>
      <c r="AD236" s="383">
        <v>0.99</v>
      </c>
      <c r="AE236" s="383">
        <v>0.99</v>
      </c>
      <c r="AF236" s="384">
        <v>0.99</v>
      </c>
      <c r="AG236" s="385">
        <v>0.99</v>
      </c>
      <c r="AH236" s="386">
        <v>0.99</v>
      </c>
      <c r="AI236" s="383">
        <v>0.99</v>
      </c>
      <c r="AJ236" s="383">
        <v>0.99</v>
      </c>
      <c r="AK236" s="383">
        <v>0.99</v>
      </c>
      <c r="AL236" s="383">
        <v>0.99</v>
      </c>
      <c r="AM236" s="383">
        <v>0.99</v>
      </c>
      <c r="AN236" s="383">
        <v>0.99</v>
      </c>
      <c r="AO236" s="383">
        <v>0.99</v>
      </c>
      <c r="AP236" s="383">
        <v>0.99</v>
      </c>
      <c r="AQ236" s="383">
        <v>0.99</v>
      </c>
      <c r="AR236" s="383">
        <v>0.99</v>
      </c>
      <c r="AS236" s="383">
        <v>0.99</v>
      </c>
      <c r="AT236" s="384">
        <v>0.99</v>
      </c>
      <c r="AU236" s="385">
        <v>0.99</v>
      </c>
      <c r="AV236" s="386">
        <v>0.99</v>
      </c>
      <c r="AW236" s="383">
        <v>0.99</v>
      </c>
      <c r="AX236" s="383">
        <v>0.99</v>
      </c>
      <c r="AY236" s="383">
        <v>0.99</v>
      </c>
      <c r="AZ236" s="383">
        <v>0.99</v>
      </c>
      <c r="BA236" s="383">
        <v>0.99</v>
      </c>
      <c r="BB236" s="383">
        <v>0.99</v>
      </c>
      <c r="BC236" s="383">
        <v>0.99</v>
      </c>
      <c r="BD236" s="383">
        <v>0.99</v>
      </c>
      <c r="BE236" s="383">
        <v>0.99</v>
      </c>
      <c r="BF236" s="383">
        <v>0.99</v>
      </c>
      <c r="BG236" s="383">
        <v>0.99</v>
      </c>
      <c r="BH236" s="384">
        <v>0.99</v>
      </c>
      <c r="BI236" s="385">
        <v>0.99</v>
      </c>
      <c r="BJ236" s="385">
        <v>0.99</v>
      </c>
      <c r="BK236" s="385">
        <v>0.99</v>
      </c>
      <c r="BL236" s="385">
        <v>0.99</v>
      </c>
      <c r="BM236" s="385">
        <v>0.99</v>
      </c>
    </row>
    <row r="237" spans="1:65" outlineLevel="1" x14ac:dyDescent="0.3">
      <c r="A237" t="str">
        <f t="shared" si="181"/>
        <v>Process Step Yield</v>
      </c>
      <c r="B237" s="297" t="s">
        <v>42</v>
      </c>
      <c r="C237" s="240"/>
      <c r="D237" s="298" t="s">
        <v>68</v>
      </c>
      <c r="E237" s="299"/>
      <c r="F237" s="387">
        <v>1</v>
      </c>
      <c r="G237" s="387">
        <v>1</v>
      </c>
      <c r="H237" s="387">
        <v>1</v>
      </c>
      <c r="I237" s="387">
        <v>1</v>
      </c>
      <c r="J237" s="387">
        <v>1</v>
      </c>
      <c r="K237" s="387">
        <v>1</v>
      </c>
      <c r="L237" s="387">
        <v>1</v>
      </c>
      <c r="M237" s="387">
        <v>1</v>
      </c>
      <c r="N237" s="387">
        <v>1</v>
      </c>
      <c r="O237" s="387">
        <v>1</v>
      </c>
      <c r="P237" s="387">
        <v>1</v>
      </c>
      <c r="Q237" s="387">
        <v>1</v>
      </c>
      <c r="R237" s="388">
        <v>1</v>
      </c>
      <c r="S237" s="389">
        <v>1</v>
      </c>
      <c r="T237" s="390">
        <v>1</v>
      </c>
      <c r="U237" s="387">
        <v>1</v>
      </c>
      <c r="V237" s="387">
        <v>1</v>
      </c>
      <c r="W237" s="387">
        <v>1</v>
      </c>
      <c r="X237" s="387">
        <v>1</v>
      </c>
      <c r="Y237" s="387">
        <v>1</v>
      </c>
      <c r="Z237" s="387">
        <v>1</v>
      </c>
      <c r="AA237" s="387">
        <v>1</v>
      </c>
      <c r="AB237" s="387">
        <v>1</v>
      </c>
      <c r="AC237" s="387">
        <v>1</v>
      </c>
      <c r="AD237" s="387">
        <v>1</v>
      </c>
      <c r="AE237" s="387">
        <v>1</v>
      </c>
      <c r="AF237" s="388">
        <v>1</v>
      </c>
      <c r="AG237" s="389">
        <v>1</v>
      </c>
      <c r="AH237" s="390">
        <v>1</v>
      </c>
      <c r="AI237" s="387">
        <v>1</v>
      </c>
      <c r="AJ237" s="387">
        <v>1</v>
      </c>
      <c r="AK237" s="387">
        <v>1</v>
      </c>
      <c r="AL237" s="387">
        <v>1</v>
      </c>
      <c r="AM237" s="387">
        <v>1</v>
      </c>
      <c r="AN237" s="387">
        <v>1</v>
      </c>
      <c r="AO237" s="387">
        <v>1</v>
      </c>
      <c r="AP237" s="387">
        <v>1</v>
      </c>
      <c r="AQ237" s="387">
        <v>1</v>
      </c>
      <c r="AR237" s="387">
        <v>1</v>
      </c>
      <c r="AS237" s="387">
        <v>1</v>
      </c>
      <c r="AT237" s="388">
        <v>1</v>
      </c>
      <c r="AU237" s="389">
        <v>1</v>
      </c>
      <c r="AV237" s="390">
        <v>1</v>
      </c>
      <c r="AW237" s="387">
        <v>1</v>
      </c>
      <c r="AX237" s="387">
        <v>1</v>
      </c>
      <c r="AY237" s="387">
        <v>1</v>
      </c>
      <c r="AZ237" s="387">
        <v>1</v>
      </c>
      <c r="BA237" s="387">
        <v>1</v>
      </c>
      <c r="BB237" s="387">
        <v>1</v>
      </c>
      <c r="BC237" s="387">
        <v>1</v>
      </c>
      <c r="BD237" s="387">
        <v>1</v>
      </c>
      <c r="BE237" s="387">
        <v>1</v>
      </c>
      <c r="BF237" s="387">
        <v>1</v>
      </c>
      <c r="BG237" s="387">
        <v>1</v>
      </c>
      <c r="BH237" s="388">
        <v>1</v>
      </c>
      <c r="BI237" s="389">
        <v>1</v>
      </c>
      <c r="BJ237" s="389">
        <v>1</v>
      </c>
      <c r="BK237" s="389">
        <v>1</v>
      </c>
      <c r="BL237" s="389">
        <v>1</v>
      </c>
      <c r="BM237" s="389">
        <v>1</v>
      </c>
    </row>
    <row r="238" spans="1:65" outlineLevel="1" x14ac:dyDescent="0.3">
      <c r="A238" t="str">
        <f t="shared" si="181"/>
        <v>Process Step Yield</v>
      </c>
      <c r="B238" s="239" t="s">
        <v>42</v>
      </c>
      <c r="C238" s="240"/>
      <c r="D238" s="241" t="s">
        <v>69</v>
      </c>
      <c r="E238" s="242"/>
      <c r="F238" s="379">
        <v>1</v>
      </c>
      <c r="G238" s="379">
        <v>1</v>
      </c>
      <c r="H238" s="379">
        <v>1</v>
      </c>
      <c r="I238" s="379">
        <v>1</v>
      </c>
      <c r="J238" s="379">
        <v>1</v>
      </c>
      <c r="K238" s="379">
        <v>1</v>
      </c>
      <c r="L238" s="379">
        <v>1</v>
      </c>
      <c r="M238" s="379">
        <v>1</v>
      </c>
      <c r="N238" s="379">
        <v>1</v>
      </c>
      <c r="O238" s="379">
        <v>1</v>
      </c>
      <c r="P238" s="379">
        <v>1</v>
      </c>
      <c r="Q238" s="379">
        <v>1</v>
      </c>
      <c r="R238" s="380">
        <v>1</v>
      </c>
      <c r="S238" s="381">
        <v>1</v>
      </c>
      <c r="T238" s="382">
        <v>1</v>
      </c>
      <c r="U238" s="379">
        <v>1</v>
      </c>
      <c r="V238" s="379">
        <v>1</v>
      </c>
      <c r="W238" s="379">
        <v>1</v>
      </c>
      <c r="X238" s="379">
        <v>1</v>
      </c>
      <c r="Y238" s="379">
        <v>1</v>
      </c>
      <c r="Z238" s="379">
        <v>1</v>
      </c>
      <c r="AA238" s="379">
        <v>1</v>
      </c>
      <c r="AB238" s="379">
        <v>1</v>
      </c>
      <c r="AC238" s="379">
        <v>1</v>
      </c>
      <c r="AD238" s="379">
        <v>1</v>
      </c>
      <c r="AE238" s="379">
        <v>1</v>
      </c>
      <c r="AF238" s="380">
        <v>1</v>
      </c>
      <c r="AG238" s="381">
        <v>1</v>
      </c>
      <c r="AH238" s="382">
        <v>1</v>
      </c>
      <c r="AI238" s="379">
        <v>1</v>
      </c>
      <c r="AJ238" s="379">
        <v>1</v>
      </c>
      <c r="AK238" s="379">
        <v>1</v>
      </c>
      <c r="AL238" s="379">
        <v>1</v>
      </c>
      <c r="AM238" s="379">
        <v>1</v>
      </c>
      <c r="AN238" s="379">
        <v>1</v>
      </c>
      <c r="AO238" s="379">
        <v>1</v>
      </c>
      <c r="AP238" s="379">
        <v>1</v>
      </c>
      <c r="AQ238" s="379">
        <v>1</v>
      </c>
      <c r="AR238" s="379">
        <v>1</v>
      </c>
      <c r="AS238" s="379">
        <v>1</v>
      </c>
      <c r="AT238" s="380">
        <v>1</v>
      </c>
      <c r="AU238" s="381">
        <v>1</v>
      </c>
      <c r="AV238" s="382">
        <v>1</v>
      </c>
      <c r="AW238" s="379">
        <v>1</v>
      </c>
      <c r="AX238" s="379">
        <v>1</v>
      </c>
      <c r="AY238" s="379">
        <v>1</v>
      </c>
      <c r="AZ238" s="379">
        <v>1</v>
      </c>
      <c r="BA238" s="379">
        <v>1</v>
      </c>
      <c r="BB238" s="379">
        <v>1</v>
      </c>
      <c r="BC238" s="379">
        <v>1</v>
      </c>
      <c r="BD238" s="379">
        <v>1</v>
      </c>
      <c r="BE238" s="379">
        <v>1</v>
      </c>
      <c r="BF238" s="379">
        <v>1</v>
      </c>
      <c r="BG238" s="379">
        <v>1</v>
      </c>
      <c r="BH238" s="380">
        <v>1</v>
      </c>
      <c r="BI238" s="381">
        <v>1</v>
      </c>
      <c r="BJ238" s="381">
        <v>1</v>
      </c>
      <c r="BK238" s="381">
        <v>1</v>
      </c>
      <c r="BL238" s="381">
        <v>1</v>
      </c>
      <c r="BM238" s="381">
        <v>1</v>
      </c>
    </row>
    <row r="239" spans="1:65" outlineLevel="1" x14ac:dyDescent="0.3">
      <c r="A239" t="str">
        <f t="shared" si="181"/>
        <v>Process Step Yield</v>
      </c>
      <c r="B239" s="239" t="s">
        <v>42</v>
      </c>
      <c r="C239" s="240"/>
      <c r="D239" s="241" t="s">
        <v>60</v>
      </c>
      <c r="E239" s="242"/>
      <c r="F239" s="379">
        <v>1</v>
      </c>
      <c r="G239" s="379">
        <v>1</v>
      </c>
      <c r="H239" s="379">
        <v>1</v>
      </c>
      <c r="I239" s="379">
        <v>1</v>
      </c>
      <c r="J239" s="379">
        <v>1</v>
      </c>
      <c r="K239" s="379">
        <v>1</v>
      </c>
      <c r="L239" s="379">
        <v>1</v>
      </c>
      <c r="M239" s="379">
        <v>1</v>
      </c>
      <c r="N239" s="379">
        <v>1</v>
      </c>
      <c r="O239" s="379">
        <v>1</v>
      </c>
      <c r="P239" s="379">
        <v>1</v>
      </c>
      <c r="Q239" s="379">
        <v>1</v>
      </c>
      <c r="R239" s="380">
        <v>1</v>
      </c>
      <c r="S239" s="381">
        <v>1</v>
      </c>
      <c r="T239" s="382">
        <v>1</v>
      </c>
      <c r="U239" s="379">
        <v>1</v>
      </c>
      <c r="V239" s="379">
        <v>1</v>
      </c>
      <c r="W239" s="379">
        <v>1</v>
      </c>
      <c r="X239" s="379">
        <v>1</v>
      </c>
      <c r="Y239" s="379">
        <v>1</v>
      </c>
      <c r="Z239" s="379">
        <v>1</v>
      </c>
      <c r="AA239" s="379">
        <v>1</v>
      </c>
      <c r="AB239" s="379">
        <v>1</v>
      </c>
      <c r="AC239" s="379">
        <v>1</v>
      </c>
      <c r="AD239" s="379">
        <v>1</v>
      </c>
      <c r="AE239" s="379">
        <v>1</v>
      </c>
      <c r="AF239" s="380">
        <v>1</v>
      </c>
      <c r="AG239" s="381">
        <v>1</v>
      </c>
      <c r="AH239" s="382">
        <v>1</v>
      </c>
      <c r="AI239" s="379">
        <v>1</v>
      </c>
      <c r="AJ239" s="379">
        <v>1</v>
      </c>
      <c r="AK239" s="379">
        <v>1</v>
      </c>
      <c r="AL239" s="379">
        <v>1</v>
      </c>
      <c r="AM239" s="379">
        <v>1</v>
      </c>
      <c r="AN239" s="379">
        <v>1</v>
      </c>
      <c r="AO239" s="379">
        <v>1</v>
      </c>
      <c r="AP239" s="379">
        <v>1</v>
      </c>
      <c r="AQ239" s="379">
        <v>1</v>
      </c>
      <c r="AR239" s="379">
        <v>1</v>
      </c>
      <c r="AS239" s="379">
        <v>1</v>
      </c>
      <c r="AT239" s="380">
        <v>1</v>
      </c>
      <c r="AU239" s="381">
        <v>1</v>
      </c>
      <c r="AV239" s="382">
        <v>1</v>
      </c>
      <c r="AW239" s="379">
        <v>1</v>
      </c>
      <c r="AX239" s="379">
        <v>1</v>
      </c>
      <c r="AY239" s="379">
        <v>1</v>
      </c>
      <c r="AZ239" s="379">
        <v>1</v>
      </c>
      <c r="BA239" s="379">
        <v>1</v>
      </c>
      <c r="BB239" s="379">
        <v>1</v>
      </c>
      <c r="BC239" s="379">
        <v>1</v>
      </c>
      <c r="BD239" s="379">
        <v>1</v>
      </c>
      <c r="BE239" s="379">
        <v>1</v>
      </c>
      <c r="BF239" s="379">
        <v>1</v>
      </c>
      <c r="BG239" s="379">
        <v>1</v>
      </c>
      <c r="BH239" s="380">
        <v>1</v>
      </c>
      <c r="BI239" s="381">
        <v>1</v>
      </c>
      <c r="BJ239" s="381">
        <v>1</v>
      </c>
      <c r="BK239" s="381">
        <v>1</v>
      </c>
      <c r="BL239" s="381">
        <v>1</v>
      </c>
      <c r="BM239" s="381">
        <v>1</v>
      </c>
    </row>
    <row r="240" spans="1:65" outlineLevel="1" x14ac:dyDescent="0.3">
      <c r="A240" t="str">
        <f t="shared" si="181"/>
        <v>Process Step Yield</v>
      </c>
      <c r="B240" s="239" t="s">
        <v>42</v>
      </c>
      <c r="C240" s="240"/>
      <c r="D240" s="241" t="s">
        <v>61</v>
      </c>
      <c r="E240" s="242"/>
      <c r="F240" s="379">
        <v>1</v>
      </c>
      <c r="G240" s="379">
        <v>1</v>
      </c>
      <c r="H240" s="379">
        <v>1</v>
      </c>
      <c r="I240" s="379">
        <v>1</v>
      </c>
      <c r="J240" s="379">
        <v>1</v>
      </c>
      <c r="K240" s="379">
        <v>1</v>
      </c>
      <c r="L240" s="379">
        <v>1</v>
      </c>
      <c r="M240" s="379">
        <v>1</v>
      </c>
      <c r="N240" s="379">
        <v>1</v>
      </c>
      <c r="O240" s="379">
        <v>1</v>
      </c>
      <c r="P240" s="379">
        <v>1</v>
      </c>
      <c r="Q240" s="379">
        <v>1</v>
      </c>
      <c r="R240" s="380">
        <v>1</v>
      </c>
      <c r="S240" s="381">
        <v>1</v>
      </c>
      <c r="T240" s="382">
        <v>1</v>
      </c>
      <c r="U240" s="379">
        <v>1</v>
      </c>
      <c r="V240" s="379">
        <v>1</v>
      </c>
      <c r="W240" s="379">
        <v>1</v>
      </c>
      <c r="X240" s="379">
        <v>1</v>
      </c>
      <c r="Y240" s="379">
        <v>1</v>
      </c>
      <c r="Z240" s="379">
        <v>1</v>
      </c>
      <c r="AA240" s="379">
        <v>1</v>
      </c>
      <c r="AB240" s="379">
        <v>1</v>
      </c>
      <c r="AC240" s="379">
        <v>1</v>
      </c>
      <c r="AD240" s="379">
        <v>1</v>
      </c>
      <c r="AE240" s="379">
        <v>1</v>
      </c>
      <c r="AF240" s="380">
        <v>1</v>
      </c>
      <c r="AG240" s="381">
        <v>1</v>
      </c>
      <c r="AH240" s="382">
        <v>1</v>
      </c>
      <c r="AI240" s="379">
        <v>1</v>
      </c>
      <c r="AJ240" s="379">
        <v>1</v>
      </c>
      <c r="AK240" s="379">
        <v>1</v>
      </c>
      <c r="AL240" s="379">
        <v>1</v>
      </c>
      <c r="AM240" s="379">
        <v>1</v>
      </c>
      <c r="AN240" s="379">
        <v>1</v>
      </c>
      <c r="AO240" s="379">
        <v>1</v>
      </c>
      <c r="AP240" s="379">
        <v>1</v>
      </c>
      <c r="AQ240" s="379">
        <v>1</v>
      </c>
      <c r="AR240" s="379">
        <v>1</v>
      </c>
      <c r="AS240" s="379">
        <v>1</v>
      </c>
      <c r="AT240" s="380">
        <v>1</v>
      </c>
      <c r="AU240" s="381">
        <v>1</v>
      </c>
      <c r="AV240" s="382">
        <v>1</v>
      </c>
      <c r="AW240" s="379">
        <v>1</v>
      </c>
      <c r="AX240" s="379">
        <v>1</v>
      </c>
      <c r="AY240" s="379">
        <v>1</v>
      </c>
      <c r="AZ240" s="379">
        <v>1</v>
      </c>
      <c r="BA240" s="379">
        <v>1</v>
      </c>
      <c r="BB240" s="379">
        <v>1</v>
      </c>
      <c r="BC240" s="379">
        <v>1</v>
      </c>
      <c r="BD240" s="379">
        <v>1</v>
      </c>
      <c r="BE240" s="379">
        <v>1</v>
      </c>
      <c r="BF240" s="379">
        <v>1</v>
      </c>
      <c r="BG240" s="379">
        <v>1</v>
      </c>
      <c r="BH240" s="380">
        <v>1</v>
      </c>
      <c r="BI240" s="381">
        <v>1</v>
      </c>
      <c r="BJ240" s="381">
        <v>1</v>
      </c>
      <c r="BK240" s="381">
        <v>1</v>
      </c>
      <c r="BL240" s="381">
        <v>1</v>
      </c>
      <c r="BM240" s="381">
        <v>1</v>
      </c>
    </row>
    <row r="241" spans="1:65" outlineLevel="1" x14ac:dyDescent="0.3">
      <c r="A241" t="str">
        <f t="shared" si="181"/>
        <v>Process Step Yield</v>
      </c>
      <c r="B241" s="239" t="s">
        <v>42</v>
      </c>
      <c r="C241" s="240"/>
      <c r="D241" s="241" t="s">
        <v>62</v>
      </c>
      <c r="E241" s="242"/>
      <c r="F241" s="379">
        <v>0.9</v>
      </c>
      <c r="G241" s="379">
        <v>0.9</v>
      </c>
      <c r="H241" s="379">
        <v>0.9</v>
      </c>
      <c r="I241" s="379">
        <v>0.9</v>
      </c>
      <c r="J241" s="379">
        <v>0.9</v>
      </c>
      <c r="K241" s="379">
        <v>0.9</v>
      </c>
      <c r="L241" s="379">
        <v>0.9</v>
      </c>
      <c r="M241" s="379">
        <v>0.9</v>
      </c>
      <c r="N241" s="379">
        <v>0.9</v>
      </c>
      <c r="O241" s="379">
        <v>0.9</v>
      </c>
      <c r="P241" s="379">
        <v>0.9</v>
      </c>
      <c r="Q241" s="379">
        <v>0.9</v>
      </c>
      <c r="R241" s="380">
        <v>0.9</v>
      </c>
      <c r="S241" s="381">
        <v>0.9</v>
      </c>
      <c r="T241" s="382">
        <v>0.9</v>
      </c>
      <c r="U241" s="379">
        <v>0.9</v>
      </c>
      <c r="V241" s="379">
        <v>0.9</v>
      </c>
      <c r="W241" s="379">
        <v>0.9</v>
      </c>
      <c r="X241" s="379">
        <v>0.9</v>
      </c>
      <c r="Y241" s="379">
        <v>0.9</v>
      </c>
      <c r="Z241" s="379">
        <v>0.9</v>
      </c>
      <c r="AA241" s="379">
        <v>0.9</v>
      </c>
      <c r="AB241" s="379">
        <v>0.9</v>
      </c>
      <c r="AC241" s="379">
        <v>0.9</v>
      </c>
      <c r="AD241" s="379">
        <v>0.9</v>
      </c>
      <c r="AE241" s="379">
        <v>0.9</v>
      </c>
      <c r="AF241" s="380">
        <v>0.9</v>
      </c>
      <c r="AG241" s="381">
        <v>0.9</v>
      </c>
      <c r="AH241" s="382">
        <v>0.9</v>
      </c>
      <c r="AI241" s="379">
        <v>0.9</v>
      </c>
      <c r="AJ241" s="379">
        <v>0.9</v>
      </c>
      <c r="AK241" s="379">
        <v>0.9</v>
      </c>
      <c r="AL241" s="379">
        <v>0.9</v>
      </c>
      <c r="AM241" s="379">
        <v>0.9</v>
      </c>
      <c r="AN241" s="379">
        <v>0.9</v>
      </c>
      <c r="AO241" s="379">
        <v>0.9</v>
      </c>
      <c r="AP241" s="379">
        <v>0.9</v>
      </c>
      <c r="AQ241" s="379">
        <v>0.9</v>
      </c>
      <c r="AR241" s="379">
        <v>0.9</v>
      </c>
      <c r="AS241" s="379">
        <v>0.9</v>
      </c>
      <c r="AT241" s="380">
        <v>0.9</v>
      </c>
      <c r="AU241" s="381">
        <v>0.9</v>
      </c>
      <c r="AV241" s="382">
        <v>0.9</v>
      </c>
      <c r="AW241" s="379">
        <v>0.9</v>
      </c>
      <c r="AX241" s="379">
        <v>0.9</v>
      </c>
      <c r="AY241" s="379">
        <v>0.9</v>
      </c>
      <c r="AZ241" s="379">
        <v>0.9</v>
      </c>
      <c r="BA241" s="379">
        <v>0.9</v>
      </c>
      <c r="BB241" s="379">
        <v>0.9</v>
      </c>
      <c r="BC241" s="379">
        <v>0.9</v>
      </c>
      <c r="BD241" s="379">
        <v>0.9</v>
      </c>
      <c r="BE241" s="379">
        <v>0.9</v>
      </c>
      <c r="BF241" s="379">
        <v>0.9</v>
      </c>
      <c r="BG241" s="379">
        <v>0.9</v>
      </c>
      <c r="BH241" s="380">
        <v>0.9</v>
      </c>
      <c r="BI241" s="381">
        <v>0.9</v>
      </c>
      <c r="BJ241" s="381">
        <v>0.9</v>
      </c>
      <c r="BK241" s="381">
        <v>0.9</v>
      </c>
      <c r="BL241" s="381">
        <v>0.9</v>
      </c>
      <c r="BM241" s="381">
        <v>0.9</v>
      </c>
    </row>
    <row r="242" spans="1:65" outlineLevel="1" x14ac:dyDescent="0.3">
      <c r="A242" t="str">
        <f t="shared" si="181"/>
        <v>Process Step Yield</v>
      </c>
      <c r="B242" s="239" t="s">
        <v>42</v>
      </c>
      <c r="C242" s="240"/>
      <c r="D242" s="241" t="s">
        <v>63</v>
      </c>
      <c r="E242" s="242"/>
      <c r="F242" s="379">
        <v>0.98</v>
      </c>
      <c r="G242" s="379">
        <v>0.98</v>
      </c>
      <c r="H242" s="379">
        <v>0.98</v>
      </c>
      <c r="I242" s="379">
        <v>0.98</v>
      </c>
      <c r="J242" s="379">
        <v>0.98</v>
      </c>
      <c r="K242" s="379">
        <v>0.98</v>
      </c>
      <c r="L242" s="379">
        <v>0.98</v>
      </c>
      <c r="M242" s="379">
        <v>0.98</v>
      </c>
      <c r="N242" s="379">
        <v>0.98</v>
      </c>
      <c r="O242" s="379">
        <v>0.98</v>
      </c>
      <c r="P242" s="379">
        <v>0.98</v>
      </c>
      <c r="Q242" s="379">
        <v>0.98</v>
      </c>
      <c r="R242" s="380">
        <v>0.98</v>
      </c>
      <c r="S242" s="381">
        <v>0.98</v>
      </c>
      <c r="T242" s="382">
        <v>0.98</v>
      </c>
      <c r="U242" s="379">
        <v>0.98</v>
      </c>
      <c r="V242" s="379">
        <v>0.98</v>
      </c>
      <c r="W242" s="379">
        <v>0.98</v>
      </c>
      <c r="X242" s="379">
        <v>0.98</v>
      </c>
      <c r="Y242" s="379">
        <v>0.98</v>
      </c>
      <c r="Z242" s="379">
        <v>0.98</v>
      </c>
      <c r="AA242" s="379">
        <v>0.98</v>
      </c>
      <c r="AB242" s="379">
        <v>0.98</v>
      </c>
      <c r="AC242" s="379">
        <v>0.98</v>
      </c>
      <c r="AD242" s="379">
        <v>0.98</v>
      </c>
      <c r="AE242" s="379">
        <v>0.98</v>
      </c>
      <c r="AF242" s="380">
        <v>0.98</v>
      </c>
      <c r="AG242" s="381">
        <v>0.98</v>
      </c>
      <c r="AH242" s="382">
        <v>0.98</v>
      </c>
      <c r="AI242" s="379">
        <v>0.98</v>
      </c>
      <c r="AJ242" s="379">
        <v>0.98</v>
      </c>
      <c r="AK242" s="379">
        <v>0.98</v>
      </c>
      <c r="AL242" s="379">
        <v>0.98</v>
      </c>
      <c r="AM242" s="379">
        <v>0.98</v>
      </c>
      <c r="AN242" s="379">
        <v>0.98</v>
      </c>
      <c r="AO242" s="379">
        <v>0.98</v>
      </c>
      <c r="AP242" s="379">
        <v>0.98</v>
      </c>
      <c r="AQ242" s="379">
        <v>0.98</v>
      </c>
      <c r="AR242" s="379">
        <v>0.98</v>
      </c>
      <c r="AS242" s="379">
        <v>0.98</v>
      </c>
      <c r="AT242" s="380">
        <v>0.98</v>
      </c>
      <c r="AU242" s="381">
        <v>0.98</v>
      </c>
      <c r="AV242" s="382">
        <v>0.98</v>
      </c>
      <c r="AW242" s="379">
        <v>0.98</v>
      </c>
      <c r="AX242" s="379">
        <v>0.98</v>
      </c>
      <c r="AY242" s="379">
        <v>0.98</v>
      </c>
      <c r="AZ242" s="379">
        <v>0.98</v>
      </c>
      <c r="BA242" s="379">
        <v>0.98</v>
      </c>
      <c r="BB242" s="379">
        <v>0.98</v>
      </c>
      <c r="BC242" s="379">
        <v>0.98</v>
      </c>
      <c r="BD242" s="379">
        <v>0.98</v>
      </c>
      <c r="BE242" s="379">
        <v>0.98</v>
      </c>
      <c r="BF242" s="379">
        <v>0.98</v>
      </c>
      <c r="BG242" s="379">
        <v>0.98</v>
      </c>
      <c r="BH242" s="380">
        <v>0.98</v>
      </c>
      <c r="BI242" s="381">
        <v>0.98</v>
      </c>
      <c r="BJ242" s="381">
        <v>0.98</v>
      </c>
      <c r="BK242" s="381">
        <v>0.98</v>
      </c>
      <c r="BL242" s="381">
        <v>0.98</v>
      </c>
      <c r="BM242" s="381">
        <v>0.98</v>
      </c>
    </row>
    <row r="243" spans="1:65" outlineLevel="1" x14ac:dyDescent="0.3">
      <c r="A243" t="str">
        <f t="shared" si="181"/>
        <v>Process Step Yield</v>
      </c>
      <c r="B243" s="239" t="s">
        <v>42</v>
      </c>
      <c r="C243" s="240"/>
      <c r="D243" s="241" t="s">
        <v>64</v>
      </c>
      <c r="E243" s="242"/>
      <c r="F243" s="379">
        <v>0.9</v>
      </c>
      <c r="G243" s="379">
        <v>0.9</v>
      </c>
      <c r="H243" s="379">
        <v>0.9</v>
      </c>
      <c r="I243" s="379">
        <v>0.9</v>
      </c>
      <c r="J243" s="379">
        <v>0.9</v>
      </c>
      <c r="K243" s="379">
        <v>0.9</v>
      </c>
      <c r="L243" s="379">
        <v>0.9</v>
      </c>
      <c r="M243" s="379">
        <v>0.9</v>
      </c>
      <c r="N243" s="379">
        <v>0.9</v>
      </c>
      <c r="O243" s="379">
        <v>0.9</v>
      </c>
      <c r="P243" s="379">
        <v>0.9</v>
      </c>
      <c r="Q243" s="379">
        <v>0.9</v>
      </c>
      <c r="R243" s="380">
        <v>0.9</v>
      </c>
      <c r="S243" s="381">
        <v>0.9</v>
      </c>
      <c r="T243" s="382">
        <v>0.9</v>
      </c>
      <c r="U243" s="379">
        <v>0.9</v>
      </c>
      <c r="V243" s="379">
        <v>0.9</v>
      </c>
      <c r="W243" s="379">
        <v>0.9</v>
      </c>
      <c r="X243" s="379">
        <v>0.9</v>
      </c>
      <c r="Y243" s="379">
        <v>0.9</v>
      </c>
      <c r="Z243" s="379">
        <v>0.9</v>
      </c>
      <c r="AA243" s="379">
        <v>0.9</v>
      </c>
      <c r="AB243" s="379">
        <v>0.9</v>
      </c>
      <c r="AC243" s="379">
        <v>0.9</v>
      </c>
      <c r="AD243" s="379">
        <v>0.9</v>
      </c>
      <c r="AE243" s="379">
        <v>0.9</v>
      </c>
      <c r="AF243" s="380">
        <v>0.9</v>
      </c>
      <c r="AG243" s="381">
        <v>0.9</v>
      </c>
      <c r="AH243" s="382">
        <v>0.9</v>
      </c>
      <c r="AI243" s="379">
        <v>0.9</v>
      </c>
      <c r="AJ243" s="379">
        <v>0.9</v>
      </c>
      <c r="AK243" s="379">
        <v>0.9</v>
      </c>
      <c r="AL243" s="379">
        <v>0.9</v>
      </c>
      <c r="AM243" s="379">
        <v>0.9</v>
      </c>
      <c r="AN243" s="379">
        <v>0.9</v>
      </c>
      <c r="AO243" s="379">
        <v>0.9</v>
      </c>
      <c r="AP243" s="379">
        <v>0.9</v>
      </c>
      <c r="AQ243" s="379">
        <v>0.9</v>
      </c>
      <c r="AR243" s="379">
        <v>0.9</v>
      </c>
      <c r="AS243" s="379">
        <v>0.9</v>
      </c>
      <c r="AT243" s="380">
        <v>0.9</v>
      </c>
      <c r="AU243" s="381">
        <v>0.9</v>
      </c>
      <c r="AV243" s="382">
        <v>0.9</v>
      </c>
      <c r="AW243" s="379">
        <v>0.9</v>
      </c>
      <c r="AX243" s="379">
        <v>0.9</v>
      </c>
      <c r="AY243" s="379">
        <v>0.9</v>
      </c>
      <c r="AZ243" s="379">
        <v>0.9</v>
      </c>
      <c r="BA243" s="379">
        <v>0.9</v>
      </c>
      <c r="BB243" s="379">
        <v>0.9</v>
      </c>
      <c r="BC243" s="379">
        <v>0.9</v>
      </c>
      <c r="BD243" s="379">
        <v>0.9</v>
      </c>
      <c r="BE243" s="379">
        <v>0.9</v>
      </c>
      <c r="BF243" s="379">
        <v>0.9</v>
      </c>
      <c r="BG243" s="379">
        <v>0.9</v>
      </c>
      <c r="BH243" s="380">
        <v>0.9</v>
      </c>
      <c r="BI243" s="381">
        <v>0.9</v>
      </c>
      <c r="BJ243" s="381">
        <v>0.9</v>
      </c>
      <c r="BK243" s="381">
        <v>0.9</v>
      </c>
      <c r="BL243" s="381">
        <v>0.9</v>
      </c>
      <c r="BM243" s="381">
        <v>0.9</v>
      </c>
    </row>
    <row r="244" spans="1:65" outlineLevel="1" x14ac:dyDescent="0.3">
      <c r="A244" t="str">
        <f t="shared" si="181"/>
        <v>Process Step Yield</v>
      </c>
      <c r="B244" s="239" t="s">
        <v>42</v>
      </c>
      <c r="C244" s="240"/>
      <c r="D244" s="241" t="s">
        <v>71</v>
      </c>
      <c r="E244" s="242"/>
      <c r="F244" s="379">
        <v>1</v>
      </c>
      <c r="G244" s="379">
        <v>1</v>
      </c>
      <c r="H244" s="379">
        <v>1</v>
      </c>
      <c r="I244" s="379">
        <v>1</v>
      </c>
      <c r="J244" s="379">
        <v>1</v>
      </c>
      <c r="K244" s="379">
        <v>1</v>
      </c>
      <c r="L244" s="379">
        <v>1</v>
      </c>
      <c r="M244" s="379">
        <v>1</v>
      </c>
      <c r="N244" s="379">
        <v>1</v>
      </c>
      <c r="O244" s="379">
        <v>1</v>
      </c>
      <c r="P244" s="379">
        <v>1</v>
      </c>
      <c r="Q244" s="379">
        <v>1</v>
      </c>
      <c r="R244" s="380">
        <v>1</v>
      </c>
      <c r="S244" s="381">
        <v>1</v>
      </c>
      <c r="T244" s="382">
        <v>1</v>
      </c>
      <c r="U244" s="379">
        <v>1</v>
      </c>
      <c r="V244" s="379">
        <v>1</v>
      </c>
      <c r="W244" s="379">
        <v>1</v>
      </c>
      <c r="X244" s="379">
        <v>1</v>
      </c>
      <c r="Y244" s="379">
        <v>1</v>
      </c>
      <c r="Z244" s="379">
        <v>1</v>
      </c>
      <c r="AA244" s="379">
        <v>1</v>
      </c>
      <c r="AB244" s="379">
        <v>1</v>
      </c>
      <c r="AC244" s="379">
        <v>1</v>
      </c>
      <c r="AD244" s="379">
        <v>1</v>
      </c>
      <c r="AE244" s="379">
        <v>1</v>
      </c>
      <c r="AF244" s="380">
        <v>1</v>
      </c>
      <c r="AG244" s="381">
        <v>1</v>
      </c>
      <c r="AH244" s="382">
        <v>1</v>
      </c>
      <c r="AI244" s="379">
        <v>1</v>
      </c>
      <c r="AJ244" s="379">
        <v>1</v>
      </c>
      <c r="AK244" s="379">
        <v>1</v>
      </c>
      <c r="AL244" s="379">
        <v>1</v>
      </c>
      <c r="AM244" s="379">
        <v>1</v>
      </c>
      <c r="AN244" s="379">
        <v>1</v>
      </c>
      <c r="AO244" s="379">
        <v>1</v>
      </c>
      <c r="AP244" s="379">
        <v>1</v>
      </c>
      <c r="AQ244" s="379">
        <v>1</v>
      </c>
      <c r="AR244" s="379">
        <v>1</v>
      </c>
      <c r="AS244" s="379">
        <v>1</v>
      </c>
      <c r="AT244" s="380">
        <v>1</v>
      </c>
      <c r="AU244" s="381">
        <v>1</v>
      </c>
      <c r="AV244" s="382">
        <v>1</v>
      </c>
      <c r="AW244" s="379">
        <v>1</v>
      </c>
      <c r="AX244" s="379">
        <v>1</v>
      </c>
      <c r="AY244" s="379">
        <v>1</v>
      </c>
      <c r="AZ244" s="379">
        <v>1</v>
      </c>
      <c r="BA244" s="379">
        <v>1</v>
      </c>
      <c r="BB244" s="379">
        <v>1</v>
      </c>
      <c r="BC244" s="379">
        <v>1</v>
      </c>
      <c r="BD244" s="379">
        <v>1</v>
      </c>
      <c r="BE244" s="379">
        <v>1</v>
      </c>
      <c r="BF244" s="379">
        <v>1</v>
      </c>
      <c r="BG244" s="379">
        <v>1</v>
      </c>
      <c r="BH244" s="380">
        <v>1</v>
      </c>
      <c r="BI244" s="381">
        <v>1</v>
      </c>
      <c r="BJ244" s="381">
        <v>1</v>
      </c>
      <c r="BK244" s="381">
        <v>1</v>
      </c>
      <c r="BL244" s="381">
        <v>1</v>
      </c>
      <c r="BM244" s="381">
        <v>1</v>
      </c>
    </row>
    <row r="245" spans="1:65" outlineLevel="1" x14ac:dyDescent="0.3">
      <c r="A245" t="str">
        <f t="shared" si="181"/>
        <v>Process Step Yield</v>
      </c>
      <c r="B245" s="239" t="s">
        <v>42</v>
      </c>
      <c r="C245" s="240"/>
      <c r="D245" s="241" t="s">
        <v>72</v>
      </c>
      <c r="E245" s="242"/>
      <c r="F245" s="379">
        <v>0.98</v>
      </c>
      <c r="G245" s="379">
        <v>0.98</v>
      </c>
      <c r="H245" s="379">
        <v>0.98</v>
      </c>
      <c r="I245" s="379">
        <v>0.98</v>
      </c>
      <c r="J245" s="379">
        <v>0.98</v>
      </c>
      <c r="K245" s="379">
        <v>0.98</v>
      </c>
      <c r="L245" s="379">
        <v>0.98</v>
      </c>
      <c r="M245" s="379">
        <v>0.98</v>
      </c>
      <c r="N245" s="379">
        <v>0.98</v>
      </c>
      <c r="O245" s="379">
        <v>0.98</v>
      </c>
      <c r="P245" s="379">
        <v>0.98</v>
      </c>
      <c r="Q245" s="379">
        <v>0.98</v>
      </c>
      <c r="R245" s="380">
        <v>0.98</v>
      </c>
      <c r="S245" s="381">
        <v>0.98</v>
      </c>
      <c r="T245" s="382">
        <v>0.98</v>
      </c>
      <c r="U245" s="379">
        <v>0.98</v>
      </c>
      <c r="V245" s="379">
        <v>0.98</v>
      </c>
      <c r="W245" s="379">
        <v>0.98</v>
      </c>
      <c r="X245" s="379">
        <v>0.98</v>
      </c>
      <c r="Y245" s="379">
        <v>0.98</v>
      </c>
      <c r="Z245" s="379">
        <v>0.98</v>
      </c>
      <c r="AA245" s="379">
        <v>0.98</v>
      </c>
      <c r="AB245" s="379">
        <v>0.98</v>
      </c>
      <c r="AC245" s="379">
        <v>0.98</v>
      </c>
      <c r="AD245" s="379">
        <v>0.98</v>
      </c>
      <c r="AE245" s="379">
        <v>0.98</v>
      </c>
      <c r="AF245" s="380">
        <v>0.98</v>
      </c>
      <c r="AG245" s="381">
        <v>0.98</v>
      </c>
      <c r="AH245" s="382">
        <v>0.98</v>
      </c>
      <c r="AI245" s="379">
        <v>0.98</v>
      </c>
      <c r="AJ245" s="379">
        <v>0.98</v>
      </c>
      <c r="AK245" s="379">
        <v>0.98</v>
      </c>
      <c r="AL245" s="379">
        <v>0.98</v>
      </c>
      <c r="AM245" s="379">
        <v>0.98</v>
      </c>
      <c r="AN245" s="379">
        <v>0.98</v>
      </c>
      <c r="AO245" s="379">
        <v>0.98</v>
      </c>
      <c r="AP245" s="379">
        <v>0.98</v>
      </c>
      <c r="AQ245" s="379">
        <v>0.98</v>
      </c>
      <c r="AR245" s="379">
        <v>0.98</v>
      </c>
      <c r="AS245" s="379">
        <v>0.98</v>
      </c>
      <c r="AT245" s="380">
        <v>0.98</v>
      </c>
      <c r="AU245" s="381">
        <v>0.98</v>
      </c>
      <c r="AV245" s="382">
        <v>0.98</v>
      </c>
      <c r="AW245" s="379">
        <v>0.98</v>
      </c>
      <c r="AX245" s="379">
        <v>0.98</v>
      </c>
      <c r="AY245" s="379">
        <v>0.98</v>
      </c>
      <c r="AZ245" s="379">
        <v>0.98</v>
      </c>
      <c r="BA245" s="379">
        <v>0.98</v>
      </c>
      <c r="BB245" s="379">
        <v>0.98</v>
      </c>
      <c r="BC245" s="379">
        <v>0.98</v>
      </c>
      <c r="BD245" s="379">
        <v>0.98</v>
      </c>
      <c r="BE245" s="379">
        <v>0.98</v>
      </c>
      <c r="BF245" s="379">
        <v>0.98</v>
      </c>
      <c r="BG245" s="379">
        <v>0.98</v>
      </c>
      <c r="BH245" s="380">
        <v>0.98</v>
      </c>
      <c r="BI245" s="381">
        <v>0.98</v>
      </c>
      <c r="BJ245" s="381">
        <v>0.98</v>
      </c>
      <c r="BK245" s="381">
        <v>0.98</v>
      </c>
      <c r="BL245" s="381">
        <v>0.98</v>
      </c>
      <c r="BM245" s="381">
        <v>0.98</v>
      </c>
    </row>
    <row r="246" spans="1:65" outlineLevel="1" x14ac:dyDescent="0.3">
      <c r="A246" t="str">
        <f t="shared" si="181"/>
        <v>Process Step Yield</v>
      </c>
      <c r="B246" s="308" t="s">
        <v>42</v>
      </c>
      <c r="C246" s="266"/>
      <c r="D246" s="267" t="s">
        <v>49</v>
      </c>
      <c r="E246" s="268"/>
      <c r="F246" s="391">
        <v>0.95</v>
      </c>
      <c r="G246" s="391">
        <v>0.95</v>
      </c>
      <c r="H246" s="391">
        <v>0.95</v>
      </c>
      <c r="I246" s="391">
        <v>0.95</v>
      </c>
      <c r="J246" s="391">
        <v>0.95</v>
      </c>
      <c r="K246" s="391">
        <v>0.95</v>
      </c>
      <c r="L246" s="391">
        <v>0.95</v>
      </c>
      <c r="M246" s="391">
        <v>0.95</v>
      </c>
      <c r="N246" s="391">
        <v>0.95</v>
      </c>
      <c r="O246" s="391">
        <v>0.95</v>
      </c>
      <c r="P246" s="391">
        <v>0.95</v>
      </c>
      <c r="Q246" s="391">
        <v>0.95</v>
      </c>
      <c r="R246" s="392">
        <v>0.95</v>
      </c>
      <c r="S246" s="393">
        <v>0.95</v>
      </c>
      <c r="T246" s="394">
        <v>0.95</v>
      </c>
      <c r="U246" s="391">
        <v>0.95</v>
      </c>
      <c r="V246" s="391">
        <v>0.95</v>
      </c>
      <c r="W246" s="391">
        <v>0.95</v>
      </c>
      <c r="X246" s="391">
        <v>0.95</v>
      </c>
      <c r="Y246" s="391">
        <v>0.95</v>
      </c>
      <c r="Z246" s="391">
        <v>0.95</v>
      </c>
      <c r="AA246" s="391">
        <v>0.95</v>
      </c>
      <c r="AB246" s="391">
        <v>0.95</v>
      </c>
      <c r="AC246" s="391">
        <v>0.95</v>
      </c>
      <c r="AD246" s="391">
        <v>0.95</v>
      </c>
      <c r="AE246" s="391">
        <v>0.95</v>
      </c>
      <c r="AF246" s="392">
        <v>0.95</v>
      </c>
      <c r="AG246" s="393">
        <v>0.95</v>
      </c>
      <c r="AH246" s="394">
        <v>0.95</v>
      </c>
      <c r="AI246" s="391">
        <v>0.95</v>
      </c>
      <c r="AJ246" s="391">
        <v>0.95</v>
      </c>
      <c r="AK246" s="391">
        <v>0.95</v>
      </c>
      <c r="AL246" s="391">
        <v>0.95</v>
      </c>
      <c r="AM246" s="391">
        <v>0.95</v>
      </c>
      <c r="AN246" s="391">
        <v>0.95</v>
      </c>
      <c r="AO246" s="391">
        <v>0.95</v>
      </c>
      <c r="AP246" s="391">
        <v>0.95</v>
      </c>
      <c r="AQ246" s="391">
        <v>0.95</v>
      </c>
      <c r="AR246" s="391">
        <v>0.95</v>
      </c>
      <c r="AS246" s="391">
        <v>0.95</v>
      </c>
      <c r="AT246" s="392">
        <v>0.95</v>
      </c>
      <c r="AU246" s="393">
        <v>0.95</v>
      </c>
      <c r="AV246" s="394">
        <v>0.95</v>
      </c>
      <c r="AW246" s="391">
        <v>0.95</v>
      </c>
      <c r="AX246" s="391">
        <v>0.95</v>
      </c>
      <c r="AY246" s="391">
        <v>0.95</v>
      </c>
      <c r="AZ246" s="391">
        <v>0.95</v>
      </c>
      <c r="BA246" s="391">
        <v>0.95</v>
      </c>
      <c r="BB246" s="391">
        <v>0.95</v>
      </c>
      <c r="BC246" s="391">
        <v>0.95</v>
      </c>
      <c r="BD246" s="391">
        <v>0.95</v>
      </c>
      <c r="BE246" s="391">
        <v>0.95</v>
      </c>
      <c r="BF246" s="391">
        <v>0.95</v>
      </c>
      <c r="BG246" s="391">
        <v>0.95</v>
      </c>
      <c r="BH246" s="392">
        <v>0.95</v>
      </c>
      <c r="BI246" s="393">
        <v>0.95</v>
      </c>
      <c r="BJ246" s="393">
        <v>0.95</v>
      </c>
      <c r="BK246" s="393">
        <v>0.95</v>
      </c>
      <c r="BL246" s="393">
        <v>0.95</v>
      </c>
      <c r="BM246" s="393">
        <v>0.95</v>
      </c>
    </row>
    <row r="247" spans="1:65" outlineLevel="1" x14ac:dyDescent="0.3">
      <c r="A247" t="str">
        <f t="shared" si="181"/>
        <v>Process Step Yield</v>
      </c>
      <c r="B247" s="297" t="s">
        <v>35</v>
      </c>
      <c r="C247" s="274"/>
      <c r="D247" s="275" t="s">
        <v>75</v>
      </c>
      <c r="E247" s="299"/>
      <c r="F247" s="387">
        <v>1</v>
      </c>
      <c r="G247" s="387">
        <v>1</v>
      </c>
      <c r="H247" s="387">
        <v>1</v>
      </c>
      <c r="I247" s="387">
        <v>1</v>
      </c>
      <c r="J247" s="387">
        <v>1</v>
      </c>
      <c r="K247" s="387">
        <v>1</v>
      </c>
      <c r="L247" s="387">
        <v>1</v>
      </c>
      <c r="M247" s="387">
        <v>1</v>
      </c>
      <c r="N247" s="387">
        <v>1</v>
      </c>
      <c r="O247" s="387">
        <v>1</v>
      </c>
      <c r="P247" s="387">
        <v>1</v>
      </c>
      <c r="Q247" s="387">
        <v>1</v>
      </c>
      <c r="R247" s="388">
        <v>1</v>
      </c>
      <c r="S247" s="389">
        <v>1</v>
      </c>
      <c r="T247" s="390">
        <v>1</v>
      </c>
      <c r="U247" s="387">
        <v>1</v>
      </c>
      <c r="V247" s="387">
        <v>1</v>
      </c>
      <c r="W247" s="387">
        <v>1</v>
      </c>
      <c r="X247" s="387">
        <v>1</v>
      </c>
      <c r="Y247" s="387">
        <v>1</v>
      </c>
      <c r="Z247" s="387">
        <v>1</v>
      </c>
      <c r="AA247" s="387">
        <v>1</v>
      </c>
      <c r="AB247" s="387">
        <v>1</v>
      </c>
      <c r="AC247" s="387">
        <v>1</v>
      </c>
      <c r="AD247" s="387">
        <v>1</v>
      </c>
      <c r="AE247" s="387">
        <v>1</v>
      </c>
      <c r="AF247" s="388">
        <v>1</v>
      </c>
      <c r="AG247" s="389">
        <v>1</v>
      </c>
      <c r="AH247" s="390">
        <v>1</v>
      </c>
      <c r="AI247" s="387">
        <v>1</v>
      </c>
      <c r="AJ247" s="387">
        <v>1</v>
      </c>
      <c r="AK247" s="387">
        <v>1</v>
      </c>
      <c r="AL247" s="387">
        <v>1</v>
      </c>
      <c r="AM247" s="387">
        <v>1</v>
      </c>
      <c r="AN247" s="387">
        <v>1</v>
      </c>
      <c r="AO247" s="387">
        <v>1</v>
      </c>
      <c r="AP247" s="387">
        <v>1</v>
      </c>
      <c r="AQ247" s="387">
        <v>1</v>
      </c>
      <c r="AR247" s="387">
        <v>1</v>
      </c>
      <c r="AS247" s="387">
        <v>1</v>
      </c>
      <c r="AT247" s="388">
        <v>1</v>
      </c>
      <c r="AU247" s="389">
        <v>1</v>
      </c>
      <c r="AV247" s="390">
        <v>1</v>
      </c>
      <c r="AW247" s="387">
        <v>1</v>
      </c>
      <c r="AX247" s="387">
        <v>1</v>
      </c>
      <c r="AY247" s="387">
        <v>1</v>
      </c>
      <c r="AZ247" s="387">
        <v>1</v>
      </c>
      <c r="BA247" s="387">
        <v>1</v>
      </c>
      <c r="BB247" s="387">
        <v>1</v>
      </c>
      <c r="BC247" s="387">
        <v>1</v>
      </c>
      <c r="BD247" s="387">
        <v>1</v>
      </c>
      <c r="BE247" s="387">
        <v>1</v>
      </c>
      <c r="BF247" s="387">
        <v>1</v>
      </c>
      <c r="BG247" s="387">
        <v>1</v>
      </c>
      <c r="BH247" s="388">
        <v>1</v>
      </c>
      <c r="BI247" s="389">
        <v>1</v>
      </c>
      <c r="BJ247" s="389">
        <v>1</v>
      </c>
      <c r="BK247" s="389">
        <v>1</v>
      </c>
      <c r="BL247" s="389">
        <v>1</v>
      </c>
      <c r="BM247" s="389">
        <v>1</v>
      </c>
    </row>
    <row r="248" spans="1:65" outlineLevel="1" x14ac:dyDescent="0.3">
      <c r="A248" t="str">
        <f t="shared" si="181"/>
        <v>Process Step Yield</v>
      </c>
      <c r="B248" s="239" t="s">
        <v>35</v>
      </c>
      <c r="C248" s="240"/>
      <c r="D248" s="241" t="s">
        <v>77</v>
      </c>
      <c r="E248" s="242"/>
      <c r="F248" s="379">
        <v>1</v>
      </c>
      <c r="G248" s="379">
        <v>1</v>
      </c>
      <c r="H248" s="379">
        <v>1</v>
      </c>
      <c r="I248" s="379">
        <v>1</v>
      </c>
      <c r="J248" s="379">
        <v>1</v>
      </c>
      <c r="K248" s="379">
        <v>1</v>
      </c>
      <c r="L248" s="379">
        <v>1</v>
      </c>
      <c r="M248" s="379">
        <v>1</v>
      </c>
      <c r="N248" s="379">
        <v>1</v>
      </c>
      <c r="O248" s="379">
        <v>1</v>
      </c>
      <c r="P248" s="379">
        <v>1</v>
      </c>
      <c r="Q248" s="379">
        <v>1</v>
      </c>
      <c r="R248" s="380">
        <v>1</v>
      </c>
      <c r="S248" s="381">
        <v>1</v>
      </c>
      <c r="T248" s="382">
        <v>1</v>
      </c>
      <c r="U248" s="379">
        <v>1</v>
      </c>
      <c r="V248" s="379">
        <v>1</v>
      </c>
      <c r="W248" s="379">
        <v>1</v>
      </c>
      <c r="X248" s="379">
        <v>1</v>
      </c>
      <c r="Y248" s="379">
        <v>1</v>
      </c>
      <c r="Z248" s="379">
        <v>1</v>
      </c>
      <c r="AA248" s="379">
        <v>1</v>
      </c>
      <c r="AB248" s="379">
        <v>1</v>
      </c>
      <c r="AC248" s="379">
        <v>1</v>
      </c>
      <c r="AD248" s="379">
        <v>1</v>
      </c>
      <c r="AE248" s="379">
        <v>1</v>
      </c>
      <c r="AF248" s="380">
        <v>1</v>
      </c>
      <c r="AG248" s="381">
        <v>1</v>
      </c>
      <c r="AH248" s="382">
        <v>1</v>
      </c>
      <c r="AI248" s="379">
        <v>1</v>
      </c>
      <c r="AJ248" s="379">
        <v>1</v>
      </c>
      <c r="AK248" s="379">
        <v>1</v>
      </c>
      <c r="AL248" s="379">
        <v>1</v>
      </c>
      <c r="AM248" s="379">
        <v>1</v>
      </c>
      <c r="AN248" s="379">
        <v>1</v>
      </c>
      <c r="AO248" s="379">
        <v>1</v>
      </c>
      <c r="AP248" s="379">
        <v>1</v>
      </c>
      <c r="AQ248" s="379">
        <v>1</v>
      </c>
      <c r="AR248" s="379">
        <v>1</v>
      </c>
      <c r="AS248" s="379">
        <v>1</v>
      </c>
      <c r="AT248" s="380">
        <v>1</v>
      </c>
      <c r="AU248" s="381">
        <v>1</v>
      </c>
      <c r="AV248" s="382">
        <v>1</v>
      </c>
      <c r="AW248" s="379">
        <v>1</v>
      </c>
      <c r="AX248" s="379">
        <v>1</v>
      </c>
      <c r="AY248" s="379">
        <v>1</v>
      </c>
      <c r="AZ248" s="379">
        <v>1</v>
      </c>
      <c r="BA248" s="379">
        <v>1</v>
      </c>
      <c r="BB248" s="379">
        <v>1</v>
      </c>
      <c r="BC248" s="379">
        <v>1</v>
      </c>
      <c r="BD248" s="379">
        <v>1</v>
      </c>
      <c r="BE248" s="379">
        <v>1</v>
      </c>
      <c r="BF248" s="379">
        <v>1</v>
      </c>
      <c r="BG248" s="379">
        <v>1</v>
      </c>
      <c r="BH248" s="380">
        <v>1</v>
      </c>
      <c r="BI248" s="381">
        <v>1</v>
      </c>
      <c r="BJ248" s="381">
        <v>1</v>
      </c>
      <c r="BK248" s="381">
        <v>1</v>
      </c>
      <c r="BL248" s="381">
        <v>1</v>
      </c>
      <c r="BM248" s="381">
        <v>1</v>
      </c>
    </row>
    <row r="249" spans="1:65" outlineLevel="1" x14ac:dyDescent="0.3">
      <c r="A249" t="str">
        <f t="shared" si="181"/>
        <v>Process Step Yield</v>
      </c>
      <c r="B249" s="239" t="s">
        <v>35</v>
      </c>
      <c r="C249" s="240"/>
      <c r="D249" s="241" t="s">
        <v>78</v>
      </c>
      <c r="E249" s="242"/>
      <c r="F249" s="379">
        <v>0.99970000000000003</v>
      </c>
      <c r="G249" s="379">
        <v>0.99970000000000003</v>
      </c>
      <c r="H249" s="379">
        <v>0.99970000000000003</v>
      </c>
      <c r="I249" s="379">
        <v>0.99970000000000003</v>
      </c>
      <c r="J249" s="379">
        <v>0.99970000000000003</v>
      </c>
      <c r="K249" s="379">
        <v>0.99970000000000003</v>
      </c>
      <c r="L249" s="379">
        <v>0.99970000000000003</v>
      </c>
      <c r="M249" s="379">
        <v>0.99970000000000003</v>
      </c>
      <c r="N249" s="379">
        <v>0.99970000000000003</v>
      </c>
      <c r="O249" s="379">
        <v>0.99970000000000003</v>
      </c>
      <c r="P249" s="379">
        <v>0.99970000000000003</v>
      </c>
      <c r="Q249" s="379">
        <v>0.99970000000000003</v>
      </c>
      <c r="R249" s="380">
        <v>0.99970000000000003</v>
      </c>
      <c r="S249" s="381">
        <v>0.99970000000000003</v>
      </c>
      <c r="T249" s="382">
        <v>0.99970000000000003</v>
      </c>
      <c r="U249" s="379">
        <v>0.99970000000000003</v>
      </c>
      <c r="V249" s="379">
        <v>0.99970000000000003</v>
      </c>
      <c r="W249" s="379">
        <v>0.99970000000000003</v>
      </c>
      <c r="X249" s="379">
        <v>0.99970000000000003</v>
      </c>
      <c r="Y249" s="379">
        <v>0.99970000000000003</v>
      </c>
      <c r="Z249" s="379">
        <v>0.99970000000000003</v>
      </c>
      <c r="AA249" s="379">
        <v>0.99970000000000003</v>
      </c>
      <c r="AB249" s="379">
        <v>0.99970000000000003</v>
      </c>
      <c r="AC249" s="379">
        <v>0.99970000000000003</v>
      </c>
      <c r="AD249" s="379">
        <v>0.99970000000000003</v>
      </c>
      <c r="AE249" s="379">
        <v>0.99970000000000003</v>
      </c>
      <c r="AF249" s="380">
        <v>0.99970000000000003</v>
      </c>
      <c r="AG249" s="381">
        <v>0.99970000000000003</v>
      </c>
      <c r="AH249" s="382">
        <v>0.99970000000000003</v>
      </c>
      <c r="AI249" s="379">
        <v>0.99970000000000003</v>
      </c>
      <c r="AJ249" s="379">
        <v>0.99970000000000003</v>
      </c>
      <c r="AK249" s="379">
        <v>0.99970000000000003</v>
      </c>
      <c r="AL249" s="379">
        <v>0.99970000000000003</v>
      </c>
      <c r="AM249" s="379">
        <v>0.99970000000000003</v>
      </c>
      <c r="AN249" s="379">
        <v>0.99970000000000003</v>
      </c>
      <c r="AO249" s="379">
        <v>0.99970000000000003</v>
      </c>
      <c r="AP249" s="379">
        <v>0.99970000000000003</v>
      </c>
      <c r="AQ249" s="379">
        <v>0.99970000000000003</v>
      </c>
      <c r="AR249" s="379">
        <v>0.99970000000000003</v>
      </c>
      <c r="AS249" s="379">
        <v>0.99970000000000003</v>
      </c>
      <c r="AT249" s="380">
        <v>0.99970000000000003</v>
      </c>
      <c r="AU249" s="381">
        <v>0.99970000000000003</v>
      </c>
      <c r="AV249" s="382">
        <v>0.99970000000000003</v>
      </c>
      <c r="AW249" s="379">
        <v>0.99970000000000003</v>
      </c>
      <c r="AX249" s="379">
        <v>0.99970000000000003</v>
      </c>
      <c r="AY249" s="379">
        <v>0.99970000000000003</v>
      </c>
      <c r="AZ249" s="379">
        <v>0.99970000000000003</v>
      </c>
      <c r="BA249" s="379">
        <v>0.99970000000000003</v>
      </c>
      <c r="BB249" s="379">
        <v>0.99970000000000003</v>
      </c>
      <c r="BC249" s="379">
        <v>0.99970000000000003</v>
      </c>
      <c r="BD249" s="379">
        <v>0.99970000000000003</v>
      </c>
      <c r="BE249" s="379">
        <v>0.99970000000000003</v>
      </c>
      <c r="BF249" s="379">
        <v>0.99970000000000003</v>
      </c>
      <c r="BG249" s="379">
        <v>0.99970000000000003</v>
      </c>
      <c r="BH249" s="380">
        <v>0.99970000000000003</v>
      </c>
      <c r="BI249" s="381">
        <v>0.99970000000000003</v>
      </c>
      <c r="BJ249" s="381">
        <v>0.99970000000000003</v>
      </c>
      <c r="BK249" s="381">
        <v>0.99970000000000003</v>
      </c>
      <c r="BL249" s="381">
        <v>0.99970000000000003</v>
      </c>
      <c r="BM249" s="381">
        <v>0.99970000000000003</v>
      </c>
    </row>
    <row r="250" spans="1:65" outlineLevel="1" x14ac:dyDescent="0.3">
      <c r="A250" t="str">
        <f t="shared" si="181"/>
        <v>Process Step Yield</v>
      </c>
      <c r="B250" s="239" t="s">
        <v>35</v>
      </c>
      <c r="C250" s="240"/>
      <c r="D250" s="241" t="s">
        <v>79</v>
      </c>
      <c r="E250" s="242"/>
      <c r="F250" s="379">
        <v>0.99</v>
      </c>
      <c r="G250" s="379">
        <v>0.99</v>
      </c>
      <c r="H250" s="379">
        <v>0.99</v>
      </c>
      <c r="I250" s="379">
        <v>0.99</v>
      </c>
      <c r="J250" s="379">
        <v>0.99</v>
      </c>
      <c r="K250" s="379">
        <v>0.99</v>
      </c>
      <c r="L250" s="379">
        <v>0.99</v>
      </c>
      <c r="M250" s="379">
        <v>0.99</v>
      </c>
      <c r="N250" s="379">
        <v>0.99</v>
      </c>
      <c r="O250" s="379">
        <v>0.99</v>
      </c>
      <c r="P250" s="379">
        <v>0.99</v>
      </c>
      <c r="Q250" s="379">
        <v>0.99</v>
      </c>
      <c r="R250" s="380">
        <v>0.99</v>
      </c>
      <c r="S250" s="381">
        <v>0.99</v>
      </c>
      <c r="T250" s="382">
        <v>0.99</v>
      </c>
      <c r="U250" s="379">
        <v>0.99</v>
      </c>
      <c r="V250" s="379">
        <v>0.99</v>
      </c>
      <c r="W250" s="379">
        <v>0.99</v>
      </c>
      <c r="X250" s="379">
        <v>0.99</v>
      </c>
      <c r="Y250" s="379">
        <v>0.99</v>
      </c>
      <c r="Z250" s="379">
        <v>0.99</v>
      </c>
      <c r="AA250" s="379">
        <v>0.99</v>
      </c>
      <c r="AB250" s="379">
        <v>0.99</v>
      </c>
      <c r="AC250" s="379">
        <v>0.99</v>
      </c>
      <c r="AD250" s="379">
        <v>0.99</v>
      </c>
      <c r="AE250" s="379">
        <v>0.99</v>
      </c>
      <c r="AF250" s="380">
        <v>0.99</v>
      </c>
      <c r="AG250" s="381">
        <v>0.99</v>
      </c>
      <c r="AH250" s="382">
        <v>0.99</v>
      </c>
      <c r="AI250" s="379">
        <v>0.99</v>
      </c>
      <c r="AJ250" s="379">
        <v>0.99</v>
      </c>
      <c r="AK250" s="379">
        <v>0.99</v>
      </c>
      <c r="AL250" s="379">
        <v>0.99</v>
      </c>
      <c r="AM250" s="379">
        <v>0.99</v>
      </c>
      <c r="AN250" s="379">
        <v>0.99</v>
      </c>
      <c r="AO250" s="379">
        <v>0.99</v>
      </c>
      <c r="AP250" s="379">
        <v>0.99</v>
      </c>
      <c r="AQ250" s="379">
        <v>0.99</v>
      </c>
      <c r="AR250" s="379">
        <v>0.99</v>
      </c>
      <c r="AS250" s="379">
        <v>0.99</v>
      </c>
      <c r="AT250" s="380">
        <v>0.99</v>
      </c>
      <c r="AU250" s="381">
        <v>0.99</v>
      </c>
      <c r="AV250" s="382">
        <v>0.99</v>
      </c>
      <c r="AW250" s="379">
        <v>0.99</v>
      </c>
      <c r="AX250" s="379">
        <v>0.99</v>
      </c>
      <c r="AY250" s="379">
        <v>0.99</v>
      </c>
      <c r="AZ250" s="379">
        <v>0.99</v>
      </c>
      <c r="BA250" s="379">
        <v>0.99</v>
      </c>
      <c r="BB250" s="379">
        <v>0.99</v>
      </c>
      <c r="BC250" s="379">
        <v>0.99</v>
      </c>
      <c r="BD250" s="379">
        <v>0.99</v>
      </c>
      <c r="BE250" s="379">
        <v>0.99</v>
      </c>
      <c r="BF250" s="379">
        <v>0.99</v>
      </c>
      <c r="BG250" s="379">
        <v>0.99</v>
      </c>
      <c r="BH250" s="380">
        <v>0.99</v>
      </c>
      <c r="BI250" s="381">
        <v>0.99</v>
      </c>
      <c r="BJ250" s="381">
        <v>0.99</v>
      </c>
      <c r="BK250" s="381">
        <v>0.99</v>
      </c>
      <c r="BL250" s="381">
        <v>0.99</v>
      </c>
      <c r="BM250" s="381">
        <v>0.99</v>
      </c>
    </row>
    <row r="251" spans="1:65" outlineLevel="1" x14ac:dyDescent="0.3">
      <c r="A251" t="str">
        <f t="shared" si="181"/>
        <v>Process Step Yield</v>
      </c>
      <c r="B251" s="308" t="s">
        <v>35</v>
      </c>
      <c r="C251" s="326"/>
      <c r="D251" s="327" t="s">
        <v>80</v>
      </c>
      <c r="E251" s="309"/>
      <c r="F251" s="395">
        <v>1</v>
      </c>
      <c r="G251" s="395">
        <v>1</v>
      </c>
      <c r="H251" s="395">
        <v>1</v>
      </c>
      <c r="I251" s="395">
        <v>1</v>
      </c>
      <c r="J251" s="395">
        <v>1</v>
      </c>
      <c r="K251" s="395">
        <v>1</v>
      </c>
      <c r="L251" s="395">
        <v>1</v>
      </c>
      <c r="M251" s="395">
        <v>1</v>
      </c>
      <c r="N251" s="395">
        <v>1</v>
      </c>
      <c r="O251" s="395">
        <v>1</v>
      </c>
      <c r="P251" s="395">
        <v>1</v>
      </c>
      <c r="Q251" s="395">
        <v>1</v>
      </c>
      <c r="R251" s="396">
        <v>1</v>
      </c>
      <c r="S251" s="397">
        <v>1</v>
      </c>
      <c r="T251" s="398">
        <v>1</v>
      </c>
      <c r="U251" s="395">
        <v>1</v>
      </c>
      <c r="V251" s="395">
        <v>1</v>
      </c>
      <c r="W251" s="395">
        <v>1</v>
      </c>
      <c r="X251" s="395">
        <v>1</v>
      </c>
      <c r="Y251" s="395">
        <v>1</v>
      </c>
      <c r="Z251" s="395">
        <v>1</v>
      </c>
      <c r="AA251" s="395">
        <v>1</v>
      </c>
      <c r="AB251" s="395">
        <v>1</v>
      </c>
      <c r="AC251" s="395">
        <v>1</v>
      </c>
      <c r="AD251" s="395">
        <v>1</v>
      </c>
      <c r="AE251" s="395">
        <v>1</v>
      </c>
      <c r="AF251" s="396">
        <v>1</v>
      </c>
      <c r="AG251" s="397">
        <v>1</v>
      </c>
      <c r="AH251" s="398">
        <v>1</v>
      </c>
      <c r="AI251" s="395">
        <v>1</v>
      </c>
      <c r="AJ251" s="395">
        <v>1</v>
      </c>
      <c r="AK251" s="395">
        <v>1</v>
      </c>
      <c r="AL251" s="395">
        <v>1</v>
      </c>
      <c r="AM251" s="395">
        <v>1</v>
      </c>
      <c r="AN251" s="395">
        <v>1</v>
      </c>
      <c r="AO251" s="395">
        <v>1</v>
      </c>
      <c r="AP251" s="395">
        <v>1</v>
      </c>
      <c r="AQ251" s="395">
        <v>1</v>
      </c>
      <c r="AR251" s="395">
        <v>1</v>
      </c>
      <c r="AS251" s="395">
        <v>1</v>
      </c>
      <c r="AT251" s="396">
        <v>1</v>
      </c>
      <c r="AU251" s="397">
        <v>1</v>
      </c>
      <c r="AV251" s="398">
        <v>1</v>
      </c>
      <c r="AW251" s="395">
        <v>1</v>
      </c>
      <c r="AX251" s="395">
        <v>1</v>
      </c>
      <c r="AY251" s="395">
        <v>1</v>
      </c>
      <c r="AZ251" s="395">
        <v>1</v>
      </c>
      <c r="BA251" s="395">
        <v>1</v>
      </c>
      <c r="BB251" s="395">
        <v>1</v>
      </c>
      <c r="BC251" s="395">
        <v>1</v>
      </c>
      <c r="BD251" s="395">
        <v>1</v>
      </c>
      <c r="BE251" s="395">
        <v>1</v>
      </c>
      <c r="BF251" s="395">
        <v>1</v>
      </c>
      <c r="BG251" s="395">
        <v>1</v>
      </c>
      <c r="BH251" s="396">
        <v>1</v>
      </c>
      <c r="BI251" s="397">
        <v>1</v>
      </c>
      <c r="BJ251" s="397">
        <v>1</v>
      </c>
      <c r="BK251" s="397">
        <v>1</v>
      </c>
      <c r="BL251" s="397">
        <v>1</v>
      </c>
      <c r="BM251" s="397">
        <v>1</v>
      </c>
    </row>
    <row r="252" spans="1:65" outlineLevel="1" x14ac:dyDescent="0.3">
      <c r="A252" t="str">
        <f t="shared" si="181"/>
        <v>Process Step Yield</v>
      </c>
      <c r="B252" s="308" t="s">
        <v>35</v>
      </c>
      <c r="C252" s="326"/>
      <c r="D252" s="327" t="s">
        <v>81</v>
      </c>
      <c r="E252" s="309"/>
      <c r="F252" s="395">
        <v>1</v>
      </c>
      <c r="G252" s="395">
        <v>1</v>
      </c>
      <c r="H252" s="395">
        <v>1</v>
      </c>
      <c r="I252" s="395">
        <v>1</v>
      </c>
      <c r="J252" s="395">
        <v>1</v>
      </c>
      <c r="K252" s="395">
        <v>1</v>
      </c>
      <c r="L252" s="395">
        <v>1</v>
      </c>
      <c r="M252" s="395">
        <v>1</v>
      </c>
      <c r="N252" s="395">
        <v>1</v>
      </c>
      <c r="O252" s="395">
        <v>1</v>
      </c>
      <c r="P252" s="395">
        <v>1</v>
      </c>
      <c r="Q252" s="395">
        <v>1</v>
      </c>
      <c r="R252" s="396">
        <v>1</v>
      </c>
      <c r="S252" s="397">
        <v>1</v>
      </c>
      <c r="T252" s="398">
        <v>1</v>
      </c>
      <c r="U252" s="395">
        <v>1</v>
      </c>
      <c r="V252" s="395">
        <v>1</v>
      </c>
      <c r="W252" s="395">
        <v>1</v>
      </c>
      <c r="X252" s="395">
        <v>1</v>
      </c>
      <c r="Y252" s="395">
        <v>1</v>
      </c>
      <c r="Z252" s="395">
        <v>1</v>
      </c>
      <c r="AA252" s="395">
        <v>1</v>
      </c>
      <c r="AB252" s="395">
        <v>1</v>
      </c>
      <c r="AC252" s="395">
        <v>1</v>
      </c>
      <c r="AD252" s="395">
        <v>1</v>
      </c>
      <c r="AE252" s="395">
        <v>1</v>
      </c>
      <c r="AF252" s="396">
        <v>1</v>
      </c>
      <c r="AG252" s="397">
        <v>1</v>
      </c>
      <c r="AH252" s="398">
        <v>1</v>
      </c>
      <c r="AI252" s="395">
        <v>1</v>
      </c>
      <c r="AJ252" s="395">
        <v>1</v>
      </c>
      <c r="AK252" s="395">
        <v>1</v>
      </c>
      <c r="AL252" s="395">
        <v>1</v>
      </c>
      <c r="AM252" s="395">
        <v>1</v>
      </c>
      <c r="AN252" s="395">
        <v>1</v>
      </c>
      <c r="AO252" s="395">
        <v>1</v>
      </c>
      <c r="AP252" s="395">
        <v>1</v>
      </c>
      <c r="AQ252" s="395">
        <v>1</v>
      </c>
      <c r="AR252" s="395">
        <v>1</v>
      </c>
      <c r="AS252" s="395">
        <v>1</v>
      </c>
      <c r="AT252" s="396">
        <v>1</v>
      </c>
      <c r="AU252" s="397">
        <v>1</v>
      </c>
      <c r="AV252" s="398">
        <v>1</v>
      </c>
      <c r="AW252" s="395">
        <v>1</v>
      </c>
      <c r="AX252" s="395">
        <v>1</v>
      </c>
      <c r="AY252" s="395">
        <v>1</v>
      </c>
      <c r="AZ252" s="395">
        <v>1</v>
      </c>
      <c r="BA252" s="395">
        <v>1</v>
      </c>
      <c r="BB252" s="395">
        <v>1</v>
      </c>
      <c r="BC252" s="395">
        <v>1</v>
      </c>
      <c r="BD252" s="395">
        <v>1</v>
      </c>
      <c r="BE252" s="395">
        <v>1</v>
      </c>
      <c r="BF252" s="395">
        <v>1</v>
      </c>
      <c r="BG252" s="395">
        <v>1</v>
      </c>
      <c r="BH252" s="396">
        <v>1</v>
      </c>
      <c r="BI252" s="397">
        <v>1</v>
      </c>
      <c r="BJ252" s="397">
        <v>1</v>
      </c>
      <c r="BK252" s="397">
        <v>1</v>
      </c>
      <c r="BL252" s="397">
        <v>1</v>
      </c>
      <c r="BM252" s="397">
        <v>1</v>
      </c>
    </row>
    <row r="253" spans="1:65" outlineLevel="1" x14ac:dyDescent="0.3">
      <c r="A253" t="str">
        <f t="shared" si="181"/>
        <v>Process Step Yield</v>
      </c>
      <c r="B253" s="308" t="s">
        <v>35</v>
      </c>
      <c r="C253" s="326"/>
      <c r="D253" s="327" t="s">
        <v>82</v>
      </c>
      <c r="E253" s="309"/>
      <c r="F253" s="399">
        <v>1</v>
      </c>
      <c r="G253" s="399">
        <v>1</v>
      </c>
      <c r="H253" s="399">
        <v>1</v>
      </c>
      <c r="I253" s="399">
        <v>1</v>
      </c>
      <c r="J253" s="399">
        <v>1</v>
      </c>
      <c r="K253" s="399">
        <v>1</v>
      </c>
      <c r="L253" s="399">
        <v>1</v>
      </c>
      <c r="M253" s="399">
        <v>1</v>
      </c>
      <c r="N253" s="399">
        <v>1</v>
      </c>
      <c r="O253" s="399">
        <v>1</v>
      </c>
      <c r="P253" s="399">
        <v>1</v>
      </c>
      <c r="Q253" s="399">
        <v>1</v>
      </c>
      <c r="R253" s="400">
        <v>1</v>
      </c>
      <c r="S253" s="401">
        <v>1</v>
      </c>
      <c r="T253" s="402">
        <v>1</v>
      </c>
      <c r="U253" s="399">
        <v>1</v>
      </c>
      <c r="V253" s="399">
        <v>1</v>
      </c>
      <c r="W253" s="399">
        <v>1</v>
      </c>
      <c r="X253" s="399">
        <v>1</v>
      </c>
      <c r="Y253" s="399">
        <v>1</v>
      </c>
      <c r="Z253" s="399">
        <v>1</v>
      </c>
      <c r="AA253" s="399">
        <v>1</v>
      </c>
      <c r="AB253" s="399">
        <v>1</v>
      </c>
      <c r="AC253" s="399">
        <v>1</v>
      </c>
      <c r="AD253" s="399">
        <v>1</v>
      </c>
      <c r="AE253" s="399">
        <v>1</v>
      </c>
      <c r="AF253" s="400">
        <v>1</v>
      </c>
      <c r="AG253" s="401">
        <v>1</v>
      </c>
      <c r="AH253" s="402">
        <v>1</v>
      </c>
      <c r="AI253" s="399">
        <v>1</v>
      </c>
      <c r="AJ253" s="399">
        <v>1</v>
      </c>
      <c r="AK253" s="399">
        <v>1</v>
      </c>
      <c r="AL253" s="399">
        <v>1</v>
      </c>
      <c r="AM253" s="399">
        <v>1</v>
      </c>
      <c r="AN253" s="399">
        <v>1</v>
      </c>
      <c r="AO253" s="399">
        <v>1</v>
      </c>
      <c r="AP253" s="399">
        <v>1</v>
      </c>
      <c r="AQ253" s="399">
        <v>1</v>
      </c>
      <c r="AR253" s="399">
        <v>1</v>
      </c>
      <c r="AS253" s="399">
        <v>1</v>
      </c>
      <c r="AT253" s="400">
        <v>1</v>
      </c>
      <c r="AU253" s="401">
        <v>1</v>
      </c>
      <c r="AV253" s="402">
        <v>1</v>
      </c>
      <c r="AW253" s="399">
        <v>1</v>
      </c>
      <c r="AX253" s="399">
        <v>1</v>
      </c>
      <c r="AY253" s="399">
        <v>1</v>
      </c>
      <c r="AZ253" s="399">
        <v>1</v>
      </c>
      <c r="BA253" s="399">
        <v>1</v>
      </c>
      <c r="BB253" s="399">
        <v>1</v>
      </c>
      <c r="BC253" s="399">
        <v>1</v>
      </c>
      <c r="BD253" s="399">
        <v>1</v>
      </c>
      <c r="BE253" s="399">
        <v>1</v>
      </c>
      <c r="BF253" s="399">
        <v>1</v>
      </c>
      <c r="BG253" s="399">
        <v>1</v>
      </c>
      <c r="BH253" s="400">
        <v>1</v>
      </c>
      <c r="BI253" s="401">
        <v>1</v>
      </c>
      <c r="BJ253" s="401">
        <v>1</v>
      </c>
      <c r="BK253" s="401">
        <v>1</v>
      </c>
      <c r="BL253" s="401">
        <v>1</v>
      </c>
      <c r="BM253" s="401">
        <v>1</v>
      </c>
    </row>
    <row r="254" spans="1:65" outlineLevel="1" x14ac:dyDescent="0.3">
      <c r="A254" t="str">
        <f t="shared" si="181"/>
        <v>Process Step Yield</v>
      </c>
      <c r="B254" s="239" t="s">
        <v>35</v>
      </c>
      <c r="C254" s="240"/>
      <c r="D254" s="241" t="s">
        <v>52</v>
      </c>
      <c r="E254" s="242"/>
      <c r="F254" s="379">
        <v>0.98</v>
      </c>
      <c r="G254" s="379">
        <v>0.98</v>
      </c>
      <c r="H254" s="379">
        <v>0.98</v>
      </c>
      <c r="I254" s="379">
        <v>0.98</v>
      </c>
      <c r="J254" s="379">
        <v>0.98</v>
      </c>
      <c r="K254" s="379">
        <v>0.98</v>
      </c>
      <c r="L254" s="379">
        <v>0.98</v>
      </c>
      <c r="M254" s="379">
        <v>0.98</v>
      </c>
      <c r="N254" s="379">
        <v>0.98</v>
      </c>
      <c r="O254" s="379">
        <v>0.98</v>
      </c>
      <c r="P254" s="379">
        <v>0.98</v>
      </c>
      <c r="Q254" s="379">
        <v>0.98</v>
      </c>
      <c r="R254" s="380">
        <v>0.98</v>
      </c>
      <c r="S254" s="381">
        <v>0.98</v>
      </c>
      <c r="T254" s="382">
        <v>0.98</v>
      </c>
      <c r="U254" s="379">
        <v>0.98</v>
      </c>
      <c r="V254" s="379">
        <v>0.98</v>
      </c>
      <c r="W254" s="379">
        <v>0.98</v>
      </c>
      <c r="X254" s="379">
        <v>0.98</v>
      </c>
      <c r="Y254" s="379">
        <v>0.98</v>
      </c>
      <c r="Z254" s="379">
        <v>0.98</v>
      </c>
      <c r="AA254" s="379">
        <v>0.98</v>
      </c>
      <c r="AB254" s="379">
        <v>0.98</v>
      </c>
      <c r="AC254" s="379">
        <v>0.98</v>
      </c>
      <c r="AD254" s="379">
        <v>0.98</v>
      </c>
      <c r="AE254" s="379">
        <v>0.98</v>
      </c>
      <c r="AF254" s="380">
        <v>0.98</v>
      </c>
      <c r="AG254" s="381">
        <v>0.98</v>
      </c>
      <c r="AH254" s="382">
        <v>0.98</v>
      </c>
      <c r="AI254" s="379">
        <v>0.98</v>
      </c>
      <c r="AJ254" s="379">
        <v>0.98</v>
      </c>
      <c r="AK254" s="379">
        <v>0.98</v>
      </c>
      <c r="AL254" s="379">
        <v>0.98</v>
      </c>
      <c r="AM254" s="379">
        <v>0.98</v>
      </c>
      <c r="AN254" s="379">
        <v>0.98</v>
      </c>
      <c r="AO254" s="379">
        <v>0.98</v>
      </c>
      <c r="AP254" s="379">
        <v>0.98</v>
      </c>
      <c r="AQ254" s="379">
        <v>0.98</v>
      </c>
      <c r="AR254" s="379">
        <v>0.98</v>
      </c>
      <c r="AS254" s="379">
        <v>0.98</v>
      </c>
      <c r="AT254" s="380">
        <v>0.98</v>
      </c>
      <c r="AU254" s="381">
        <v>0.98</v>
      </c>
      <c r="AV254" s="382">
        <v>0.98</v>
      </c>
      <c r="AW254" s="379">
        <v>0.98</v>
      </c>
      <c r="AX254" s="379">
        <v>0.98</v>
      </c>
      <c r="AY254" s="379">
        <v>0.98</v>
      </c>
      <c r="AZ254" s="379">
        <v>0.98</v>
      </c>
      <c r="BA254" s="379">
        <v>0.98</v>
      </c>
      <c r="BB254" s="379">
        <v>0.98</v>
      </c>
      <c r="BC254" s="379">
        <v>0.98</v>
      </c>
      <c r="BD254" s="379">
        <v>0.98</v>
      </c>
      <c r="BE254" s="379">
        <v>0.98</v>
      </c>
      <c r="BF254" s="379">
        <v>0.98</v>
      </c>
      <c r="BG254" s="379">
        <v>0.98</v>
      </c>
      <c r="BH254" s="380">
        <v>0.98</v>
      </c>
      <c r="BI254" s="381">
        <v>0.98</v>
      </c>
      <c r="BJ254" s="381">
        <v>0.98</v>
      </c>
      <c r="BK254" s="381">
        <v>0.98</v>
      </c>
      <c r="BL254" s="381">
        <v>0.98</v>
      </c>
      <c r="BM254" s="381">
        <v>0.98</v>
      </c>
    </row>
    <row r="255" spans="1:65" outlineLevel="1" x14ac:dyDescent="0.3">
      <c r="A255" t="str">
        <f t="shared" si="181"/>
        <v>Process Step Yield</v>
      </c>
      <c r="B255" s="350" t="s">
        <v>35</v>
      </c>
      <c r="C255" s="291"/>
      <c r="D255" s="351" t="s">
        <v>83</v>
      </c>
      <c r="E255" s="360"/>
      <c r="F255" s="383">
        <v>1</v>
      </c>
      <c r="G255" s="383">
        <v>1</v>
      </c>
      <c r="H255" s="383">
        <v>1</v>
      </c>
      <c r="I255" s="383">
        <v>1</v>
      </c>
      <c r="J255" s="383">
        <v>1</v>
      </c>
      <c r="K255" s="383">
        <v>1</v>
      </c>
      <c r="L255" s="383">
        <v>1</v>
      </c>
      <c r="M255" s="383">
        <v>1</v>
      </c>
      <c r="N255" s="383">
        <v>1</v>
      </c>
      <c r="O255" s="383">
        <v>1</v>
      </c>
      <c r="P255" s="383">
        <v>1</v>
      </c>
      <c r="Q255" s="383">
        <v>1</v>
      </c>
      <c r="R255" s="384">
        <v>1</v>
      </c>
      <c r="S255" s="385">
        <v>1</v>
      </c>
      <c r="T255" s="386">
        <v>1</v>
      </c>
      <c r="U255" s="383">
        <v>1</v>
      </c>
      <c r="V255" s="383">
        <v>1</v>
      </c>
      <c r="W255" s="383">
        <v>1</v>
      </c>
      <c r="X255" s="383">
        <v>1</v>
      </c>
      <c r="Y255" s="383">
        <v>1</v>
      </c>
      <c r="Z255" s="383">
        <v>1</v>
      </c>
      <c r="AA255" s="383">
        <v>1</v>
      </c>
      <c r="AB255" s="383">
        <v>1</v>
      </c>
      <c r="AC255" s="383">
        <v>1</v>
      </c>
      <c r="AD255" s="383">
        <v>1</v>
      </c>
      <c r="AE255" s="383">
        <v>1</v>
      </c>
      <c r="AF255" s="384">
        <v>1</v>
      </c>
      <c r="AG255" s="385">
        <v>1</v>
      </c>
      <c r="AH255" s="386">
        <v>1</v>
      </c>
      <c r="AI255" s="383">
        <v>1</v>
      </c>
      <c r="AJ255" s="383">
        <v>1</v>
      </c>
      <c r="AK255" s="383">
        <v>1</v>
      </c>
      <c r="AL255" s="383">
        <v>1</v>
      </c>
      <c r="AM255" s="383">
        <v>1</v>
      </c>
      <c r="AN255" s="383">
        <v>1</v>
      </c>
      <c r="AO255" s="383">
        <v>1</v>
      </c>
      <c r="AP255" s="383">
        <v>1</v>
      </c>
      <c r="AQ255" s="383">
        <v>1</v>
      </c>
      <c r="AR255" s="383">
        <v>1</v>
      </c>
      <c r="AS255" s="383">
        <v>1</v>
      </c>
      <c r="AT255" s="384">
        <v>1</v>
      </c>
      <c r="AU255" s="385">
        <v>1</v>
      </c>
      <c r="AV255" s="386">
        <v>1</v>
      </c>
      <c r="AW255" s="383">
        <v>1</v>
      </c>
      <c r="AX255" s="383">
        <v>1</v>
      </c>
      <c r="AY255" s="383">
        <v>1</v>
      </c>
      <c r="AZ255" s="383">
        <v>1</v>
      </c>
      <c r="BA255" s="383">
        <v>1</v>
      </c>
      <c r="BB255" s="383">
        <v>1</v>
      </c>
      <c r="BC255" s="383">
        <v>1</v>
      </c>
      <c r="BD255" s="383">
        <v>1</v>
      </c>
      <c r="BE255" s="383">
        <v>1</v>
      </c>
      <c r="BF255" s="383">
        <v>1</v>
      </c>
      <c r="BG255" s="383">
        <v>1</v>
      </c>
      <c r="BH255" s="384">
        <v>1</v>
      </c>
      <c r="BI255" s="385">
        <v>1</v>
      </c>
      <c r="BJ255" s="385">
        <v>1</v>
      </c>
      <c r="BK255" s="385">
        <v>1</v>
      </c>
      <c r="BL255" s="385">
        <v>1</v>
      </c>
      <c r="BM255" s="385">
        <v>1</v>
      </c>
    </row>
    <row r="256" spans="1:65" outlineLevel="1" x14ac:dyDescent="0.3">
      <c r="A256" t="str">
        <f t="shared" si="181"/>
        <v>Process Step Yield</v>
      </c>
      <c r="B256" s="273" t="s">
        <v>36</v>
      </c>
      <c r="C256" s="274"/>
      <c r="D256" s="275" t="s">
        <v>75</v>
      </c>
      <c r="E256" s="299"/>
      <c r="F256" s="403">
        <v>1</v>
      </c>
      <c r="G256" s="403">
        <v>1</v>
      </c>
      <c r="H256" s="403">
        <v>1</v>
      </c>
      <c r="I256" s="403">
        <v>1</v>
      </c>
      <c r="J256" s="403">
        <v>1</v>
      </c>
      <c r="K256" s="403">
        <v>1</v>
      </c>
      <c r="L256" s="403">
        <v>1</v>
      </c>
      <c r="M256" s="403">
        <v>1</v>
      </c>
      <c r="N256" s="403">
        <v>1</v>
      </c>
      <c r="O256" s="403">
        <v>1</v>
      </c>
      <c r="P256" s="403">
        <v>1</v>
      </c>
      <c r="Q256" s="403">
        <v>1</v>
      </c>
      <c r="R256" s="404">
        <v>1</v>
      </c>
      <c r="S256" s="405">
        <v>1</v>
      </c>
      <c r="T256" s="406">
        <v>1</v>
      </c>
      <c r="U256" s="403">
        <v>1</v>
      </c>
      <c r="V256" s="403">
        <v>1</v>
      </c>
      <c r="W256" s="403">
        <v>1</v>
      </c>
      <c r="X256" s="403">
        <v>1</v>
      </c>
      <c r="Y256" s="403">
        <v>1</v>
      </c>
      <c r="Z256" s="403">
        <v>1</v>
      </c>
      <c r="AA256" s="403">
        <v>1</v>
      </c>
      <c r="AB256" s="403">
        <v>1</v>
      </c>
      <c r="AC256" s="403">
        <v>1</v>
      </c>
      <c r="AD256" s="403">
        <v>1</v>
      </c>
      <c r="AE256" s="403">
        <v>1</v>
      </c>
      <c r="AF256" s="404">
        <v>1</v>
      </c>
      <c r="AG256" s="405">
        <v>1</v>
      </c>
      <c r="AH256" s="406">
        <v>1</v>
      </c>
      <c r="AI256" s="403">
        <v>1</v>
      </c>
      <c r="AJ256" s="403">
        <v>1</v>
      </c>
      <c r="AK256" s="403">
        <v>1</v>
      </c>
      <c r="AL256" s="403">
        <v>1</v>
      </c>
      <c r="AM256" s="403">
        <v>1</v>
      </c>
      <c r="AN256" s="403">
        <v>1</v>
      </c>
      <c r="AO256" s="403">
        <v>1</v>
      </c>
      <c r="AP256" s="403">
        <v>1</v>
      </c>
      <c r="AQ256" s="403">
        <v>1</v>
      </c>
      <c r="AR256" s="403">
        <v>1</v>
      </c>
      <c r="AS256" s="403">
        <v>1</v>
      </c>
      <c r="AT256" s="404">
        <v>1</v>
      </c>
      <c r="AU256" s="405">
        <v>1</v>
      </c>
      <c r="AV256" s="406">
        <v>1</v>
      </c>
      <c r="AW256" s="403">
        <v>1</v>
      </c>
      <c r="AX256" s="403">
        <v>1</v>
      </c>
      <c r="AY256" s="403">
        <v>1</v>
      </c>
      <c r="AZ256" s="403">
        <v>1</v>
      </c>
      <c r="BA256" s="403">
        <v>1</v>
      </c>
      <c r="BB256" s="403">
        <v>1</v>
      </c>
      <c r="BC256" s="403">
        <v>1</v>
      </c>
      <c r="BD256" s="403">
        <v>1</v>
      </c>
      <c r="BE256" s="403">
        <v>1</v>
      </c>
      <c r="BF256" s="403">
        <v>1</v>
      </c>
      <c r="BG256" s="403">
        <v>1</v>
      </c>
      <c r="BH256" s="404">
        <v>1</v>
      </c>
      <c r="BI256" s="405">
        <v>1</v>
      </c>
      <c r="BJ256" s="405">
        <v>1</v>
      </c>
      <c r="BK256" s="405">
        <v>1</v>
      </c>
      <c r="BL256" s="405">
        <v>1</v>
      </c>
      <c r="BM256" s="405">
        <v>1</v>
      </c>
    </row>
    <row r="257" spans="1:65" outlineLevel="1" x14ac:dyDescent="0.3">
      <c r="A257" t="str">
        <f t="shared" si="181"/>
        <v>Process Step Yield</v>
      </c>
      <c r="B257" s="239" t="s">
        <v>36</v>
      </c>
      <c r="C257" s="240"/>
      <c r="D257" s="241" t="s">
        <v>77</v>
      </c>
      <c r="E257" s="242"/>
      <c r="F257" s="407">
        <v>1</v>
      </c>
      <c r="G257" s="407">
        <v>1</v>
      </c>
      <c r="H257" s="407">
        <v>1</v>
      </c>
      <c r="I257" s="407">
        <v>1</v>
      </c>
      <c r="J257" s="407">
        <v>1</v>
      </c>
      <c r="K257" s="407">
        <v>1</v>
      </c>
      <c r="L257" s="407">
        <v>1</v>
      </c>
      <c r="M257" s="407">
        <v>1</v>
      </c>
      <c r="N257" s="407">
        <v>1</v>
      </c>
      <c r="O257" s="407">
        <v>1</v>
      </c>
      <c r="P257" s="407">
        <v>1</v>
      </c>
      <c r="Q257" s="407">
        <v>1</v>
      </c>
      <c r="R257" s="408">
        <v>1</v>
      </c>
      <c r="S257" s="409">
        <v>1</v>
      </c>
      <c r="T257" s="410">
        <v>1</v>
      </c>
      <c r="U257" s="407">
        <v>1</v>
      </c>
      <c r="V257" s="407">
        <v>1</v>
      </c>
      <c r="W257" s="407">
        <v>1</v>
      </c>
      <c r="X257" s="407">
        <v>1</v>
      </c>
      <c r="Y257" s="407">
        <v>1</v>
      </c>
      <c r="Z257" s="407">
        <v>1</v>
      </c>
      <c r="AA257" s="407">
        <v>1</v>
      </c>
      <c r="AB257" s="407">
        <v>1</v>
      </c>
      <c r="AC257" s="407">
        <v>1</v>
      </c>
      <c r="AD257" s="407">
        <v>1</v>
      </c>
      <c r="AE257" s="407">
        <v>1</v>
      </c>
      <c r="AF257" s="408">
        <v>1</v>
      </c>
      <c r="AG257" s="409">
        <v>1</v>
      </c>
      <c r="AH257" s="410">
        <v>1</v>
      </c>
      <c r="AI257" s="407">
        <v>1</v>
      </c>
      <c r="AJ257" s="407">
        <v>1</v>
      </c>
      <c r="AK257" s="407">
        <v>1</v>
      </c>
      <c r="AL257" s="407">
        <v>1</v>
      </c>
      <c r="AM257" s="407">
        <v>1</v>
      </c>
      <c r="AN257" s="407">
        <v>1</v>
      </c>
      <c r="AO257" s="407">
        <v>1</v>
      </c>
      <c r="AP257" s="407">
        <v>1</v>
      </c>
      <c r="AQ257" s="407">
        <v>1</v>
      </c>
      <c r="AR257" s="407">
        <v>1</v>
      </c>
      <c r="AS257" s="407">
        <v>1</v>
      </c>
      <c r="AT257" s="408">
        <v>1</v>
      </c>
      <c r="AU257" s="409">
        <v>1</v>
      </c>
      <c r="AV257" s="410">
        <v>1</v>
      </c>
      <c r="AW257" s="407">
        <v>1</v>
      </c>
      <c r="AX257" s="407">
        <v>1</v>
      </c>
      <c r="AY257" s="407">
        <v>1</v>
      </c>
      <c r="AZ257" s="407">
        <v>1</v>
      </c>
      <c r="BA257" s="407">
        <v>1</v>
      </c>
      <c r="BB257" s="407">
        <v>1</v>
      </c>
      <c r="BC257" s="407">
        <v>1</v>
      </c>
      <c r="BD257" s="407">
        <v>1</v>
      </c>
      <c r="BE257" s="407">
        <v>1</v>
      </c>
      <c r="BF257" s="407">
        <v>1</v>
      </c>
      <c r="BG257" s="407">
        <v>1</v>
      </c>
      <c r="BH257" s="408">
        <v>1</v>
      </c>
      <c r="BI257" s="409">
        <v>1</v>
      </c>
      <c r="BJ257" s="409">
        <v>1</v>
      </c>
      <c r="BK257" s="409">
        <v>1</v>
      </c>
      <c r="BL257" s="409">
        <v>1</v>
      </c>
      <c r="BM257" s="409">
        <v>1</v>
      </c>
    </row>
    <row r="258" spans="1:65" outlineLevel="1" x14ac:dyDescent="0.3">
      <c r="A258" t="str">
        <f t="shared" si="181"/>
        <v>Process Step Yield</v>
      </c>
      <c r="B258" s="239" t="s">
        <v>36</v>
      </c>
      <c r="C258" s="240"/>
      <c r="D258" s="241" t="s">
        <v>78</v>
      </c>
      <c r="E258" s="242"/>
      <c r="F258" s="379">
        <v>0.99780000000000002</v>
      </c>
      <c r="G258" s="379">
        <v>0.99780000000000002</v>
      </c>
      <c r="H258" s="379">
        <v>0.99780000000000002</v>
      </c>
      <c r="I258" s="379">
        <v>0.99780000000000002</v>
      </c>
      <c r="J258" s="379">
        <v>0.99780000000000002</v>
      </c>
      <c r="K258" s="379">
        <v>0.99780000000000002</v>
      </c>
      <c r="L258" s="379">
        <v>0.99780000000000002</v>
      </c>
      <c r="M258" s="379">
        <v>0.99780000000000002</v>
      </c>
      <c r="N258" s="379">
        <v>0.99780000000000002</v>
      </c>
      <c r="O258" s="379">
        <v>0.99780000000000002</v>
      </c>
      <c r="P258" s="379">
        <v>0.99780000000000002</v>
      </c>
      <c r="Q258" s="379">
        <v>0.99780000000000002</v>
      </c>
      <c r="R258" s="380">
        <v>0.99780000000000002</v>
      </c>
      <c r="S258" s="381">
        <v>0.99780000000000002</v>
      </c>
      <c r="T258" s="382">
        <v>0.99780000000000002</v>
      </c>
      <c r="U258" s="379">
        <v>0.99780000000000002</v>
      </c>
      <c r="V258" s="379">
        <v>0.99780000000000002</v>
      </c>
      <c r="W258" s="379">
        <v>0.99780000000000002</v>
      </c>
      <c r="X258" s="379">
        <v>0.99780000000000002</v>
      </c>
      <c r="Y258" s="379">
        <v>0.99780000000000002</v>
      </c>
      <c r="Z258" s="379">
        <v>0.99780000000000002</v>
      </c>
      <c r="AA258" s="379">
        <v>0.99780000000000002</v>
      </c>
      <c r="AB258" s="379">
        <v>0.99780000000000002</v>
      </c>
      <c r="AC258" s="379">
        <v>0.99780000000000002</v>
      </c>
      <c r="AD258" s="379">
        <v>0.99780000000000002</v>
      </c>
      <c r="AE258" s="379">
        <v>0.99780000000000002</v>
      </c>
      <c r="AF258" s="380">
        <v>0.99780000000000002</v>
      </c>
      <c r="AG258" s="381">
        <v>0.99780000000000002</v>
      </c>
      <c r="AH258" s="382">
        <v>0.99780000000000002</v>
      </c>
      <c r="AI258" s="379">
        <v>0.99780000000000002</v>
      </c>
      <c r="AJ258" s="379">
        <v>0.99780000000000002</v>
      </c>
      <c r="AK258" s="379">
        <v>0.99780000000000002</v>
      </c>
      <c r="AL258" s="379">
        <v>0.99780000000000002</v>
      </c>
      <c r="AM258" s="379">
        <v>0.99780000000000002</v>
      </c>
      <c r="AN258" s="379">
        <v>0.99780000000000002</v>
      </c>
      <c r="AO258" s="379">
        <v>0.99780000000000002</v>
      </c>
      <c r="AP258" s="379">
        <v>0.99780000000000002</v>
      </c>
      <c r="AQ258" s="379">
        <v>0.99780000000000002</v>
      </c>
      <c r="AR258" s="379">
        <v>0.99780000000000002</v>
      </c>
      <c r="AS258" s="379">
        <v>0.99780000000000002</v>
      </c>
      <c r="AT258" s="380">
        <v>0.99780000000000002</v>
      </c>
      <c r="AU258" s="381">
        <v>0.99780000000000002</v>
      </c>
      <c r="AV258" s="382">
        <v>0.99780000000000002</v>
      </c>
      <c r="AW258" s="379">
        <v>0.99780000000000002</v>
      </c>
      <c r="AX258" s="379">
        <v>0.99780000000000002</v>
      </c>
      <c r="AY258" s="379">
        <v>0.99780000000000002</v>
      </c>
      <c r="AZ258" s="379">
        <v>0.99780000000000002</v>
      </c>
      <c r="BA258" s="379">
        <v>0.99780000000000002</v>
      </c>
      <c r="BB258" s="379">
        <v>0.99780000000000002</v>
      </c>
      <c r="BC258" s="379">
        <v>0.99780000000000002</v>
      </c>
      <c r="BD258" s="379">
        <v>0.99780000000000002</v>
      </c>
      <c r="BE258" s="379">
        <v>0.99780000000000002</v>
      </c>
      <c r="BF258" s="379">
        <v>0.99780000000000002</v>
      </c>
      <c r="BG258" s="379">
        <v>0.99780000000000002</v>
      </c>
      <c r="BH258" s="380">
        <v>0.99780000000000002</v>
      </c>
      <c r="BI258" s="381">
        <v>0.99780000000000002</v>
      </c>
      <c r="BJ258" s="381">
        <v>0.99780000000000002</v>
      </c>
      <c r="BK258" s="381">
        <v>0.99780000000000002</v>
      </c>
      <c r="BL258" s="381">
        <v>0.99780000000000002</v>
      </c>
      <c r="BM258" s="381">
        <v>0.99780000000000002</v>
      </c>
    </row>
    <row r="259" spans="1:65" outlineLevel="1" x14ac:dyDescent="0.3">
      <c r="A259" t="str">
        <f t="shared" si="181"/>
        <v>Process Step Yield</v>
      </c>
      <c r="B259" s="239" t="s">
        <v>36</v>
      </c>
      <c r="C259" s="240"/>
      <c r="D259" s="241" t="s">
        <v>79</v>
      </c>
      <c r="E259" s="242"/>
      <c r="F259" s="379">
        <v>0.995</v>
      </c>
      <c r="G259" s="379">
        <v>0.995</v>
      </c>
      <c r="H259" s="379">
        <v>0.995</v>
      </c>
      <c r="I259" s="379">
        <v>0.995</v>
      </c>
      <c r="J259" s="379">
        <v>0.995</v>
      </c>
      <c r="K259" s="379">
        <v>0.995</v>
      </c>
      <c r="L259" s="379">
        <v>0.995</v>
      </c>
      <c r="M259" s="379">
        <v>0.995</v>
      </c>
      <c r="N259" s="379">
        <v>0.995</v>
      </c>
      <c r="O259" s="379">
        <v>0.995</v>
      </c>
      <c r="P259" s="379">
        <v>0.995</v>
      </c>
      <c r="Q259" s="379">
        <v>0.995</v>
      </c>
      <c r="R259" s="380">
        <v>0.995</v>
      </c>
      <c r="S259" s="381">
        <v>0.995</v>
      </c>
      <c r="T259" s="382">
        <v>0.995</v>
      </c>
      <c r="U259" s="379">
        <v>0.995</v>
      </c>
      <c r="V259" s="379">
        <v>0.995</v>
      </c>
      <c r="W259" s="379">
        <v>0.995</v>
      </c>
      <c r="X259" s="379">
        <v>0.995</v>
      </c>
      <c r="Y259" s="379">
        <v>0.995</v>
      </c>
      <c r="Z259" s="379">
        <v>0.995</v>
      </c>
      <c r="AA259" s="379">
        <v>0.995</v>
      </c>
      <c r="AB259" s="379">
        <v>0.995</v>
      </c>
      <c r="AC259" s="379">
        <v>0.995</v>
      </c>
      <c r="AD259" s="379">
        <v>0.995</v>
      </c>
      <c r="AE259" s="379">
        <v>0.995</v>
      </c>
      <c r="AF259" s="380">
        <v>0.995</v>
      </c>
      <c r="AG259" s="381">
        <v>0.995</v>
      </c>
      <c r="AH259" s="382">
        <v>0.995</v>
      </c>
      <c r="AI259" s="379">
        <v>0.995</v>
      </c>
      <c r="AJ259" s="379">
        <v>0.995</v>
      </c>
      <c r="AK259" s="379">
        <v>0.995</v>
      </c>
      <c r="AL259" s="379">
        <v>0.995</v>
      </c>
      <c r="AM259" s="379">
        <v>0.995</v>
      </c>
      <c r="AN259" s="379">
        <v>0.995</v>
      </c>
      <c r="AO259" s="379">
        <v>0.995</v>
      </c>
      <c r="AP259" s="379">
        <v>0.995</v>
      </c>
      <c r="AQ259" s="379">
        <v>0.995</v>
      </c>
      <c r="AR259" s="379">
        <v>0.995</v>
      </c>
      <c r="AS259" s="379">
        <v>0.995</v>
      </c>
      <c r="AT259" s="380">
        <v>0.995</v>
      </c>
      <c r="AU259" s="381">
        <v>0.995</v>
      </c>
      <c r="AV259" s="382">
        <v>0.995</v>
      </c>
      <c r="AW259" s="379">
        <v>0.995</v>
      </c>
      <c r="AX259" s="379">
        <v>0.995</v>
      </c>
      <c r="AY259" s="379">
        <v>0.995</v>
      </c>
      <c r="AZ259" s="379">
        <v>0.995</v>
      </c>
      <c r="BA259" s="379">
        <v>0.995</v>
      </c>
      <c r="BB259" s="379">
        <v>0.995</v>
      </c>
      <c r="BC259" s="379">
        <v>0.995</v>
      </c>
      <c r="BD259" s="379">
        <v>0.995</v>
      </c>
      <c r="BE259" s="379">
        <v>0.995</v>
      </c>
      <c r="BF259" s="379">
        <v>0.995</v>
      </c>
      <c r="BG259" s="379">
        <v>0.995</v>
      </c>
      <c r="BH259" s="380">
        <v>0.995</v>
      </c>
      <c r="BI259" s="381">
        <v>0.995</v>
      </c>
      <c r="BJ259" s="381">
        <v>0.995</v>
      </c>
      <c r="BK259" s="381">
        <v>0.995</v>
      </c>
      <c r="BL259" s="381">
        <v>0.995</v>
      </c>
      <c r="BM259" s="381">
        <v>0.995</v>
      </c>
    </row>
    <row r="260" spans="1:65" outlineLevel="1" x14ac:dyDescent="0.3">
      <c r="A260" t="str">
        <f t="shared" si="181"/>
        <v>Process Step Yield</v>
      </c>
      <c r="B260" s="239" t="s">
        <v>36</v>
      </c>
      <c r="C260" s="240"/>
      <c r="D260" s="241" t="s">
        <v>80</v>
      </c>
      <c r="E260" s="242"/>
      <c r="F260" s="379">
        <v>0.98</v>
      </c>
      <c r="G260" s="379">
        <v>0.98</v>
      </c>
      <c r="H260" s="379">
        <v>0.98</v>
      </c>
      <c r="I260" s="379">
        <v>0.98</v>
      </c>
      <c r="J260" s="379">
        <v>0.98</v>
      </c>
      <c r="K260" s="379">
        <v>0.98</v>
      </c>
      <c r="L260" s="379">
        <v>0.98</v>
      </c>
      <c r="M260" s="379">
        <v>0.98</v>
      </c>
      <c r="N260" s="379">
        <v>0.98</v>
      </c>
      <c r="O260" s="379">
        <v>0.98</v>
      </c>
      <c r="P260" s="379">
        <v>0.98</v>
      </c>
      <c r="Q260" s="379">
        <v>0.98</v>
      </c>
      <c r="R260" s="380">
        <v>0.98</v>
      </c>
      <c r="S260" s="381">
        <v>0.98</v>
      </c>
      <c r="T260" s="382">
        <v>0.98</v>
      </c>
      <c r="U260" s="379">
        <v>0.98</v>
      </c>
      <c r="V260" s="379">
        <v>0.98</v>
      </c>
      <c r="W260" s="379">
        <v>0.98</v>
      </c>
      <c r="X260" s="379">
        <v>0.98</v>
      </c>
      <c r="Y260" s="379">
        <v>0.98</v>
      </c>
      <c r="Z260" s="379">
        <v>0.98</v>
      </c>
      <c r="AA260" s="379">
        <v>0.98</v>
      </c>
      <c r="AB260" s="379">
        <v>0.98</v>
      </c>
      <c r="AC260" s="379">
        <v>0.98</v>
      </c>
      <c r="AD260" s="379">
        <v>0.98</v>
      </c>
      <c r="AE260" s="379">
        <v>0.98</v>
      </c>
      <c r="AF260" s="380">
        <v>0.98</v>
      </c>
      <c r="AG260" s="381">
        <v>0.98</v>
      </c>
      <c r="AH260" s="382">
        <v>0.98</v>
      </c>
      <c r="AI260" s="379">
        <v>0.98</v>
      </c>
      <c r="AJ260" s="379">
        <v>0.98</v>
      </c>
      <c r="AK260" s="379">
        <v>0.98</v>
      </c>
      <c r="AL260" s="379">
        <v>0.98</v>
      </c>
      <c r="AM260" s="379">
        <v>0.98</v>
      </c>
      <c r="AN260" s="379">
        <v>0.98</v>
      </c>
      <c r="AO260" s="379">
        <v>0.98</v>
      </c>
      <c r="AP260" s="379">
        <v>0.98</v>
      </c>
      <c r="AQ260" s="379">
        <v>0.98</v>
      </c>
      <c r="AR260" s="379">
        <v>0.98</v>
      </c>
      <c r="AS260" s="379">
        <v>0.98</v>
      </c>
      <c r="AT260" s="380">
        <v>0.98</v>
      </c>
      <c r="AU260" s="381">
        <v>0.98</v>
      </c>
      <c r="AV260" s="382">
        <v>0.98</v>
      </c>
      <c r="AW260" s="379">
        <v>0.98</v>
      </c>
      <c r="AX260" s="379">
        <v>0.98</v>
      </c>
      <c r="AY260" s="379">
        <v>0.98</v>
      </c>
      <c r="AZ260" s="379">
        <v>0.98</v>
      </c>
      <c r="BA260" s="379">
        <v>0.98</v>
      </c>
      <c r="BB260" s="379">
        <v>0.98</v>
      </c>
      <c r="BC260" s="379">
        <v>0.98</v>
      </c>
      <c r="BD260" s="379">
        <v>0.98</v>
      </c>
      <c r="BE260" s="379">
        <v>0.98</v>
      </c>
      <c r="BF260" s="379">
        <v>0.98</v>
      </c>
      <c r="BG260" s="379">
        <v>0.98</v>
      </c>
      <c r="BH260" s="380">
        <v>0.98</v>
      </c>
      <c r="BI260" s="381">
        <v>0.98</v>
      </c>
      <c r="BJ260" s="381">
        <v>0.98</v>
      </c>
      <c r="BK260" s="381">
        <v>0.98</v>
      </c>
      <c r="BL260" s="381">
        <v>0.98</v>
      </c>
      <c r="BM260" s="381">
        <v>0.98</v>
      </c>
    </row>
    <row r="261" spans="1:65" outlineLevel="1" x14ac:dyDescent="0.3">
      <c r="A261" t="str">
        <f t="shared" si="181"/>
        <v>Process Step Yield</v>
      </c>
      <c r="B261" s="239" t="s">
        <v>36</v>
      </c>
      <c r="C261" s="240"/>
      <c r="D261" s="241" t="s">
        <v>81</v>
      </c>
      <c r="E261" s="242"/>
      <c r="F261" s="379">
        <v>0.95</v>
      </c>
      <c r="G261" s="379">
        <v>0.95</v>
      </c>
      <c r="H261" s="379">
        <v>0.95</v>
      </c>
      <c r="I261" s="379">
        <v>0.95</v>
      </c>
      <c r="J261" s="379">
        <v>0.95</v>
      </c>
      <c r="K261" s="379">
        <v>0.95</v>
      </c>
      <c r="L261" s="379">
        <v>0.95</v>
      </c>
      <c r="M261" s="379">
        <v>0.95</v>
      </c>
      <c r="N261" s="379">
        <v>0.95</v>
      </c>
      <c r="O261" s="379">
        <v>0.95</v>
      </c>
      <c r="P261" s="379">
        <v>0.95</v>
      </c>
      <c r="Q261" s="379">
        <v>0.95</v>
      </c>
      <c r="R261" s="380">
        <v>0.95</v>
      </c>
      <c r="S261" s="381">
        <v>0.95</v>
      </c>
      <c r="T261" s="382">
        <v>0.95</v>
      </c>
      <c r="U261" s="379">
        <v>0.95</v>
      </c>
      <c r="V261" s="379">
        <v>0.95</v>
      </c>
      <c r="W261" s="379">
        <v>0.95</v>
      </c>
      <c r="X261" s="379">
        <v>0.95</v>
      </c>
      <c r="Y261" s="379">
        <v>0.95</v>
      </c>
      <c r="Z261" s="379">
        <v>0.95</v>
      </c>
      <c r="AA261" s="379">
        <v>0.95</v>
      </c>
      <c r="AB261" s="379">
        <v>0.95</v>
      </c>
      <c r="AC261" s="379">
        <v>0.95</v>
      </c>
      <c r="AD261" s="379">
        <v>0.95</v>
      </c>
      <c r="AE261" s="379">
        <v>0.95</v>
      </c>
      <c r="AF261" s="380">
        <v>0.95</v>
      </c>
      <c r="AG261" s="381">
        <v>0.95</v>
      </c>
      <c r="AH261" s="382">
        <v>0.95</v>
      </c>
      <c r="AI261" s="379">
        <v>0.95</v>
      </c>
      <c r="AJ261" s="379">
        <v>0.95</v>
      </c>
      <c r="AK261" s="379">
        <v>0.95</v>
      </c>
      <c r="AL261" s="379">
        <v>0.95</v>
      </c>
      <c r="AM261" s="379">
        <v>0.95</v>
      </c>
      <c r="AN261" s="379">
        <v>0.95</v>
      </c>
      <c r="AO261" s="379">
        <v>0.95</v>
      </c>
      <c r="AP261" s="379">
        <v>0.95</v>
      </c>
      <c r="AQ261" s="379">
        <v>0.95</v>
      </c>
      <c r="AR261" s="379">
        <v>0.95</v>
      </c>
      <c r="AS261" s="379">
        <v>0.95</v>
      </c>
      <c r="AT261" s="380">
        <v>0.95</v>
      </c>
      <c r="AU261" s="381">
        <v>0.95</v>
      </c>
      <c r="AV261" s="382">
        <v>0.95</v>
      </c>
      <c r="AW261" s="379">
        <v>0.95</v>
      </c>
      <c r="AX261" s="379">
        <v>0.95</v>
      </c>
      <c r="AY261" s="379">
        <v>0.95</v>
      </c>
      <c r="AZ261" s="379">
        <v>0.95</v>
      </c>
      <c r="BA261" s="379">
        <v>0.95</v>
      </c>
      <c r="BB261" s="379">
        <v>0.95</v>
      </c>
      <c r="BC261" s="379">
        <v>0.95</v>
      </c>
      <c r="BD261" s="379">
        <v>0.95</v>
      </c>
      <c r="BE261" s="379">
        <v>0.95</v>
      </c>
      <c r="BF261" s="379">
        <v>0.95</v>
      </c>
      <c r="BG261" s="379">
        <v>0.95</v>
      </c>
      <c r="BH261" s="380">
        <v>0.95</v>
      </c>
      <c r="BI261" s="381">
        <v>0.95</v>
      </c>
      <c r="BJ261" s="381">
        <v>0.95</v>
      </c>
      <c r="BK261" s="381">
        <v>0.95</v>
      </c>
      <c r="BL261" s="381">
        <v>0.95</v>
      </c>
      <c r="BM261" s="381">
        <v>0.95</v>
      </c>
    </row>
    <row r="262" spans="1:65" outlineLevel="1" x14ac:dyDescent="0.3">
      <c r="A262" t="str">
        <f t="shared" si="181"/>
        <v>Process Step Yield</v>
      </c>
      <c r="B262" s="239" t="s">
        <v>36</v>
      </c>
      <c r="C262" s="240"/>
      <c r="D262" s="241" t="s">
        <v>82</v>
      </c>
      <c r="E262" s="242"/>
      <c r="F262" s="379">
        <v>1</v>
      </c>
      <c r="G262" s="379">
        <v>1</v>
      </c>
      <c r="H262" s="379">
        <v>1</v>
      </c>
      <c r="I262" s="379">
        <v>1</v>
      </c>
      <c r="J262" s="379">
        <v>1</v>
      </c>
      <c r="K262" s="379">
        <v>1</v>
      </c>
      <c r="L262" s="379">
        <v>1</v>
      </c>
      <c r="M262" s="379">
        <v>1</v>
      </c>
      <c r="N262" s="379">
        <v>1</v>
      </c>
      <c r="O262" s="379">
        <v>1</v>
      </c>
      <c r="P262" s="379">
        <v>1</v>
      </c>
      <c r="Q262" s="379">
        <v>1</v>
      </c>
      <c r="R262" s="380">
        <v>1</v>
      </c>
      <c r="S262" s="381">
        <v>1</v>
      </c>
      <c r="T262" s="382">
        <v>1</v>
      </c>
      <c r="U262" s="379">
        <v>1</v>
      </c>
      <c r="V262" s="379">
        <v>1</v>
      </c>
      <c r="W262" s="379">
        <v>1</v>
      </c>
      <c r="X262" s="379">
        <v>1</v>
      </c>
      <c r="Y262" s="379">
        <v>1</v>
      </c>
      <c r="Z262" s="379">
        <v>1</v>
      </c>
      <c r="AA262" s="379">
        <v>1</v>
      </c>
      <c r="AB262" s="379">
        <v>1</v>
      </c>
      <c r="AC262" s="379">
        <v>1</v>
      </c>
      <c r="AD262" s="379">
        <v>1</v>
      </c>
      <c r="AE262" s="379">
        <v>1</v>
      </c>
      <c r="AF262" s="380">
        <v>1</v>
      </c>
      <c r="AG262" s="381">
        <v>1</v>
      </c>
      <c r="AH262" s="382">
        <v>1</v>
      </c>
      <c r="AI262" s="379">
        <v>1</v>
      </c>
      <c r="AJ262" s="379">
        <v>1</v>
      </c>
      <c r="AK262" s="379">
        <v>1</v>
      </c>
      <c r="AL262" s="379">
        <v>1</v>
      </c>
      <c r="AM262" s="379">
        <v>1</v>
      </c>
      <c r="AN262" s="379">
        <v>1</v>
      </c>
      <c r="AO262" s="379">
        <v>1</v>
      </c>
      <c r="AP262" s="379">
        <v>1</v>
      </c>
      <c r="AQ262" s="379">
        <v>1</v>
      </c>
      <c r="AR262" s="379">
        <v>1</v>
      </c>
      <c r="AS262" s="379">
        <v>1</v>
      </c>
      <c r="AT262" s="380">
        <v>1</v>
      </c>
      <c r="AU262" s="381">
        <v>1</v>
      </c>
      <c r="AV262" s="382">
        <v>1</v>
      </c>
      <c r="AW262" s="379">
        <v>1</v>
      </c>
      <c r="AX262" s="379">
        <v>1</v>
      </c>
      <c r="AY262" s="379">
        <v>1</v>
      </c>
      <c r="AZ262" s="379">
        <v>1</v>
      </c>
      <c r="BA262" s="379">
        <v>1</v>
      </c>
      <c r="BB262" s="379">
        <v>1</v>
      </c>
      <c r="BC262" s="379">
        <v>1</v>
      </c>
      <c r="BD262" s="379">
        <v>1</v>
      </c>
      <c r="BE262" s="379">
        <v>1</v>
      </c>
      <c r="BF262" s="379">
        <v>1</v>
      </c>
      <c r="BG262" s="379">
        <v>1</v>
      </c>
      <c r="BH262" s="380">
        <v>1</v>
      </c>
      <c r="BI262" s="381">
        <v>1</v>
      </c>
      <c r="BJ262" s="381">
        <v>1</v>
      </c>
      <c r="BK262" s="381">
        <v>1</v>
      </c>
      <c r="BL262" s="381">
        <v>1</v>
      </c>
      <c r="BM262" s="381">
        <v>1</v>
      </c>
    </row>
    <row r="263" spans="1:65" outlineLevel="1" x14ac:dyDescent="0.3">
      <c r="A263" t="str">
        <f t="shared" si="181"/>
        <v>Process Step Yield</v>
      </c>
      <c r="B263" s="239" t="s">
        <v>36</v>
      </c>
      <c r="C263" s="240"/>
      <c r="D263" s="241" t="s">
        <v>52</v>
      </c>
      <c r="E263" s="242"/>
      <c r="F263" s="379">
        <v>0.97</v>
      </c>
      <c r="G263" s="379">
        <v>0.97</v>
      </c>
      <c r="H263" s="379">
        <v>0.97</v>
      </c>
      <c r="I263" s="379">
        <v>0.97</v>
      </c>
      <c r="J263" s="379">
        <v>0.97</v>
      </c>
      <c r="K263" s="379">
        <v>0.97</v>
      </c>
      <c r="L263" s="379">
        <v>0.97</v>
      </c>
      <c r="M263" s="379">
        <v>0.97</v>
      </c>
      <c r="N263" s="379">
        <v>0.97</v>
      </c>
      <c r="O263" s="379">
        <v>0.97</v>
      </c>
      <c r="P263" s="379">
        <v>0.97</v>
      </c>
      <c r="Q263" s="379">
        <v>0.97</v>
      </c>
      <c r="R263" s="380">
        <v>0.97</v>
      </c>
      <c r="S263" s="381">
        <v>0.97</v>
      </c>
      <c r="T263" s="382">
        <v>0.97</v>
      </c>
      <c r="U263" s="379">
        <v>0.97</v>
      </c>
      <c r="V263" s="379">
        <v>0.97</v>
      </c>
      <c r="W263" s="379">
        <v>0.97</v>
      </c>
      <c r="X263" s="379">
        <v>0.97</v>
      </c>
      <c r="Y263" s="379">
        <v>0.97</v>
      </c>
      <c r="Z263" s="379">
        <v>0.97</v>
      </c>
      <c r="AA263" s="379">
        <v>0.97</v>
      </c>
      <c r="AB263" s="379">
        <v>0.97</v>
      </c>
      <c r="AC263" s="379">
        <v>0.97</v>
      </c>
      <c r="AD263" s="379">
        <v>0.97</v>
      </c>
      <c r="AE263" s="379">
        <v>0.97</v>
      </c>
      <c r="AF263" s="380">
        <v>0.97</v>
      </c>
      <c r="AG263" s="381">
        <v>0.97</v>
      </c>
      <c r="AH263" s="382">
        <v>0.97</v>
      </c>
      <c r="AI263" s="379">
        <v>0.97</v>
      </c>
      <c r="AJ263" s="379">
        <v>0.97</v>
      </c>
      <c r="AK263" s="379">
        <v>0.97</v>
      </c>
      <c r="AL263" s="379">
        <v>0.97</v>
      </c>
      <c r="AM263" s="379">
        <v>0.97</v>
      </c>
      <c r="AN263" s="379">
        <v>0.97</v>
      </c>
      <c r="AO263" s="379">
        <v>0.97</v>
      </c>
      <c r="AP263" s="379">
        <v>0.97</v>
      </c>
      <c r="AQ263" s="379">
        <v>0.97</v>
      </c>
      <c r="AR263" s="379">
        <v>0.97</v>
      </c>
      <c r="AS263" s="379">
        <v>0.97</v>
      </c>
      <c r="AT263" s="380">
        <v>0.97</v>
      </c>
      <c r="AU263" s="381">
        <v>0.97</v>
      </c>
      <c r="AV263" s="382">
        <v>0.97</v>
      </c>
      <c r="AW263" s="379">
        <v>0.97</v>
      </c>
      <c r="AX263" s="379">
        <v>0.97</v>
      </c>
      <c r="AY263" s="379">
        <v>0.97</v>
      </c>
      <c r="AZ263" s="379">
        <v>0.97</v>
      </c>
      <c r="BA263" s="379">
        <v>0.97</v>
      </c>
      <c r="BB263" s="379">
        <v>0.97</v>
      </c>
      <c r="BC263" s="379">
        <v>0.97</v>
      </c>
      <c r="BD263" s="379">
        <v>0.97</v>
      </c>
      <c r="BE263" s="379">
        <v>0.97</v>
      </c>
      <c r="BF263" s="379">
        <v>0.97</v>
      </c>
      <c r="BG263" s="379">
        <v>0.97</v>
      </c>
      <c r="BH263" s="380">
        <v>0.97</v>
      </c>
      <c r="BI263" s="381">
        <v>0.97</v>
      </c>
      <c r="BJ263" s="381">
        <v>0.97</v>
      </c>
      <c r="BK263" s="381">
        <v>0.97</v>
      </c>
      <c r="BL263" s="381">
        <v>0.97</v>
      </c>
      <c r="BM263" s="381">
        <v>0.97</v>
      </c>
    </row>
    <row r="264" spans="1:65" ht="15" outlineLevel="1" thickBot="1" x14ac:dyDescent="0.35">
      <c r="A264" t="str">
        <f t="shared" si="181"/>
        <v>Process Step Yield</v>
      </c>
      <c r="B264" s="350" t="s">
        <v>36</v>
      </c>
      <c r="C264" s="291"/>
      <c r="D264" s="351" t="s">
        <v>83</v>
      </c>
      <c r="E264" s="360"/>
      <c r="F264" s="383">
        <v>0.94</v>
      </c>
      <c r="G264" s="383">
        <v>0.94</v>
      </c>
      <c r="H264" s="383">
        <v>0.94</v>
      </c>
      <c r="I264" s="383">
        <v>0.94</v>
      </c>
      <c r="J264" s="383">
        <v>0.94</v>
      </c>
      <c r="K264" s="383">
        <v>0.94</v>
      </c>
      <c r="L264" s="383">
        <v>0.94</v>
      </c>
      <c r="M264" s="383">
        <v>0.94</v>
      </c>
      <c r="N264" s="383">
        <v>0.94</v>
      </c>
      <c r="O264" s="383">
        <v>0.94</v>
      </c>
      <c r="P264" s="383">
        <v>0.94</v>
      </c>
      <c r="Q264" s="383">
        <v>0.94</v>
      </c>
      <c r="R264" s="384">
        <v>0.94</v>
      </c>
      <c r="S264" s="385">
        <v>0.94</v>
      </c>
      <c r="T264" s="386">
        <v>0.94</v>
      </c>
      <c r="U264" s="383">
        <v>0.94</v>
      </c>
      <c r="V264" s="383">
        <v>0.94</v>
      </c>
      <c r="W264" s="383">
        <v>0.94</v>
      </c>
      <c r="X264" s="383">
        <v>0.94</v>
      </c>
      <c r="Y264" s="383">
        <v>0.94</v>
      </c>
      <c r="Z264" s="383">
        <v>0.94</v>
      </c>
      <c r="AA264" s="383">
        <v>0.94</v>
      </c>
      <c r="AB264" s="383">
        <v>0.94</v>
      </c>
      <c r="AC264" s="383">
        <v>0.94</v>
      </c>
      <c r="AD264" s="383">
        <v>0.94</v>
      </c>
      <c r="AE264" s="383">
        <v>0.94</v>
      </c>
      <c r="AF264" s="384">
        <v>0.94</v>
      </c>
      <c r="AG264" s="385">
        <v>0.94</v>
      </c>
      <c r="AH264" s="386">
        <v>0.94</v>
      </c>
      <c r="AI264" s="383">
        <v>0.94</v>
      </c>
      <c r="AJ264" s="383">
        <v>0.94</v>
      </c>
      <c r="AK264" s="383">
        <v>0.94</v>
      </c>
      <c r="AL264" s="383">
        <v>0.94</v>
      </c>
      <c r="AM264" s="383">
        <v>0.94</v>
      </c>
      <c r="AN264" s="383">
        <v>0.94</v>
      </c>
      <c r="AO264" s="383">
        <v>0.94</v>
      </c>
      <c r="AP264" s="383">
        <v>0.94</v>
      </c>
      <c r="AQ264" s="383">
        <v>0.94</v>
      </c>
      <c r="AR264" s="383">
        <v>0.94</v>
      </c>
      <c r="AS264" s="383">
        <v>0.94</v>
      </c>
      <c r="AT264" s="384">
        <v>0.94</v>
      </c>
      <c r="AU264" s="385">
        <v>0.94</v>
      </c>
      <c r="AV264" s="386">
        <v>0.94</v>
      </c>
      <c r="AW264" s="383">
        <v>0.94</v>
      </c>
      <c r="AX264" s="383">
        <v>0.94</v>
      </c>
      <c r="AY264" s="383">
        <v>0.94</v>
      </c>
      <c r="AZ264" s="383">
        <v>0.94</v>
      </c>
      <c r="BA264" s="383">
        <v>0.94</v>
      </c>
      <c r="BB264" s="383">
        <v>0.94</v>
      </c>
      <c r="BC264" s="383">
        <v>0.94</v>
      </c>
      <c r="BD264" s="383">
        <v>0.94</v>
      </c>
      <c r="BE264" s="383">
        <v>0.94</v>
      </c>
      <c r="BF264" s="383">
        <v>0.94</v>
      </c>
      <c r="BG264" s="383">
        <v>0.94</v>
      </c>
      <c r="BH264" s="384">
        <v>0.94</v>
      </c>
      <c r="BI264" s="385">
        <v>0.94</v>
      </c>
      <c r="BJ264" s="385">
        <v>0.94</v>
      </c>
      <c r="BK264" s="385">
        <v>0.94</v>
      </c>
      <c r="BL264" s="385">
        <v>0.94</v>
      </c>
      <c r="BM264" s="385">
        <v>0.94</v>
      </c>
    </row>
    <row r="265" spans="1:65" outlineLevel="1" x14ac:dyDescent="0.3">
      <c r="A265" t="str">
        <f t="shared" si="181"/>
        <v>Process Step Yield</v>
      </c>
      <c r="B265" s="231" t="s">
        <v>37</v>
      </c>
      <c r="C265" s="232"/>
      <c r="D265" s="233" t="s">
        <v>68</v>
      </c>
      <c r="E265" s="234"/>
      <c r="F265" s="235">
        <v>0.46</v>
      </c>
      <c r="G265" s="235">
        <v>0.46</v>
      </c>
      <c r="H265" s="235">
        <v>0.46</v>
      </c>
      <c r="I265" s="367">
        <v>1</v>
      </c>
      <c r="J265" s="367">
        <v>1</v>
      </c>
      <c r="K265" s="367">
        <v>1</v>
      </c>
      <c r="L265" s="367">
        <v>1</v>
      </c>
      <c r="M265" s="367">
        <v>1</v>
      </c>
      <c r="N265" s="367">
        <v>1</v>
      </c>
      <c r="O265" s="367">
        <v>1</v>
      </c>
      <c r="P265" s="367">
        <v>1</v>
      </c>
      <c r="Q265" s="367">
        <v>1</v>
      </c>
      <c r="R265" s="368">
        <v>1</v>
      </c>
      <c r="S265" s="369">
        <v>1</v>
      </c>
      <c r="T265" s="370">
        <v>1</v>
      </c>
      <c r="U265" s="367">
        <v>1</v>
      </c>
      <c r="V265" s="367">
        <v>1</v>
      </c>
      <c r="W265" s="367">
        <v>1</v>
      </c>
      <c r="X265" s="367">
        <v>1</v>
      </c>
      <c r="Y265" s="367">
        <v>1</v>
      </c>
      <c r="Z265" s="367">
        <v>1</v>
      </c>
      <c r="AA265" s="367">
        <v>1</v>
      </c>
      <c r="AB265" s="367">
        <v>1</v>
      </c>
      <c r="AC265" s="367">
        <v>1</v>
      </c>
      <c r="AD265" s="367">
        <v>1</v>
      </c>
      <c r="AE265" s="367">
        <v>1</v>
      </c>
      <c r="AF265" s="368">
        <v>1</v>
      </c>
      <c r="AG265" s="369">
        <v>1</v>
      </c>
      <c r="AH265" s="370">
        <v>1</v>
      </c>
      <c r="AI265" s="367">
        <v>1</v>
      </c>
      <c r="AJ265" s="367">
        <v>1</v>
      </c>
      <c r="AK265" s="367">
        <v>1</v>
      </c>
      <c r="AL265" s="367">
        <v>1</v>
      </c>
      <c r="AM265" s="367">
        <v>1</v>
      </c>
      <c r="AN265" s="367">
        <v>1</v>
      </c>
      <c r="AO265" s="367">
        <v>1</v>
      </c>
      <c r="AP265" s="367">
        <v>1</v>
      </c>
      <c r="AQ265" s="367">
        <v>1</v>
      </c>
      <c r="AR265" s="367">
        <v>1</v>
      </c>
      <c r="AS265" s="367">
        <v>1</v>
      </c>
      <c r="AT265" s="368">
        <v>1</v>
      </c>
      <c r="AU265" s="369">
        <v>1</v>
      </c>
      <c r="AV265" s="370">
        <v>1</v>
      </c>
      <c r="AW265" s="367">
        <v>1</v>
      </c>
      <c r="AX265" s="367">
        <v>1</v>
      </c>
      <c r="AY265" s="367">
        <v>1</v>
      </c>
      <c r="AZ265" s="367">
        <v>1</v>
      </c>
      <c r="BA265" s="367">
        <v>1</v>
      </c>
      <c r="BB265" s="367">
        <v>1</v>
      </c>
      <c r="BC265" s="367">
        <v>1</v>
      </c>
      <c r="BD265" s="367">
        <v>1</v>
      </c>
      <c r="BE265" s="367">
        <v>1</v>
      </c>
      <c r="BF265" s="367">
        <v>1</v>
      </c>
      <c r="BG265" s="367">
        <v>1</v>
      </c>
      <c r="BH265" s="368">
        <v>1</v>
      </c>
      <c r="BI265" s="369">
        <v>1</v>
      </c>
      <c r="BJ265" s="369">
        <v>1</v>
      </c>
      <c r="BK265" s="369">
        <v>1</v>
      </c>
      <c r="BL265" s="369">
        <v>1</v>
      </c>
      <c r="BM265" s="369">
        <v>1</v>
      </c>
    </row>
    <row r="266" spans="1:65" outlineLevel="1" x14ac:dyDescent="0.3">
      <c r="A266" t="str">
        <f t="shared" si="181"/>
        <v>Process Step Yield</v>
      </c>
      <c r="B266" s="273" t="s">
        <v>37</v>
      </c>
      <c r="C266" s="274"/>
      <c r="D266" s="275" t="s">
        <v>75</v>
      </c>
      <c r="E266" s="299"/>
      <c r="F266" s="387">
        <v>1</v>
      </c>
      <c r="G266" s="387">
        <v>1</v>
      </c>
      <c r="H266" s="387">
        <v>1</v>
      </c>
      <c r="I266" s="387">
        <v>1</v>
      </c>
      <c r="J266" s="387">
        <v>1</v>
      </c>
      <c r="K266" s="387">
        <v>1</v>
      </c>
      <c r="L266" s="387">
        <v>1</v>
      </c>
      <c r="M266" s="387">
        <v>1</v>
      </c>
      <c r="N266" s="387">
        <v>1</v>
      </c>
      <c r="O266" s="387">
        <v>1</v>
      </c>
      <c r="P266" s="387">
        <v>1</v>
      </c>
      <c r="Q266" s="387">
        <v>1</v>
      </c>
      <c r="R266" s="388">
        <v>1</v>
      </c>
      <c r="S266" s="389">
        <v>1</v>
      </c>
      <c r="T266" s="390">
        <v>1</v>
      </c>
      <c r="U266" s="387">
        <v>1</v>
      </c>
      <c r="V266" s="387">
        <v>1</v>
      </c>
      <c r="W266" s="387">
        <v>1</v>
      </c>
      <c r="X266" s="387">
        <v>1</v>
      </c>
      <c r="Y266" s="387">
        <v>1</v>
      </c>
      <c r="Z266" s="387">
        <v>1</v>
      </c>
      <c r="AA266" s="387">
        <v>1</v>
      </c>
      <c r="AB266" s="387">
        <v>1</v>
      </c>
      <c r="AC266" s="387">
        <v>1</v>
      </c>
      <c r="AD266" s="387">
        <v>1</v>
      </c>
      <c r="AE266" s="387">
        <v>1</v>
      </c>
      <c r="AF266" s="388">
        <v>1</v>
      </c>
      <c r="AG266" s="389">
        <v>1</v>
      </c>
      <c r="AH266" s="390">
        <v>1</v>
      </c>
      <c r="AI266" s="387">
        <v>1</v>
      </c>
      <c r="AJ266" s="387">
        <v>1</v>
      </c>
      <c r="AK266" s="387">
        <v>1</v>
      </c>
      <c r="AL266" s="387">
        <v>1</v>
      </c>
      <c r="AM266" s="387">
        <v>1</v>
      </c>
      <c r="AN266" s="387">
        <v>1</v>
      </c>
      <c r="AO266" s="387">
        <v>1</v>
      </c>
      <c r="AP266" s="387">
        <v>1</v>
      </c>
      <c r="AQ266" s="387">
        <v>1</v>
      </c>
      <c r="AR266" s="387">
        <v>1</v>
      </c>
      <c r="AS266" s="387">
        <v>1</v>
      </c>
      <c r="AT266" s="388">
        <v>1</v>
      </c>
      <c r="AU266" s="389">
        <v>1</v>
      </c>
      <c r="AV266" s="390">
        <v>1</v>
      </c>
      <c r="AW266" s="387">
        <v>1</v>
      </c>
      <c r="AX266" s="387">
        <v>1</v>
      </c>
      <c r="AY266" s="387">
        <v>1</v>
      </c>
      <c r="AZ266" s="387">
        <v>1</v>
      </c>
      <c r="BA266" s="387">
        <v>1</v>
      </c>
      <c r="BB266" s="387">
        <v>1</v>
      </c>
      <c r="BC266" s="387">
        <v>1</v>
      </c>
      <c r="BD266" s="387">
        <v>1</v>
      </c>
      <c r="BE266" s="387">
        <v>1</v>
      </c>
      <c r="BF266" s="387">
        <v>1</v>
      </c>
      <c r="BG266" s="387">
        <v>1</v>
      </c>
      <c r="BH266" s="388">
        <v>1</v>
      </c>
      <c r="BI266" s="389">
        <v>1</v>
      </c>
      <c r="BJ266" s="389">
        <v>1</v>
      </c>
      <c r="BK266" s="389">
        <v>1</v>
      </c>
      <c r="BL266" s="389">
        <v>1</v>
      </c>
      <c r="BM266" s="389">
        <v>1</v>
      </c>
    </row>
    <row r="267" spans="1:65" outlineLevel="1" x14ac:dyDescent="0.3">
      <c r="A267" t="str">
        <f t="shared" si="181"/>
        <v>Process Step Yield</v>
      </c>
      <c r="B267" s="239" t="s">
        <v>37</v>
      </c>
      <c r="C267" s="240"/>
      <c r="D267" s="241" t="s">
        <v>77</v>
      </c>
      <c r="E267" s="242"/>
      <c r="F267" s="379">
        <v>1</v>
      </c>
      <c r="G267" s="379">
        <v>1</v>
      </c>
      <c r="H267" s="379">
        <v>1</v>
      </c>
      <c r="I267" s="379">
        <v>1</v>
      </c>
      <c r="J267" s="379">
        <v>1</v>
      </c>
      <c r="K267" s="379">
        <v>1</v>
      </c>
      <c r="L267" s="379">
        <v>1</v>
      </c>
      <c r="M267" s="379">
        <v>1</v>
      </c>
      <c r="N267" s="379">
        <v>1</v>
      </c>
      <c r="O267" s="379">
        <v>1</v>
      </c>
      <c r="P267" s="379">
        <v>1</v>
      </c>
      <c r="Q267" s="379">
        <v>1</v>
      </c>
      <c r="R267" s="380">
        <v>1</v>
      </c>
      <c r="S267" s="381">
        <v>1</v>
      </c>
      <c r="T267" s="382">
        <v>1</v>
      </c>
      <c r="U267" s="379">
        <v>1</v>
      </c>
      <c r="V267" s="379">
        <v>1</v>
      </c>
      <c r="W267" s="379">
        <v>1</v>
      </c>
      <c r="X267" s="379">
        <v>1</v>
      </c>
      <c r="Y267" s="379">
        <v>1</v>
      </c>
      <c r="Z267" s="379">
        <v>1</v>
      </c>
      <c r="AA267" s="379">
        <v>1</v>
      </c>
      <c r="AB267" s="379">
        <v>1</v>
      </c>
      <c r="AC267" s="379">
        <v>1</v>
      </c>
      <c r="AD267" s="379">
        <v>1</v>
      </c>
      <c r="AE267" s="379">
        <v>1</v>
      </c>
      <c r="AF267" s="380">
        <v>1</v>
      </c>
      <c r="AG267" s="381">
        <v>1</v>
      </c>
      <c r="AH267" s="382">
        <v>1</v>
      </c>
      <c r="AI267" s="379">
        <v>1</v>
      </c>
      <c r="AJ267" s="379">
        <v>1</v>
      </c>
      <c r="AK267" s="379">
        <v>1</v>
      </c>
      <c r="AL267" s="379">
        <v>1</v>
      </c>
      <c r="AM267" s="379">
        <v>1</v>
      </c>
      <c r="AN267" s="379">
        <v>1</v>
      </c>
      <c r="AO267" s="379">
        <v>1</v>
      </c>
      <c r="AP267" s="379">
        <v>1</v>
      </c>
      <c r="AQ267" s="379">
        <v>1</v>
      </c>
      <c r="AR267" s="379">
        <v>1</v>
      </c>
      <c r="AS267" s="379">
        <v>1</v>
      </c>
      <c r="AT267" s="380">
        <v>1</v>
      </c>
      <c r="AU267" s="381">
        <v>1</v>
      </c>
      <c r="AV267" s="382">
        <v>1</v>
      </c>
      <c r="AW267" s="379">
        <v>1</v>
      </c>
      <c r="AX267" s="379">
        <v>1</v>
      </c>
      <c r="AY267" s="379">
        <v>1</v>
      </c>
      <c r="AZ267" s="379">
        <v>1</v>
      </c>
      <c r="BA267" s="379">
        <v>1</v>
      </c>
      <c r="BB267" s="379">
        <v>1</v>
      </c>
      <c r="BC267" s="379">
        <v>1</v>
      </c>
      <c r="BD267" s="379">
        <v>1</v>
      </c>
      <c r="BE267" s="379">
        <v>1</v>
      </c>
      <c r="BF267" s="379">
        <v>1</v>
      </c>
      <c r="BG267" s="379">
        <v>1</v>
      </c>
      <c r="BH267" s="380">
        <v>1</v>
      </c>
      <c r="BI267" s="381">
        <v>1</v>
      </c>
      <c r="BJ267" s="381">
        <v>1</v>
      </c>
      <c r="BK267" s="381">
        <v>1</v>
      </c>
      <c r="BL267" s="381">
        <v>1</v>
      </c>
      <c r="BM267" s="381">
        <v>1</v>
      </c>
    </row>
    <row r="268" spans="1:65" outlineLevel="1" x14ac:dyDescent="0.3">
      <c r="A268" t="str">
        <f t="shared" si="181"/>
        <v>Process Step Yield</v>
      </c>
      <c r="B268" s="239" t="s">
        <v>37</v>
      </c>
      <c r="C268" s="240"/>
      <c r="D268" s="241" t="s">
        <v>78</v>
      </c>
      <c r="E268" s="242"/>
      <c r="F268" s="379">
        <v>0.98499999999999999</v>
      </c>
      <c r="G268" s="379">
        <v>0.98499999999999999</v>
      </c>
      <c r="H268" s="379">
        <v>0.98499999999999999</v>
      </c>
      <c r="I268" s="379">
        <v>0.98499999999999999</v>
      </c>
      <c r="J268" s="379">
        <v>0.98499999999999999</v>
      </c>
      <c r="K268" s="379">
        <v>0.98499999999999999</v>
      </c>
      <c r="L268" s="379">
        <v>0.98499999999999999</v>
      </c>
      <c r="M268" s="379">
        <v>0.98499999999999999</v>
      </c>
      <c r="N268" s="379">
        <v>0.98499999999999999</v>
      </c>
      <c r="O268" s="379">
        <v>0.98499999999999999</v>
      </c>
      <c r="P268" s="379">
        <v>0.98499999999999999</v>
      </c>
      <c r="Q268" s="379">
        <v>0.98499999999999999</v>
      </c>
      <c r="R268" s="380">
        <v>0.98499999999999999</v>
      </c>
      <c r="S268" s="381">
        <v>0.98499999999999999</v>
      </c>
      <c r="T268" s="382">
        <v>0.98499999999999999</v>
      </c>
      <c r="U268" s="379">
        <v>0.98499999999999999</v>
      </c>
      <c r="V268" s="379">
        <v>0.98499999999999999</v>
      </c>
      <c r="W268" s="379">
        <v>0.98499999999999999</v>
      </c>
      <c r="X268" s="379">
        <v>0.98499999999999999</v>
      </c>
      <c r="Y268" s="379">
        <v>0.98499999999999999</v>
      </c>
      <c r="Z268" s="379">
        <v>0.98499999999999999</v>
      </c>
      <c r="AA268" s="379">
        <v>0.98499999999999999</v>
      </c>
      <c r="AB268" s="379">
        <v>0.98499999999999999</v>
      </c>
      <c r="AC268" s="379">
        <v>0.98499999999999999</v>
      </c>
      <c r="AD268" s="379">
        <v>0.98499999999999999</v>
      </c>
      <c r="AE268" s="379">
        <v>0.98499999999999999</v>
      </c>
      <c r="AF268" s="380">
        <v>0.98499999999999999</v>
      </c>
      <c r="AG268" s="381">
        <v>0.98499999999999999</v>
      </c>
      <c r="AH268" s="382">
        <v>0.98499999999999999</v>
      </c>
      <c r="AI268" s="379">
        <v>0.98499999999999999</v>
      </c>
      <c r="AJ268" s="379">
        <v>0.98499999999999999</v>
      </c>
      <c r="AK268" s="379">
        <v>0.98499999999999999</v>
      </c>
      <c r="AL268" s="379">
        <v>0.98499999999999999</v>
      </c>
      <c r="AM268" s="379">
        <v>0.98499999999999999</v>
      </c>
      <c r="AN268" s="379">
        <v>0.98499999999999999</v>
      </c>
      <c r="AO268" s="379">
        <v>0.98499999999999999</v>
      </c>
      <c r="AP268" s="379">
        <v>0.98499999999999999</v>
      </c>
      <c r="AQ268" s="379">
        <v>0.98499999999999999</v>
      </c>
      <c r="AR268" s="379">
        <v>0.98499999999999999</v>
      </c>
      <c r="AS268" s="379">
        <v>0.98499999999999999</v>
      </c>
      <c r="AT268" s="380">
        <v>0.98499999999999999</v>
      </c>
      <c r="AU268" s="381">
        <v>0.98499999999999999</v>
      </c>
      <c r="AV268" s="382">
        <v>0.98499999999999999</v>
      </c>
      <c r="AW268" s="379">
        <v>0.98499999999999999</v>
      </c>
      <c r="AX268" s="379">
        <v>0.98499999999999999</v>
      </c>
      <c r="AY268" s="379">
        <v>0.98499999999999999</v>
      </c>
      <c r="AZ268" s="379">
        <v>0.98499999999999999</v>
      </c>
      <c r="BA268" s="379">
        <v>0.98499999999999999</v>
      </c>
      <c r="BB268" s="379">
        <v>0.98499999999999999</v>
      </c>
      <c r="BC268" s="379">
        <v>0.98499999999999999</v>
      </c>
      <c r="BD268" s="379">
        <v>0.98499999999999999</v>
      </c>
      <c r="BE268" s="379">
        <v>0.98499999999999999</v>
      </c>
      <c r="BF268" s="379">
        <v>0.98499999999999999</v>
      </c>
      <c r="BG268" s="379">
        <v>0.98499999999999999</v>
      </c>
      <c r="BH268" s="380">
        <v>0.98499999999999999</v>
      </c>
      <c r="BI268" s="381">
        <v>0.98499999999999999</v>
      </c>
      <c r="BJ268" s="381">
        <v>0.98499999999999999</v>
      </c>
      <c r="BK268" s="381">
        <v>0.98499999999999999</v>
      </c>
      <c r="BL268" s="381">
        <v>0.98499999999999999</v>
      </c>
      <c r="BM268" s="381">
        <v>0.98499999999999999</v>
      </c>
    </row>
    <row r="269" spans="1:65" outlineLevel="1" x14ac:dyDescent="0.3">
      <c r="A269" t="str">
        <f t="shared" si="181"/>
        <v>Process Step Yield</v>
      </c>
      <c r="B269" s="239" t="s">
        <v>37</v>
      </c>
      <c r="C269" s="240"/>
      <c r="D269" s="241" t="s">
        <v>79</v>
      </c>
      <c r="E269" s="242"/>
      <c r="F269" s="379">
        <v>0.995</v>
      </c>
      <c r="G269" s="379">
        <v>0.995</v>
      </c>
      <c r="H269" s="379">
        <v>0.995</v>
      </c>
      <c r="I269" s="379">
        <v>0.995</v>
      </c>
      <c r="J269" s="379">
        <v>0.995</v>
      </c>
      <c r="K269" s="379">
        <v>0.995</v>
      </c>
      <c r="L269" s="379">
        <v>0.995</v>
      </c>
      <c r="M269" s="379">
        <v>0.995</v>
      </c>
      <c r="N269" s="379">
        <v>0.995</v>
      </c>
      <c r="O269" s="379">
        <v>0.995</v>
      </c>
      <c r="P269" s="379">
        <v>0.995</v>
      </c>
      <c r="Q269" s="379">
        <v>0.995</v>
      </c>
      <c r="R269" s="380">
        <v>0.995</v>
      </c>
      <c r="S269" s="381">
        <v>0.995</v>
      </c>
      <c r="T269" s="382">
        <v>0.995</v>
      </c>
      <c r="U269" s="379">
        <v>0.995</v>
      </c>
      <c r="V269" s="379">
        <v>0.995</v>
      </c>
      <c r="W269" s="379">
        <v>0.995</v>
      </c>
      <c r="X269" s="379">
        <v>0.995</v>
      </c>
      <c r="Y269" s="379">
        <v>0.995</v>
      </c>
      <c r="Z269" s="379">
        <v>0.995</v>
      </c>
      <c r="AA269" s="379">
        <v>0.995</v>
      </c>
      <c r="AB269" s="379">
        <v>0.995</v>
      </c>
      <c r="AC269" s="379">
        <v>0.995</v>
      </c>
      <c r="AD269" s="379">
        <v>0.995</v>
      </c>
      <c r="AE269" s="379">
        <v>0.995</v>
      </c>
      <c r="AF269" s="380">
        <v>0.995</v>
      </c>
      <c r="AG269" s="381">
        <v>0.995</v>
      </c>
      <c r="AH269" s="382">
        <v>0.995</v>
      </c>
      <c r="AI269" s="379">
        <v>0.995</v>
      </c>
      <c r="AJ269" s="379">
        <v>0.995</v>
      </c>
      <c r="AK269" s="379">
        <v>0.995</v>
      </c>
      <c r="AL269" s="379">
        <v>0.995</v>
      </c>
      <c r="AM269" s="379">
        <v>0.995</v>
      </c>
      <c r="AN269" s="379">
        <v>0.995</v>
      </c>
      <c r="AO269" s="379">
        <v>0.995</v>
      </c>
      <c r="AP269" s="379">
        <v>0.995</v>
      </c>
      <c r="AQ269" s="379">
        <v>0.995</v>
      </c>
      <c r="AR269" s="379">
        <v>0.995</v>
      </c>
      <c r="AS269" s="379">
        <v>0.995</v>
      </c>
      <c r="AT269" s="380">
        <v>0.995</v>
      </c>
      <c r="AU269" s="381">
        <v>0.995</v>
      </c>
      <c r="AV269" s="382">
        <v>0.995</v>
      </c>
      <c r="AW269" s="379">
        <v>0.995</v>
      </c>
      <c r="AX269" s="379">
        <v>0.995</v>
      </c>
      <c r="AY269" s="379">
        <v>0.995</v>
      </c>
      <c r="AZ269" s="379">
        <v>0.995</v>
      </c>
      <c r="BA269" s="379">
        <v>0.995</v>
      </c>
      <c r="BB269" s="379">
        <v>0.995</v>
      </c>
      <c r="BC269" s="379">
        <v>0.995</v>
      </c>
      <c r="BD269" s="379">
        <v>0.995</v>
      </c>
      <c r="BE269" s="379">
        <v>0.995</v>
      </c>
      <c r="BF269" s="379">
        <v>0.995</v>
      </c>
      <c r="BG269" s="379">
        <v>0.995</v>
      </c>
      <c r="BH269" s="380">
        <v>0.995</v>
      </c>
      <c r="BI269" s="381">
        <v>0.995</v>
      </c>
      <c r="BJ269" s="381">
        <v>0.995</v>
      </c>
      <c r="BK269" s="381">
        <v>0.995</v>
      </c>
      <c r="BL269" s="381">
        <v>0.995</v>
      </c>
      <c r="BM269" s="381">
        <v>0.995</v>
      </c>
    </row>
    <row r="270" spans="1:65" outlineLevel="1" x14ac:dyDescent="0.3">
      <c r="A270" t="str">
        <f t="shared" si="181"/>
        <v>Process Step Yield</v>
      </c>
      <c r="B270" s="308" t="s">
        <v>37</v>
      </c>
      <c r="C270" s="326"/>
      <c r="D270" s="327" t="s">
        <v>80</v>
      </c>
      <c r="E270" s="309"/>
      <c r="F270" s="399">
        <v>1</v>
      </c>
      <c r="G270" s="399">
        <v>1</v>
      </c>
      <c r="H270" s="399">
        <v>1</v>
      </c>
      <c r="I270" s="399">
        <v>1</v>
      </c>
      <c r="J270" s="399">
        <v>1</v>
      </c>
      <c r="K270" s="399">
        <v>1</v>
      </c>
      <c r="L270" s="399">
        <v>1</v>
      </c>
      <c r="M270" s="399">
        <v>1</v>
      </c>
      <c r="N270" s="399">
        <v>1</v>
      </c>
      <c r="O270" s="399">
        <v>1</v>
      </c>
      <c r="P270" s="399">
        <v>1</v>
      </c>
      <c r="Q270" s="399">
        <v>1</v>
      </c>
      <c r="R270" s="400">
        <v>1</v>
      </c>
      <c r="S270" s="401">
        <v>1</v>
      </c>
      <c r="T270" s="402">
        <v>1</v>
      </c>
      <c r="U270" s="399">
        <v>1</v>
      </c>
      <c r="V270" s="399">
        <v>1</v>
      </c>
      <c r="W270" s="399">
        <v>1</v>
      </c>
      <c r="X270" s="399">
        <v>1</v>
      </c>
      <c r="Y270" s="399">
        <v>1</v>
      </c>
      <c r="Z270" s="399">
        <v>1</v>
      </c>
      <c r="AA270" s="399">
        <v>1</v>
      </c>
      <c r="AB270" s="399">
        <v>1</v>
      </c>
      <c r="AC270" s="399">
        <v>1</v>
      </c>
      <c r="AD270" s="399">
        <v>1</v>
      </c>
      <c r="AE270" s="399">
        <v>1</v>
      </c>
      <c r="AF270" s="400">
        <v>1</v>
      </c>
      <c r="AG270" s="401">
        <v>1</v>
      </c>
      <c r="AH270" s="402">
        <v>1</v>
      </c>
      <c r="AI270" s="399">
        <v>1</v>
      </c>
      <c r="AJ270" s="399">
        <v>1</v>
      </c>
      <c r="AK270" s="399">
        <v>1</v>
      </c>
      <c r="AL270" s="399">
        <v>1</v>
      </c>
      <c r="AM270" s="399">
        <v>1</v>
      </c>
      <c r="AN270" s="399">
        <v>1</v>
      </c>
      <c r="AO270" s="399">
        <v>1</v>
      </c>
      <c r="AP270" s="399">
        <v>1</v>
      </c>
      <c r="AQ270" s="399">
        <v>1</v>
      </c>
      <c r="AR270" s="399">
        <v>1</v>
      </c>
      <c r="AS270" s="399">
        <v>1</v>
      </c>
      <c r="AT270" s="400">
        <v>1</v>
      </c>
      <c r="AU270" s="401">
        <v>1</v>
      </c>
      <c r="AV270" s="402">
        <v>1</v>
      </c>
      <c r="AW270" s="399">
        <v>1</v>
      </c>
      <c r="AX270" s="399">
        <v>1</v>
      </c>
      <c r="AY270" s="399">
        <v>1</v>
      </c>
      <c r="AZ270" s="399">
        <v>1</v>
      </c>
      <c r="BA270" s="399">
        <v>1</v>
      </c>
      <c r="BB270" s="399">
        <v>1</v>
      </c>
      <c r="BC270" s="399">
        <v>1</v>
      </c>
      <c r="BD270" s="399">
        <v>1</v>
      </c>
      <c r="BE270" s="399">
        <v>1</v>
      </c>
      <c r="BF270" s="399">
        <v>1</v>
      </c>
      <c r="BG270" s="399">
        <v>1</v>
      </c>
      <c r="BH270" s="400">
        <v>1</v>
      </c>
      <c r="BI270" s="401">
        <v>1</v>
      </c>
      <c r="BJ270" s="401">
        <v>1</v>
      </c>
      <c r="BK270" s="401">
        <v>1</v>
      </c>
      <c r="BL270" s="401">
        <v>1</v>
      </c>
      <c r="BM270" s="401">
        <v>1</v>
      </c>
    </row>
    <row r="271" spans="1:65" outlineLevel="1" x14ac:dyDescent="0.3">
      <c r="A271" t="str">
        <f t="shared" si="181"/>
        <v>Process Step Yield</v>
      </c>
      <c r="B271" s="308" t="s">
        <v>37</v>
      </c>
      <c r="C271" s="326"/>
      <c r="D271" s="327" t="s">
        <v>81</v>
      </c>
      <c r="E271" s="309"/>
      <c r="F271" s="399">
        <v>1</v>
      </c>
      <c r="G271" s="399">
        <v>1</v>
      </c>
      <c r="H271" s="399">
        <v>1</v>
      </c>
      <c r="I271" s="399">
        <v>1</v>
      </c>
      <c r="J271" s="399">
        <v>1</v>
      </c>
      <c r="K271" s="399">
        <v>1</v>
      </c>
      <c r="L271" s="399">
        <v>1</v>
      </c>
      <c r="M271" s="399">
        <v>1</v>
      </c>
      <c r="N271" s="399">
        <v>1</v>
      </c>
      <c r="O271" s="399">
        <v>1</v>
      </c>
      <c r="P271" s="399">
        <v>1</v>
      </c>
      <c r="Q271" s="399">
        <v>1</v>
      </c>
      <c r="R271" s="400">
        <v>1</v>
      </c>
      <c r="S271" s="401">
        <v>1</v>
      </c>
      <c r="T271" s="402">
        <v>1</v>
      </c>
      <c r="U271" s="399">
        <v>1</v>
      </c>
      <c r="V271" s="399">
        <v>1</v>
      </c>
      <c r="W271" s="399">
        <v>1</v>
      </c>
      <c r="X271" s="399">
        <v>1</v>
      </c>
      <c r="Y271" s="399">
        <v>1</v>
      </c>
      <c r="Z271" s="399">
        <v>1</v>
      </c>
      <c r="AA271" s="399">
        <v>1</v>
      </c>
      <c r="AB271" s="399">
        <v>1</v>
      </c>
      <c r="AC271" s="399">
        <v>1</v>
      </c>
      <c r="AD271" s="399">
        <v>1</v>
      </c>
      <c r="AE271" s="399">
        <v>1</v>
      </c>
      <c r="AF271" s="400">
        <v>1</v>
      </c>
      <c r="AG271" s="401">
        <v>1</v>
      </c>
      <c r="AH271" s="402">
        <v>1</v>
      </c>
      <c r="AI271" s="399">
        <v>1</v>
      </c>
      <c r="AJ271" s="399">
        <v>1</v>
      </c>
      <c r="AK271" s="399">
        <v>1</v>
      </c>
      <c r="AL271" s="399">
        <v>1</v>
      </c>
      <c r="AM271" s="399">
        <v>1</v>
      </c>
      <c r="AN271" s="399">
        <v>1</v>
      </c>
      <c r="AO271" s="399">
        <v>1</v>
      </c>
      <c r="AP271" s="399">
        <v>1</v>
      </c>
      <c r="AQ271" s="399">
        <v>1</v>
      </c>
      <c r="AR271" s="399">
        <v>1</v>
      </c>
      <c r="AS271" s="399">
        <v>1</v>
      </c>
      <c r="AT271" s="400">
        <v>1</v>
      </c>
      <c r="AU271" s="401">
        <v>1</v>
      </c>
      <c r="AV271" s="402">
        <v>1</v>
      </c>
      <c r="AW271" s="399">
        <v>1</v>
      </c>
      <c r="AX271" s="399">
        <v>1</v>
      </c>
      <c r="AY271" s="399">
        <v>1</v>
      </c>
      <c r="AZ271" s="399">
        <v>1</v>
      </c>
      <c r="BA271" s="399">
        <v>1</v>
      </c>
      <c r="BB271" s="399">
        <v>1</v>
      </c>
      <c r="BC271" s="399">
        <v>1</v>
      </c>
      <c r="BD271" s="399">
        <v>1</v>
      </c>
      <c r="BE271" s="399">
        <v>1</v>
      </c>
      <c r="BF271" s="399">
        <v>1</v>
      </c>
      <c r="BG271" s="399">
        <v>1</v>
      </c>
      <c r="BH271" s="400">
        <v>1</v>
      </c>
      <c r="BI271" s="401">
        <v>1</v>
      </c>
      <c r="BJ271" s="401">
        <v>1</v>
      </c>
      <c r="BK271" s="401">
        <v>1</v>
      </c>
      <c r="BL271" s="401">
        <v>1</v>
      </c>
      <c r="BM271" s="401">
        <v>1</v>
      </c>
    </row>
    <row r="272" spans="1:65" outlineLevel="1" x14ac:dyDescent="0.3">
      <c r="A272" t="str">
        <f t="shared" si="181"/>
        <v>Process Step Yield</v>
      </c>
      <c r="B272" s="308" t="s">
        <v>37</v>
      </c>
      <c r="C272" s="326"/>
      <c r="D272" s="327" t="s">
        <v>82</v>
      </c>
      <c r="E272" s="309"/>
      <c r="F272" s="399">
        <v>1</v>
      </c>
      <c r="G272" s="399">
        <v>1</v>
      </c>
      <c r="H272" s="399">
        <v>1</v>
      </c>
      <c r="I272" s="399">
        <v>1</v>
      </c>
      <c r="J272" s="399">
        <v>1</v>
      </c>
      <c r="K272" s="399">
        <v>1</v>
      </c>
      <c r="L272" s="399">
        <v>1</v>
      </c>
      <c r="M272" s="399">
        <v>1</v>
      </c>
      <c r="N272" s="399">
        <v>1</v>
      </c>
      <c r="O272" s="399">
        <v>1</v>
      </c>
      <c r="P272" s="399">
        <v>1</v>
      </c>
      <c r="Q272" s="399">
        <v>1</v>
      </c>
      <c r="R272" s="400">
        <v>1</v>
      </c>
      <c r="S272" s="401">
        <v>1</v>
      </c>
      <c r="T272" s="402">
        <v>1</v>
      </c>
      <c r="U272" s="399">
        <v>1</v>
      </c>
      <c r="V272" s="399">
        <v>1</v>
      </c>
      <c r="W272" s="399">
        <v>1</v>
      </c>
      <c r="X272" s="399">
        <v>1</v>
      </c>
      <c r="Y272" s="399">
        <v>1</v>
      </c>
      <c r="Z272" s="399">
        <v>1</v>
      </c>
      <c r="AA272" s="399">
        <v>1</v>
      </c>
      <c r="AB272" s="399">
        <v>1</v>
      </c>
      <c r="AC272" s="399">
        <v>1</v>
      </c>
      <c r="AD272" s="399">
        <v>1</v>
      </c>
      <c r="AE272" s="399">
        <v>1</v>
      </c>
      <c r="AF272" s="400">
        <v>1</v>
      </c>
      <c r="AG272" s="401">
        <v>1</v>
      </c>
      <c r="AH272" s="402">
        <v>1</v>
      </c>
      <c r="AI272" s="399">
        <v>1</v>
      </c>
      <c r="AJ272" s="399">
        <v>1</v>
      </c>
      <c r="AK272" s="399">
        <v>1</v>
      </c>
      <c r="AL272" s="399">
        <v>1</v>
      </c>
      <c r="AM272" s="399">
        <v>1</v>
      </c>
      <c r="AN272" s="399">
        <v>1</v>
      </c>
      <c r="AO272" s="399">
        <v>1</v>
      </c>
      <c r="AP272" s="399">
        <v>1</v>
      </c>
      <c r="AQ272" s="399">
        <v>1</v>
      </c>
      <c r="AR272" s="399">
        <v>1</v>
      </c>
      <c r="AS272" s="399">
        <v>1</v>
      </c>
      <c r="AT272" s="400">
        <v>1</v>
      </c>
      <c r="AU272" s="401">
        <v>1</v>
      </c>
      <c r="AV272" s="402">
        <v>1</v>
      </c>
      <c r="AW272" s="399">
        <v>1</v>
      </c>
      <c r="AX272" s="399">
        <v>1</v>
      </c>
      <c r="AY272" s="399">
        <v>1</v>
      </c>
      <c r="AZ272" s="399">
        <v>1</v>
      </c>
      <c r="BA272" s="399">
        <v>1</v>
      </c>
      <c r="BB272" s="399">
        <v>1</v>
      </c>
      <c r="BC272" s="399">
        <v>1</v>
      </c>
      <c r="BD272" s="399">
        <v>1</v>
      </c>
      <c r="BE272" s="399">
        <v>1</v>
      </c>
      <c r="BF272" s="399">
        <v>1</v>
      </c>
      <c r="BG272" s="399">
        <v>1</v>
      </c>
      <c r="BH272" s="400">
        <v>1</v>
      </c>
      <c r="BI272" s="401">
        <v>1</v>
      </c>
      <c r="BJ272" s="401">
        <v>1</v>
      </c>
      <c r="BK272" s="401">
        <v>1</v>
      </c>
      <c r="BL272" s="401">
        <v>1</v>
      </c>
      <c r="BM272" s="401">
        <v>1</v>
      </c>
    </row>
    <row r="273" spans="1:65" outlineLevel="1" x14ac:dyDescent="0.3">
      <c r="A273" t="str">
        <f t="shared" si="181"/>
        <v>Process Step Yield</v>
      </c>
      <c r="B273" s="239" t="s">
        <v>37</v>
      </c>
      <c r="C273" s="240"/>
      <c r="D273" s="241" t="s">
        <v>52</v>
      </c>
      <c r="E273" s="242"/>
      <c r="F273" s="379">
        <v>1</v>
      </c>
      <c r="G273" s="379">
        <v>1</v>
      </c>
      <c r="H273" s="379">
        <v>1</v>
      </c>
      <c r="I273" s="379">
        <v>1</v>
      </c>
      <c r="J273" s="379">
        <v>1</v>
      </c>
      <c r="K273" s="379">
        <v>1</v>
      </c>
      <c r="L273" s="379">
        <v>1</v>
      </c>
      <c r="M273" s="379">
        <v>1</v>
      </c>
      <c r="N273" s="379">
        <v>1</v>
      </c>
      <c r="O273" s="379">
        <v>1</v>
      </c>
      <c r="P273" s="379">
        <v>1</v>
      </c>
      <c r="Q273" s="379">
        <v>1</v>
      </c>
      <c r="R273" s="380">
        <v>1</v>
      </c>
      <c r="S273" s="381">
        <v>1</v>
      </c>
      <c r="T273" s="382">
        <v>1</v>
      </c>
      <c r="U273" s="379">
        <v>1</v>
      </c>
      <c r="V273" s="379">
        <v>1</v>
      </c>
      <c r="W273" s="379">
        <v>1</v>
      </c>
      <c r="X273" s="379">
        <v>1</v>
      </c>
      <c r="Y273" s="379">
        <v>1</v>
      </c>
      <c r="Z273" s="379">
        <v>1</v>
      </c>
      <c r="AA273" s="379">
        <v>1</v>
      </c>
      <c r="AB273" s="379">
        <v>1</v>
      </c>
      <c r="AC273" s="379">
        <v>1</v>
      </c>
      <c r="AD273" s="379">
        <v>1</v>
      </c>
      <c r="AE273" s="379">
        <v>1</v>
      </c>
      <c r="AF273" s="380">
        <v>1</v>
      </c>
      <c r="AG273" s="381">
        <v>1</v>
      </c>
      <c r="AH273" s="382">
        <v>1</v>
      </c>
      <c r="AI273" s="379">
        <v>1</v>
      </c>
      <c r="AJ273" s="379">
        <v>1</v>
      </c>
      <c r="AK273" s="379">
        <v>1</v>
      </c>
      <c r="AL273" s="379">
        <v>1</v>
      </c>
      <c r="AM273" s="379">
        <v>1</v>
      </c>
      <c r="AN273" s="379">
        <v>1</v>
      </c>
      <c r="AO273" s="379">
        <v>1</v>
      </c>
      <c r="AP273" s="379">
        <v>1</v>
      </c>
      <c r="AQ273" s="379">
        <v>1</v>
      </c>
      <c r="AR273" s="379">
        <v>1</v>
      </c>
      <c r="AS273" s="379">
        <v>1</v>
      </c>
      <c r="AT273" s="380">
        <v>1</v>
      </c>
      <c r="AU273" s="381">
        <v>1</v>
      </c>
      <c r="AV273" s="382">
        <v>1</v>
      </c>
      <c r="AW273" s="379">
        <v>1</v>
      </c>
      <c r="AX273" s="379">
        <v>1</v>
      </c>
      <c r="AY273" s="379">
        <v>1</v>
      </c>
      <c r="AZ273" s="379">
        <v>1</v>
      </c>
      <c r="BA273" s="379">
        <v>1</v>
      </c>
      <c r="BB273" s="379">
        <v>1</v>
      </c>
      <c r="BC273" s="379">
        <v>1</v>
      </c>
      <c r="BD273" s="379">
        <v>1</v>
      </c>
      <c r="BE273" s="379">
        <v>1</v>
      </c>
      <c r="BF273" s="379">
        <v>1</v>
      </c>
      <c r="BG273" s="379">
        <v>1</v>
      </c>
      <c r="BH273" s="380">
        <v>1</v>
      </c>
      <c r="BI273" s="381">
        <v>1</v>
      </c>
      <c r="BJ273" s="381">
        <v>1</v>
      </c>
      <c r="BK273" s="381">
        <v>1</v>
      </c>
      <c r="BL273" s="381">
        <v>1</v>
      </c>
      <c r="BM273" s="381">
        <v>1</v>
      </c>
    </row>
    <row r="274" spans="1:65" outlineLevel="1" x14ac:dyDescent="0.3">
      <c r="A274" t="str">
        <f t="shared" si="181"/>
        <v>Process Step Yield</v>
      </c>
      <c r="B274" s="350" t="s">
        <v>37</v>
      </c>
      <c r="C274" s="291"/>
      <c r="D274" s="351" t="s">
        <v>83</v>
      </c>
      <c r="E274" s="360"/>
      <c r="F274" s="383">
        <v>1</v>
      </c>
      <c r="G274" s="383">
        <v>1</v>
      </c>
      <c r="H274" s="383">
        <v>1</v>
      </c>
      <c r="I274" s="383">
        <v>1</v>
      </c>
      <c r="J274" s="383">
        <v>1</v>
      </c>
      <c r="K274" s="383">
        <v>1</v>
      </c>
      <c r="L274" s="383">
        <v>1</v>
      </c>
      <c r="M274" s="383">
        <v>1</v>
      </c>
      <c r="N274" s="383">
        <v>1</v>
      </c>
      <c r="O274" s="383">
        <v>1</v>
      </c>
      <c r="P274" s="383">
        <v>1</v>
      </c>
      <c r="Q274" s="383">
        <v>1</v>
      </c>
      <c r="R274" s="384">
        <v>1</v>
      </c>
      <c r="S274" s="385">
        <v>1</v>
      </c>
      <c r="T274" s="386">
        <v>1</v>
      </c>
      <c r="U274" s="383">
        <v>1</v>
      </c>
      <c r="V274" s="383">
        <v>1</v>
      </c>
      <c r="W274" s="383">
        <v>1</v>
      </c>
      <c r="X274" s="383">
        <v>1</v>
      </c>
      <c r="Y274" s="383">
        <v>1</v>
      </c>
      <c r="Z274" s="383">
        <v>1</v>
      </c>
      <c r="AA274" s="383">
        <v>1</v>
      </c>
      <c r="AB274" s="383">
        <v>1</v>
      </c>
      <c r="AC274" s="383">
        <v>1</v>
      </c>
      <c r="AD274" s="383">
        <v>1</v>
      </c>
      <c r="AE274" s="383">
        <v>1</v>
      </c>
      <c r="AF274" s="384">
        <v>1</v>
      </c>
      <c r="AG274" s="385">
        <v>1</v>
      </c>
      <c r="AH274" s="386">
        <v>1</v>
      </c>
      <c r="AI274" s="383">
        <v>1</v>
      </c>
      <c r="AJ274" s="383">
        <v>1</v>
      </c>
      <c r="AK274" s="383">
        <v>1</v>
      </c>
      <c r="AL274" s="383">
        <v>1</v>
      </c>
      <c r="AM274" s="383">
        <v>1</v>
      </c>
      <c r="AN274" s="383">
        <v>1</v>
      </c>
      <c r="AO274" s="383">
        <v>1</v>
      </c>
      <c r="AP274" s="383">
        <v>1</v>
      </c>
      <c r="AQ274" s="383">
        <v>1</v>
      </c>
      <c r="AR274" s="383">
        <v>1</v>
      </c>
      <c r="AS274" s="383">
        <v>1</v>
      </c>
      <c r="AT274" s="384">
        <v>1</v>
      </c>
      <c r="AU274" s="385">
        <v>1</v>
      </c>
      <c r="AV274" s="386">
        <v>1</v>
      </c>
      <c r="AW274" s="383">
        <v>1</v>
      </c>
      <c r="AX274" s="383">
        <v>1</v>
      </c>
      <c r="AY274" s="383">
        <v>1</v>
      </c>
      <c r="AZ274" s="383">
        <v>1</v>
      </c>
      <c r="BA274" s="383">
        <v>1</v>
      </c>
      <c r="BB274" s="383">
        <v>1</v>
      </c>
      <c r="BC274" s="383">
        <v>1</v>
      </c>
      <c r="BD274" s="383">
        <v>1</v>
      </c>
      <c r="BE274" s="383">
        <v>1</v>
      </c>
      <c r="BF274" s="383">
        <v>1</v>
      </c>
      <c r="BG274" s="383">
        <v>1</v>
      </c>
      <c r="BH274" s="384">
        <v>1</v>
      </c>
      <c r="BI274" s="385">
        <v>1</v>
      </c>
      <c r="BJ274" s="385">
        <v>1</v>
      </c>
      <c r="BK274" s="385">
        <v>1</v>
      </c>
      <c r="BL274" s="385">
        <v>1</v>
      </c>
      <c r="BM274" s="385">
        <v>1</v>
      </c>
    </row>
    <row r="275" spans="1:65" outlineLevel="1" x14ac:dyDescent="0.3">
      <c r="A275" t="str">
        <f t="shared" si="181"/>
        <v>Process Step Yield</v>
      </c>
      <c r="B275" s="352" t="s">
        <v>86</v>
      </c>
      <c r="C275" s="274"/>
      <c r="D275" s="275" t="s">
        <v>68</v>
      </c>
      <c r="E275" s="276"/>
      <c r="F275" s="277"/>
      <c r="G275" s="277"/>
      <c r="H275" s="277"/>
      <c r="I275" s="277"/>
      <c r="J275" s="277"/>
      <c r="K275" s="277"/>
      <c r="L275" s="277"/>
      <c r="M275" s="277"/>
      <c r="N275" s="277"/>
      <c r="O275" s="277"/>
      <c r="P275" s="277"/>
      <c r="Q275" s="277"/>
      <c r="R275" s="278"/>
      <c r="S275" s="373">
        <v>1</v>
      </c>
      <c r="T275" s="374">
        <v>1</v>
      </c>
      <c r="U275" s="371">
        <v>1</v>
      </c>
      <c r="V275" s="371">
        <v>1</v>
      </c>
      <c r="W275" s="371">
        <v>1</v>
      </c>
      <c r="X275" s="371">
        <v>1</v>
      </c>
      <c r="Y275" s="371">
        <v>1</v>
      </c>
      <c r="Z275" s="371">
        <v>1</v>
      </c>
      <c r="AA275" s="371">
        <v>1</v>
      </c>
      <c r="AB275" s="371">
        <v>1</v>
      </c>
      <c r="AC275" s="371">
        <v>1</v>
      </c>
      <c r="AD275" s="371">
        <v>1</v>
      </c>
      <c r="AE275" s="371">
        <v>1</v>
      </c>
      <c r="AF275" s="372">
        <v>1</v>
      </c>
      <c r="AG275" s="373">
        <v>1</v>
      </c>
      <c r="AH275" s="374">
        <v>1</v>
      </c>
      <c r="AI275" s="371">
        <v>1</v>
      </c>
      <c r="AJ275" s="371">
        <v>1</v>
      </c>
      <c r="AK275" s="371">
        <v>1</v>
      </c>
      <c r="AL275" s="371">
        <v>1</v>
      </c>
      <c r="AM275" s="371">
        <v>1</v>
      </c>
      <c r="AN275" s="371">
        <v>1</v>
      </c>
      <c r="AO275" s="371">
        <v>1</v>
      </c>
      <c r="AP275" s="371">
        <v>1</v>
      </c>
      <c r="AQ275" s="371">
        <v>1</v>
      </c>
      <c r="AR275" s="371">
        <v>1</v>
      </c>
      <c r="AS275" s="371">
        <v>1</v>
      </c>
      <c r="AT275" s="372">
        <v>1</v>
      </c>
      <c r="AU275" s="373">
        <v>1</v>
      </c>
      <c r="AV275" s="374">
        <v>1</v>
      </c>
      <c r="AW275" s="371">
        <v>1</v>
      </c>
      <c r="AX275" s="371">
        <v>1</v>
      </c>
      <c r="AY275" s="371">
        <v>1</v>
      </c>
      <c r="AZ275" s="371">
        <v>1</v>
      </c>
      <c r="BA275" s="371">
        <v>1</v>
      </c>
      <c r="BB275" s="371">
        <v>1</v>
      </c>
      <c r="BC275" s="371">
        <v>1</v>
      </c>
      <c r="BD275" s="371">
        <v>1</v>
      </c>
      <c r="BE275" s="371">
        <v>1</v>
      </c>
      <c r="BF275" s="371">
        <v>1</v>
      </c>
      <c r="BG275" s="371">
        <v>1</v>
      </c>
      <c r="BH275" s="372">
        <v>1</v>
      </c>
      <c r="BI275" s="373">
        <v>1</v>
      </c>
      <c r="BJ275" s="373">
        <v>1</v>
      </c>
      <c r="BK275" s="373">
        <v>1</v>
      </c>
      <c r="BL275" s="373">
        <v>1</v>
      </c>
      <c r="BM275" s="373">
        <v>1</v>
      </c>
    </row>
    <row r="276" spans="1:65" outlineLevel="1" x14ac:dyDescent="0.3">
      <c r="A276" t="str">
        <f t="shared" si="181"/>
        <v>Process Step Yield</v>
      </c>
      <c r="B276" s="353" t="s">
        <v>86</v>
      </c>
      <c r="C276" s="240"/>
      <c r="D276" s="241" t="s">
        <v>69</v>
      </c>
      <c r="E276" s="242"/>
      <c r="F276" s="243"/>
      <c r="G276" s="243"/>
      <c r="H276" s="243"/>
      <c r="I276" s="243"/>
      <c r="J276" s="243"/>
      <c r="K276" s="243"/>
      <c r="L276" s="243"/>
      <c r="M276" s="243"/>
      <c r="N276" s="243"/>
      <c r="O276" s="244"/>
      <c r="P276" s="244"/>
      <c r="Q276" s="244"/>
      <c r="R276" s="245"/>
      <c r="S276" s="373">
        <v>1</v>
      </c>
      <c r="T276" s="374">
        <v>1</v>
      </c>
      <c r="U276" s="371">
        <v>1</v>
      </c>
      <c r="V276" s="371">
        <v>1</v>
      </c>
      <c r="W276" s="371">
        <v>1</v>
      </c>
      <c r="X276" s="371">
        <v>1</v>
      </c>
      <c r="Y276" s="371">
        <v>1</v>
      </c>
      <c r="Z276" s="371">
        <v>1</v>
      </c>
      <c r="AA276" s="371">
        <v>1</v>
      </c>
      <c r="AB276" s="371">
        <v>1</v>
      </c>
      <c r="AC276" s="371">
        <v>1</v>
      </c>
      <c r="AD276" s="371">
        <v>1</v>
      </c>
      <c r="AE276" s="371">
        <v>1</v>
      </c>
      <c r="AF276" s="372">
        <v>1</v>
      </c>
      <c r="AG276" s="373">
        <v>1</v>
      </c>
      <c r="AH276" s="374">
        <v>1</v>
      </c>
      <c r="AI276" s="371">
        <v>1</v>
      </c>
      <c r="AJ276" s="371">
        <v>1</v>
      </c>
      <c r="AK276" s="371">
        <v>1</v>
      </c>
      <c r="AL276" s="371">
        <v>1</v>
      </c>
      <c r="AM276" s="371">
        <v>1</v>
      </c>
      <c r="AN276" s="371">
        <v>1</v>
      </c>
      <c r="AO276" s="371">
        <v>1</v>
      </c>
      <c r="AP276" s="371">
        <v>1</v>
      </c>
      <c r="AQ276" s="371">
        <v>1</v>
      </c>
      <c r="AR276" s="371">
        <v>1</v>
      </c>
      <c r="AS276" s="371">
        <v>1</v>
      </c>
      <c r="AT276" s="372">
        <v>1</v>
      </c>
      <c r="AU276" s="373">
        <v>1</v>
      </c>
      <c r="AV276" s="374">
        <v>1</v>
      </c>
      <c r="AW276" s="371">
        <v>1</v>
      </c>
      <c r="AX276" s="371">
        <v>1</v>
      </c>
      <c r="AY276" s="371">
        <v>1</v>
      </c>
      <c r="AZ276" s="371">
        <v>1</v>
      </c>
      <c r="BA276" s="371">
        <v>1</v>
      </c>
      <c r="BB276" s="371">
        <v>1</v>
      </c>
      <c r="BC276" s="371">
        <v>1</v>
      </c>
      <c r="BD276" s="371">
        <v>1</v>
      </c>
      <c r="BE276" s="371">
        <v>1</v>
      </c>
      <c r="BF276" s="371">
        <v>1</v>
      </c>
      <c r="BG276" s="371">
        <v>1</v>
      </c>
      <c r="BH276" s="372">
        <v>1</v>
      </c>
      <c r="BI276" s="373">
        <v>1</v>
      </c>
      <c r="BJ276" s="373">
        <v>1</v>
      </c>
      <c r="BK276" s="373">
        <v>1</v>
      </c>
      <c r="BL276" s="373">
        <v>1</v>
      </c>
      <c r="BM276" s="373">
        <v>1</v>
      </c>
    </row>
    <row r="277" spans="1:65" outlineLevel="1" x14ac:dyDescent="0.3">
      <c r="A277" t="str">
        <f t="shared" si="181"/>
        <v>Process Step Yield</v>
      </c>
      <c r="B277" s="353" t="s">
        <v>86</v>
      </c>
      <c r="C277" s="240"/>
      <c r="D277" s="241" t="s">
        <v>60</v>
      </c>
      <c r="E277" s="242"/>
      <c r="F277" s="250"/>
      <c r="G277" s="250"/>
      <c r="H277" s="250"/>
      <c r="I277" s="250"/>
      <c r="J277" s="250"/>
      <c r="K277" s="250"/>
      <c r="L277" s="250"/>
      <c r="M277" s="250"/>
      <c r="N277" s="250"/>
      <c r="O277" s="250"/>
      <c r="P277" s="250"/>
      <c r="Q277" s="250"/>
      <c r="R277" s="251"/>
      <c r="S277" s="373">
        <v>1</v>
      </c>
      <c r="T277" s="374">
        <v>1</v>
      </c>
      <c r="U277" s="371">
        <v>1</v>
      </c>
      <c r="V277" s="371">
        <v>1</v>
      </c>
      <c r="W277" s="371">
        <v>1</v>
      </c>
      <c r="X277" s="371">
        <v>1</v>
      </c>
      <c r="Y277" s="371">
        <v>1</v>
      </c>
      <c r="Z277" s="371">
        <v>1</v>
      </c>
      <c r="AA277" s="371">
        <v>1</v>
      </c>
      <c r="AB277" s="371">
        <v>1</v>
      </c>
      <c r="AC277" s="371">
        <v>1</v>
      </c>
      <c r="AD277" s="371">
        <v>1</v>
      </c>
      <c r="AE277" s="371">
        <v>1</v>
      </c>
      <c r="AF277" s="372">
        <v>1</v>
      </c>
      <c r="AG277" s="373">
        <v>1</v>
      </c>
      <c r="AH277" s="374">
        <v>1</v>
      </c>
      <c r="AI277" s="371">
        <v>1</v>
      </c>
      <c r="AJ277" s="371">
        <v>1</v>
      </c>
      <c r="AK277" s="371">
        <v>1</v>
      </c>
      <c r="AL277" s="371">
        <v>1</v>
      </c>
      <c r="AM277" s="371">
        <v>1</v>
      </c>
      <c r="AN277" s="371">
        <v>1</v>
      </c>
      <c r="AO277" s="371">
        <v>1</v>
      </c>
      <c r="AP277" s="371">
        <v>1</v>
      </c>
      <c r="AQ277" s="371">
        <v>1</v>
      </c>
      <c r="AR277" s="371">
        <v>1</v>
      </c>
      <c r="AS277" s="371">
        <v>1</v>
      </c>
      <c r="AT277" s="372">
        <v>1</v>
      </c>
      <c r="AU277" s="373">
        <v>1</v>
      </c>
      <c r="AV277" s="374">
        <v>1</v>
      </c>
      <c r="AW277" s="371">
        <v>1</v>
      </c>
      <c r="AX277" s="371">
        <v>1</v>
      </c>
      <c r="AY277" s="371">
        <v>1</v>
      </c>
      <c r="AZ277" s="371">
        <v>1</v>
      </c>
      <c r="BA277" s="371">
        <v>1</v>
      </c>
      <c r="BB277" s="371">
        <v>1</v>
      </c>
      <c r="BC277" s="371">
        <v>1</v>
      </c>
      <c r="BD277" s="371">
        <v>1</v>
      </c>
      <c r="BE277" s="371">
        <v>1</v>
      </c>
      <c r="BF277" s="371">
        <v>1</v>
      </c>
      <c r="BG277" s="371">
        <v>1</v>
      </c>
      <c r="BH277" s="372">
        <v>1</v>
      </c>
      <c r="BI277" s="373">
        <v>1</v>
      </c>
      <c r="BJ277" s="373">
        <v>1</v>
      </c>
      <c r="BK277" s="373">
        <v>1</v>
      </c>
      <c r="BL277" s="373">
        <v>1</v>
      </c>
      <c r="BM277" s="373">
        <v>1</v>
      </c>
    </row>
    <row r="278" spans="1:65" outlineLevel="1" x14ac:dyDescent="0.3">
      <c r="A278" t="str">
        <f t="shared" si="181"/>
        <v>Process Step Yield</v>
      </c>
      <c r="B278" s="353" t="s">
        <v>86</v>
      </c>
      <c r="C278" s="240"/>
      <c r="D278" s="241" t="s">
        <v>61</v>
      </c>
      <c r="E278" s="281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1"/>
      <c r="S278" s="373">
        <v>1</v>
      </c>
      <c r="T278" s="374">
        <v>1</v>
      </c>
      <c r="U278" s="371">
        <v>1</v>
      </c>
      <c r="V278" s="371">
        <v>1</v>
      </c>
      <c r="W278" s="371">
        <v>1</v>
      </c>
      <c r="X278" s="371">
        <v>1</v>
      </c>
      <c r="Y278" s="371">
        <v>1</v>
      </c>
      <c r="Z278" s="371">
        <v>1</v>
      </c>
      <c r="AA278" s="371">
        <v>1</v>
      </c>
      <c r="AB278" s="371">
        <v>1</v>
      </c>
      <c r="AC278" s="371">
        <v>1</v>
      </c>
      <c r="AD278" s="371">
        <v>1</v>
      </c>
      <c r="AE278" s="371">
        <v>1</v>
      </c>
      <c r="AF278" s="372">
        <v>1</v>
      </c>
      <c r="AG278" s="373">
        <v>1</v>
      </c>
      <c r="AH278" s="374">
        <v>1</v>
      </c>
      <c r="AI278" s="371">
        <v>1</v>
      </c>
      <c r="AJ278" s="371">
        <v>1</v>
      </c>
      <c r="AK278" s="371">
        <v>1</v>
      </c>
      <c r="AL278" s="371">
        <v>1</v>
      </c>
      <c r="AM278" s="371">
        <v>1</v>
      </c>
      <c r="AN278" s="371">
        <v>1</v>
      </c>
      <c r="AO278" s="371">
        <v>1</v>
      </c>
      <c r="AP278" s="371">
        <v>1</v>
      </c>
      <c r="AQ278" s="371">
        <v>1</v>
      </c>
      <c r="AR278" s="371">
        <v>1</v>
      </c>
      <c r="AS278" s="371">
        <v>1</v>
      </c>
      <c r="AT278" s="372">
        <v>1</v>
      </c>
      <c r="AU278" s="373">
        <v>1</v>
      </c>
      <c r="AV278" s="374">
        <v>1</v>
      </c>
      <c r="AW278" s="371">
        <v>1</v>
      </c>
      <c r="AX278" s="371">
        <v>1</v>
      </c>
      <c r="AY278" s="371">
        <v>1</v>
      </c>
      <c r="AZ278" s="371">
        <v>1</v>
      </c>
      <c r="BA278" s="371">
        <v>1</v>
      </c>
      <c r="BB278" s="371">
        <v>1</v>
      </c>
      <c r="BC278" s="371">
        <v>1</v>
      </c>
      <c r="BD278" s="371">
        <v>1</v>
      </c>
      <c r="BE278" s="371">
        <v>1</v>
      </c>
      <c r="BF278" s="371">
        <v>1</v>
      </c>
      <c r="BG278" s="371">
        <v>1</v>
      </c>
      <c r="BH278" s="372">
        <v>1</v>
      </c>
      <c r="BI278" s="373">
        <v>1</v>
      </c>
      <c r="BJ278" s="373">
        <v>1</v>
      </c>
      <c r="BK278" s="373">
        <v>1</v>
      </c>
      <c r="BL278" s="373">
        <v>1</v>
      </c>
      <c r="BM278" s="373">
        <v>1</v>
      </c>
    </row>
    <row r="279" spans="1:65" s="253" customFormat="1" outlineLevel="1" x14ac:dyDescent="0.3">
      <c r="A279" t="str">
        <f t="shared" si="181"/>
        <v>Process Step Yield</v>
      </c>
      <c r="B279" s="353" t="s">
        <v>86</v>
      </c>
      <c r="C279" s="255"/>
      <c r="D279" s="256" t="s">
        <v>62</v>
      </c>
      <c r="E279" s="257"/>
      <c r="F279" s="258"/>
      <c r="G279" s="258"/>
      <c r="H279" s="258"/>
      <c r="I279" s="258"/>
      <c r="J279" s="258"/>
      <c r="K279" s="258"/>
      <c r="L279" s="258"/>
      <c r="M279" s="258"/>
      <c r="N279" s="258"/>
      <c r="O279" s="258"/>
      <c r="P279" s="258"/>
      <c r="Q279" s="258"/>
      <c r="R279" s="259"/>
      <c r="S279" s="373">
        <v>0.96</v>
      </c>
      <c r="T279" s="374">
        <v>0.96</v>
      </c>
      <c r="U279" s="371">
        <v>0.96</v>
      </c>
      <c r="V279" s="371">
        <v>0.96</v>
      </c>
      <c r="W279" s="371">
        <v>0.96</v>
      </c>
      <c r="X279" s="371">
        <v>0.96</v>
      </c>
      <c r="Y279" s="371">
        <v>0.96</v>
      </c>
      <c r="Z279" s="371">
        <v>0.96</v>
      </c>
      <c r="AA279" s="371">
        <v>0.96</v>
      </c>
      <c r="AB279" s="371">
        <v>0.96</v>
      </c>
      <c r="AC279" s="371">
        <v>0.96</v>
      </c>
      <c r="AD279" s="371">
        <v>0.96</v>
      </c>
      <c r="AE279" s="371">
        <v>0.96</v>
      </c>
      <c r="AF279" s="372">
        <v>0.96</v>
      </c>
      <c r="AG279" s="373">
        <v>0.96</v>
      </c>
      <c r="AH279" s="374">
        <v>0.96</v>
      </c>
      <c r="AI279" s="371">
        <v>0.96</v>
      </c>
      <c r="AJ279" s="371">
        <v>0.96</v>
      </c>
      <c r="AK279" s="371">
        <v>0.96</v>
      </c>
      <c r="AL279" s="371">
        <v>0.96</v>
      </c>
      <c r="AM279" s="371">
        <v>0.96</v>
      </c>
      <c r="AN279" s="371">
        <v>0.96</v>
      </c>
      <c r="AO279" s="371">
        <v>0.96</v>
      </c>
      <c r="AP279" s="371">
        <v>0.96</v>
      </c>
      <c r="AQ279" s="371">
        <v>0.96</v>
      </c>
      <c r="AR279" s="371">
        <v>0.96</v>
      </c>
      <c r="AS279" s="371">
        <v>0.96</v>
      </c>
      <c r="AT279" s="372">
        <v>0.96</v>
      </c>
      <c r="AU279" s="373">
        <v>0.96</v>
      </c>
      <c r="AV279" s="374">
        <v>0.96</v>
      </c>
      <c r="AW279" s="371">
        <v>0.96</v>
      </c>
      <c r="AX279" s="371">
        <v>0.96</v>
      </c>
      <c r="AY279" s="371">
        <v>0.96</v>
      </c>
      <c r="AZ279" s="371">
        <v>0.96</v>
      </c>
      <c r="BA279" s="371">
        <v>0.96</v>
      </c>
      <c r="BB279" s="371">
        <v>0.96</v>
      </c>
      <c r="BC279" s="371">
        <v>0.96</v>
      </c>
      <c r="BD279" s="371">
        <v>0.96</v>
      </c>
      <c r="BE279" s="371">
        <v>0.96</v>
      </c>
      <c r="BF279" s="371">
        <v>0.96</v>
      </c>
      <c r="BG279" s="371">
        <v>0.96</v>
      </c>
      <c r="BH279" s="372">
        <v>0.96</v>
      </c>
      <c r="BI279" s="373">
        <v>0.96</v>
      </c>
      <c r="BJ279" s="373">
        <v>0.96</v>
      </c>
      <c r="BK279" s="373">
        <v>0.96</v>
      </c>
      <c r="BL279" s="373">
        <v>0.96</v>
      </c>
      <c r="BM279" s="373">
        <v>0.96</v>
      </c>
    </row>
    <row r="280" spans="1:65" outlineLevel="1" x14ac:dyDescent="0.3">
      <c r="A280" t="str">
        <f t="shared" ref="A280:A302" si="182">$B$216</f>
        <v>Process Step Yield</v>
      </c>
      <c r="B280" s="353" t="s">
        <v>86</v>
      </c>
      <c r="C280" s="240"/>
      <c r="D280" s="241" t="s">
        <v>63</v>
      </c>
      <c r="E280" s="281"/>
      <c r="F280" s="250"/>
      <c r="G280" s="250"/>
      <c r="H280" s="250"/>
      <c r="I280" s="250"/>
      <c r="J280" s="250"/>
      <c r="K280" s="250"/>
      <c r="L280" s="250"/>
      <c r="M280" s="250"/>
      <c r="N280" s="250"/>
      <c r="O280" s="250"/>
      <c r="P280" s="250"/>
      <c r="Q280" s="250"/>
      <c r="R280" s="251"/>
      <c r="S280" s="373">
        <v>0.99</v>
      </c>
      <c r="T280" s="374">
        <v>0.99</v>
      </c>
      <c r="U280" s="371">
        <v>0.99</v>
      </c>
      <c r="V280" s="371">
        <v>0.99</v>
      </c>
      <c r="W280" s="371">
        <v>0.99</v>
      </c>
      <c r="X280" s="371">
        <v>0.99</v>
      </c>
      <c r="Y280" s="371">
        <v>0.99</v>
      </c>
      <c r="Z280" s="371">
        <v>0.99</v>
      </c>
      <c r="AA280" s="371">
        <v>0.99</v>
      </c>
      <c r="AB280" s="371">
        <v>0.99</v>
      </c>
      <c r="AC280" s="371">
        <v>0.99</v>
      </c>
      <c r="AD280" s="371">
        <v>0.99</v>
      </c>
      <c r="AE280" s="371">
        <v>0.99</v>
      </c>
      <c r="AF280" s="372">
        <v>0.99</v>
      </c>
      <c r="AG280" s="373">
        <v>0.99</v>
      </c>
      <c r="AH280" s="374">
        <v>0.99</v>
      </c>
      <c r="AI280" s="371">
        <v>0.99</v>
      </c>
      <c r="AJ280" s="371">
        <v>0.99</v>
      </c>
      <c r="AK280" s="371">
        <v>0.99</v>
      </c>
      <c r="AL280" s="371">
        <v>0.99</v>
      </c>
      <c r="AM280" s="371">
        <v>0.99</v>
      </c>
      <c r="AN280" s="371">
        <v>0.99</v>
      </c>
      <c r="AO280" s="371">
        <v>0.99</v>
      </c>
      <c r="AP280" s="371">
        <v>0.99</v>
      </c>
      <c r="AQ280" s="371">
        <v>0.99</v>
      </c>
      <c r="AR280" s="371">
        <v>0.99</v>
      </c>
      <c r="AS280" s="371">
        <v>0.99</v>
      </c>
      <c r="AT280" s="372">
        <v>0.99</v>
      </c>
      <c r="AU280" s="373">
        <v>0.99</v>
      </c>
      <c r="AV280" s="374">
        <v>0.99</v>
      </c>
      <c r="AW280" s="371">
        <v>0.99</v>
      </c>
      <c r="AX280" s="371">
        <v>0.99</v>
      </c>
      <c r="AY280" s="371">
        <v>0.99</v>
      </c>
      <c r="AZ280" s="371">
        <v>0.99</v>
      </c>
      <c r="BA280" s="371">
        <v>0.99</v>
      </c>
      <c r="BB280" s="371">
        <v>0.99</v>
      </c>
      <c r="BC280" s="371">
        <v>0.99</v>
      </c>
      <c r="BD280" s="371">
        <v>0.99</v>
      </c>
      <c r="BE280" s="371">
        <v>0.99</v>
      </c>
      <c r="BF280" s="371">
        <v>0.99</v>
      </c>
      <c r="BG280" s="371">
        <v>0.99</v>
      </c>
      <c r="BH280" s="372">
        <v>0.99</v>
      </c>
      <c r="BI280" s="373">
        <v>0.99</v>
      </c>
      <c r="BJ280" s="373">
        <v>0.99</v>
      </c>
      <c r="BK280" s="373">
        <v>0.99</v>
      </c>
      <c r="BL280" s="373">
        <v>0.99</v>
      </c>
      <c r="BM280" s="373">
        <v>0.99</v>
      </c>
    </row>
    <row r="281" spans="1:65" outlineLevel="1" x14ac:dyDescent="0.3">
      <c r="A281" t="str">
        <f t="shared" si="182"/>
        <v>Process Step Yield</v>
      </c>
      <c r="B281" s="353" t="s">
        <v>86</v>
      </c>
      <c r="C281" s="240"/>
      <c r="D281" s="241" t="s">
        <v>64</v>
      </c>
      <c r="E281" s="242"/>
      <c r="F281" s="282"/>
      <c r="G281" s="282"/>
      <c r="H281" s="282"/>
      <c r="I281" s="282"/>
      <c r="J281" s="282"/>
      <c r="K281" s="282"/>
      <c r="L281" s="282"/>
      <c r="M281" s="282"/>
      <c r="N281" s="282"/>
      <c r="O281" s="282"/>
      <c r="P281" s="282"/>
      <c r="Q281" s="282"/>
      <c r="R281" s="283"/>
      <c r="S281" s="381">
        <v>0.99</v>
      </c>
      <c r="T281" s="382">
        <v>0.99</v>
      </c>
      <c r="U281" s="379">
        <v>0.99</v>
      </c>
      <c r="V281" s="379">
        <v>0.99</v>
      </c>
      <c r="W281" s="379">
        <v>0.99</v>
      </c>
      <c r="X281" s="379">
        <v>0.99</v>
      </c>
      <c r="Y281" s="379">
        <v>0.99</v>
      </c>
      <c r="Z281" s="379">
        <v>0.99</v>
      </c>
      <c r="AA281" s="379">
        <v>0.99</v>
      </c>
      <c r="AB281" s="379">
        <v>0.99</v>
      </c>
      <c r="AC281" s="379">
        <v>0.99</v>
      </c>
      <c r="AD281" s="379">
        <v>0.99</v>
      </c>
      <c r="AE281" s="379">
        <v>0.99</v>
      </c>
      <c r="AF281" s="380">
        <v>0.99</v>
      </c>
      <c r="AG281" s="381">
        <v>0.99</v>
      </c>
      <c r="AH281" s="382">
        <v>0.99</v>
      </c>
      <c r="AI281" s="379">
        <v>0.99</v>
      </c>
      <c r="AJ281" s="379">
        <v>0.99</v>
      </c>
      <c r="AK281" s="379">
        <v>0.99</v>
      </c>
      <c r="AL281" s="379">
        <v>0.99</v>
      </c>
      <c r="AM281" s="379">
        <v>0.99</v>
      </c>
      <c r="AN281" s="379">
        <v>0.99</v>
      </c>
      <c r="AO281" s="379">
        <v>0.99</v>
      </c>
      <c r="AP281" s="379">
        <v>0.99</v>
      </c>
      <c r="AQ281" s="379">
        <v>0.99</v>
      </c>
      <c r="AR281" s="379">
        <v>0.99</v>
      </c>
      <c r="AS281" s="379">
        <v>0.99</v>
      </c>
      <c r="AT281" s="380">
        <v>0.99</v>
      </c>
      <c r="AU281" s="381">
        <v>0.99</v>
      </c>
      <c r="AV281" s="382">
        <v>0.99</v>
      </c>
      <c r="AW281" s="379">
        <v>0.99</v>
      </c>
      <c r="AX281" s="379">
        <v>0.99</v>
      </c>
      <c r="AY281" s="379">
        <v>0.99</v>
      </c>
      <c r="AZ281" s="379">
        <v>0.99</v>
      </c>
      <c r="BA281" s="379">
        <v>0.99</v>
      </c>
      <c r="BB281" s="379">
        <v>0.99</v>
      </c>
      <c r="BC281" s="379">
        <v>0.99</v>
      </c>
      <c r="BD281" s="379">
        <v>0.99</v>
      </c>
      <c r="BE281" s="379">
        <v>0.99</v>
      </c>
      <c r="BF281" s="379">
        <v>0.99</v>
      </c>
      <c r="BG281" s="379">
        <v>0.99</v>
      </c>
      <c r="BH281" s="380">
        <v>0.99</v>
      </c>
      <c r="BI281" s="381">
        <v>0.99</v>
      </c>
      <c r="BJ281" s="381">
        <v>0.99</v>
      </c>
      <c r="BK281" s="381">
        <v>0.99</v>
      </c>
      <c r="BL281" s="381">
        <v>0.99</v>
      </c>
      <c r="BM281" s="381">
        <v>0.99</v>
      </c>
    </row>
    <row r="282" spans="1:65" outlineLevel="1" x14ac:dyDescent="0.3">
      <c r="A282" t="str">
        <f t="shared" si="182"/>
        <v>Process Step Yield</v>
      </c>
      <c r="B282" s="353" t="s">
        <v>86</v>
      </c>
      <c r="C282" s="240"/>
      <c r="D282" s="241" t="s">
        <v>71</v>
      </c>
      <c r="E282" s="242"/>
      <c r="F282" s="286"/>
      <c r="G282" s="286"/>
      <c r="H282" s="286"/>
      <c r="I282" s="286"/>
      <c r="J282" s="286"/>
      <c r="K282" s="286"/>
      <c r="L282" s="286"/>
      <c r="M282" s="286"/>
      <c r="N282" s="286"/>
      <c r="O282" s="286"/>
      <c r="P282" s="286"/>
      <c r="Q282" s="286"/>
      <c r="R282" s="287"/>
      <c r="S282" s="381">
        <v>1</v>
      </c>
      <c r="T282" s="382">
        <v>1</v>
      </c>
      <c r="U282" s="379">
        <v>1</v>
      </c>
      <c r="V282" s="379">
        <v>1</v>
      </c>
      <c r="W282" s="379">
        <v>1</v>
      </c>
      <c r="X282" s="379">
        <v>1</v>
      </c>
      <c r="Y282" s="379">
        <v>1</v>
      </c>
      <c r="Z282" s="379">
        <v>1</v>
      </c>
      <c r="AA282" s="379">
        <v>1</v>
      </c>
      <c r="AB282" s="379">
        <v>1</v>
      </c>
      <c r="AC282" s="379">
        <v>1</v>
      </c>
      <c r="AD282" s="379">
        <v>1</v>
      </c>
      <c r="AE282" s="379">
        <v>1</v>
      </c>
      <c r="AF282" s="380">
        <v>1</v>
      </c>
      <c r="AG282" s="381">
        <v>1</v>
      </c>
      <c r="AH282" s="382">
        <v>1</v>
      </c>
      <c r="AI282" s="379">
        <v>1</v>
      </c>
      <c r="AJ282" s="379">
        <v>1</v>
      </c>
      <c r="AK282" s="379">
        <v>1</v>
      </c>
      <c r="AL282" s="379">
        <v>1</v>
      </c>
      <c r="AM282" s="379">
        <v>1</v>
      </c>
      <c r="AN282" s="379">
        <v>1</v>
      </c>
      <c r="AO282" s="379">
        <v>1</v>
      </c>
      <c r="AP282" s="379">
        <v>1</v>
      </c>
      <c r="AQ282" s="379">
        <v>1</v>
      </c>
      <c r="AR282" s="379">
        <v>1</v>
      </c>
      <c r="AS282" s="379">
        <v>1</v>
      </c>
      <c r="AT282" s="380">
        <v>1</v>
      </c>
      <c r="AU282" s="381">
        <v>1</v>
      </c>
      <c r="AV282" s="382">
        <v>1</v>
      </c>
      <c r="AW282" s="379">
        <v>1</v>
      </c>
      <c r="AX282" s="379">
        <v>1</v>
      </c>
      <c r="AY282" s="379">
        <v>1</v>
      </c>
      <c r="AZ282" s="379">
        <v>1</v>
      </c>
      <c r="BA282" s="379">
        <v>1</v>
      </c>
      <c r="BB282" s="379">
        <v>1</v>
      </c>
      <c r="BC282" s="379">
        <v>1</v>
      </c>
      <c r="BD282" s="379">
        <v>1</v>
      </c>
      <c r="BE282" s="379">
        <v>1</v>
      </c>
      <c r="BF282" s="379">
        <v>1</v>
      </c>
      <c r="BG282" s="379">
        <v>1</v>
      </c>
      <c r="BH282" s="380">
        <v>1</v>
      </c>
      <c r="BI282" s="381">
        <v>1</v>
      </c>
      <c r="BJ282" s="381">
        <v>1</v>
      </c>
      <c r="BK282" s="381">
        <v>1</v>
      </c>
      <c r="BL282" s="381">
        <v>1</v>
      </c>
      <c r="BM282" s="381">
        <v>1</v>
      </c>
    </row>
    <row r="283" spans="1:65" outlineLevel="1" x14ac:dyDescent="0.3">
      <c r="A283" t="str">
        <f t="shared" si="182"/>
        <v>Process Step Yield</v>
      </c>
      <c r="B283" s="353" t="s">
        <v>86</v>
      </c>
      <c r="C283" s="240"/>
      <c r="D283" s="241" t="s">
        <v>72</v>
      </c>
      <c r="E283" s="290"/>
      <c r="F283" s="282"/>
      <c r="G283" s="282"/>
      <c r="H283" s="282"/>
      <c r="I283" s="282"/>
      <c r="J283" s="282"/>
      <c r="K283" s="282"/>
      <c r="L283" s="282"/>
      <c r="M283" s="282"/>
      <c r="N283" s="282"/>
      <c r="O283" s="282"/>
      <c r="P283" s="282"/>
      <c r="Q283" s="282"/>
      <c r="R283" s="283"/>
      <c r="S283" s="381">
        <v>0.99</v>
      </c>
      <c r="T283" s="382">
        <v>0.99</v>
      </c>
      <c r="U283" s="379">
        <v>0.99</v>
      </c>
      <c r="V283" s="379">
        <v>0.99</v>
      </c>
      <c r="W283" s="379">
        <v>0.99</v>
      </c>
      <c r="X283" s="379">
        <v>0.99</v>
      </c>
      <c r="Y283" s="379">
        <v>0.99</v>
      </c>
      <c r="Z283" s="379">
        <v>0.99</v>
      </c>
      <c r="AA283" s="379">
        <v>0.99</v>
      </c>
      <c r="AB283" s="379">
        <v>0.99</v>
      </c>
      <c r="AC283" s="379">
        <v>0.99</v>
      </c>
      <c r="AD283" s="379">
        <v>0.99</v>
      </c>
      <c r="AE283" s="379">
        <v>0.99</v>
      </c>
      <c r="AF283" s="380">
        <v>0.99</v>
      </c>
      <c r="AG283" s="381">
        <v>0.99</v>
      </c>
      <c r="AH283" s="382">
        <v>0.99</v>
      </c>
      <c r="AI283" s="379">
        <v>0.99</v>
      </c>
      <c r="AJ283" s="379">
        <v>0.99</v>
      </c>
      <c r="AK283" s="379">
        <v>0.99</v>
      </c>
      <c r="AL283" s="379">
        <v>0.99</v>
      </c>
      <c r="AM283" s="379">
        <v>0.99</v>
      </c>
      <c r="AN283" s="379">
        <v>0.99</v>
      </c>
      <c r="AO283" s="379">
        <v>0.99</v>
      </c>
      <c r="AP283" s="379">
        <v>0.99</v>
      </c>
      <c r="AQ283" s="379">
        <v>0.99</v>
      </c>
      <c r="AR283" s="379">
        <v>0.99</v>
      </c>
      <c r="AS283" s="379">
        <v>0.99</v>
      </c>
      <c r="AT283" s="380">
        <v>0.99</v>
      </c>
      <c r="AU283" s="381">
        <v>0.99</v>
      </c>
      <c r="AV283" s="382">
        <v>0.99</v>
      </c>
      <c r="AW283" s="379">
        <v>0.99</v>
      </c>
      <c r="AX283" s="379">
        <v>0.99</v>
      </c>
      <c r="AY283" s="379">
        <v>0.99</v>
      </c>
      <c r="AZ283" s="379">
        <v>0.99</v>
      </c>
      <c r="BA283" s="379">
        <v>0.99</v>
      </c>
      <c r="BB283" s="379">
        <v>0.99</v>
      </c>
      <c r="BC283" s="379">
        <v>0.99</v>
      </c>
      <c r="BD283" s="379">
        <v>0.99</v>
      </c>
      <c r="BE283" s="379">
        <v>0.99</v>
      </c>
      <c r="BF283" s="379">
        <v>0.99</v>
      </c>
      <c r="BG283" s="379">
        <v>0.99</v>
      </c>
      <c r="BH283" s="380">
        <v>0.99</v>
      </c>
      <c r="BI283" s="381">
        <v>0.99</v>
      </c>
      <c r="BJ283" s="381">
        <v>0.99</v>
      </c>
      <c r="BK283" s="381">
        <v>0.99</v>
      </c>
      <c r="BL283" s="381">
        <v>0.99</v>
      </c>
      <c r="BM283" s="381">
        <v>0.99</v>
      </c>
    </row>
    <row r="284" spans="1:65" outlineLevel="1" x14ac:dyDescent="0.3">
      <c r="A284" t="str">
        <f t="shared" si="182"/>
        <v>Process Step Yield</v>
      </c>
      <c r="B284" s="353" t="s">
        <v>86</v>
      </c>
      <c r="C284" s="291"/>
      <c r="D284" s="241" t="s">
        <v>49</v>
      </c>
      <c r="E284" s="292"/>
      <c r="F284" s="293"/>
      <c r="G284" s="293"/>
      <c r="H284" s="293"/>
      <c r="I284" s="293"/>
      <c r="J284" s="293"/>
      <c r="K284" s="293"/>
      <c r="L284" s="293"/>
      <c r="M284" s="293"/>
      <c r="N284" s="293"/>
      <c r="O284" s="293"/>
      <c r="P284" s="293"/>
      <c r="Q284" s="293"/>
      <c r="R284" s="294"/>
      <c r="S284" s="385">
        <v>0.99</v>
      </c>
      <c r="T284" s="386">
        <v>0.99</v>
      </c>
      <c r="U284" s="383">
        <v>0.99</v>
      </c>
      <c r="V284" s="383">
        <v>0.99</v>
      </c>
      <c r="W284" s="383">
        <v>0.99</v>
      </c>
      <c r="X284" s="383">
        <v>0.99</v>
      </c>
      <c r="Y284" s="383">
        <v>0.99</v>
      </c>
      <c r="Z284" s="383">
        <v>0.99</v>
      </c>
      <c r="AA284" s="383">
        <v>0.99</v>
      </c>
      <c r="AB284" s="383">
        <v>0.99</v>
      </c>
      <c r="AC284" s="383">
        <v>0.99</v>
      </c>
      <c r="AD284" s="383">
        <v>0.99</v>
      </c>
      <c r="AE284" s="383">
        <v>0.99</v>
      </c>
      <c r="AF284" s="384">
        <v>0.99</v>
      </c>
      <c r="AG284" s="385">
        <v>0.99</v>
      </c>
      <c r="AH284" s="386">
        <v>0.99</v>
      </c>
      <c r="AI284" s="383">
        <v>0.99</v>
      </c>
      <c r="AJ284" s="383">
        <v>0.99</v>
      </c>
      <c r="AK284" s="383">
        <v>0.99</v>
      </c>
      <c r="AL284" s="383">
        <v>0.99</v>
      </c>
      <c r="AM284" s="383">
        <v>0.99</v>
      </c>
      <c r="AN284" s="383">
        <v>0.99</v>
      </c>
      <c r="AO284" s="383">
        <v>0.99</v>
      </c>
      <c r="AP284" s="383">
        <v>0.99</v>
      </c>
      <c r="AQ284" s="383">
        <v>0.99</v>
      </c>
      <c r="AR284" s="383">
        <v>0.99</v>
      </c>
      <c r="AS284" s="383">
        <v>0.99</v>
      </c>
      <c r="AT284" s="384">
        <v>0.99</v>
      </c>
      <c r="AU284" s="385">
        <v>0.99</v>
      </c>
      <c r="AV284" s="386">
        <v>0.99</v>
      </c>
      <c r="AW284" s="383">
        <v>0.99</v>
      </c>
      <c r="AX284" s="383">
        <v>0.99</v>
      </c>
      <c r="AY284" s="383">
        <v>0.99</v>
      </c>
      <c r="AZ284" s="383">
        <v>0.99</v>
      </c>
      <c r="BA284" s="383">
        <v>0.99</v>
      </c>
      <c r="BB284" s="383">
        <v>0.99</v>
      </c>
      <c r="BC284" s="383">
        <v>0.99</v>
      </c>
      <c r="BD284" s="383">
        <v>0.99</v>
      </c>
      <c r="BE284" s="383">
        <v>0.99</v>
      </c>
      <c r="BF284" s="383">
        <v>0.99</v>
      </c>
      <c r="BG284" s="383">
        <v>0.99</v>
      </c>
      <c r="BH284" s="384">
        <v>0.99</v>
      </c>
      <c r="BI284" s="385">
        <v>0.99</v>
      </c>
      <c r="BJ284" s="385">
        <v>0.99</v>
      </c>
      <c r="BK284" s="385">
        <v>0.99</v>
      </c>
      <c r="BL284" s="385">
        <v>0.99</v>
      </c>
      <c r="BM284" s="385">
        <v>0.99</v>
      </c>
    </row>
    <row r="285" spans="1:65" outlineLevel="1" x14ac:dyDescent="0.3">
      <c r="A285" t="str">
        <f t="shared" si="182"/>
        <v>Process Step Yield</v>
      </c>
      <c r="B285" s="355" t="s">
        <v>87</v>
      </c>
      <c r="C285" s="274"/>
      <c r="D285" s="298" t="s">
        <v>75</v>
      </c>
      <c r="E285" s="299"/>
      <c r="F285" s="331"/>
      <c r="G285" s="331"/>
      <c r="H285" s="331"/>
      <c r="I285" s="331"/>
      <c r="J285" s="331"/>
      <c r="K285" s="331"/>
      <c r="L285" s="331"/>
      <c r="M285" s="331"/>
      <c r="N285" s="331"/>
      <c r="O285" s="331"/>
      <c r="P285" s="331"/>
      <c r="Q285" s="331"/>
      <c r="R285" s="332"/>
      <c r="S285" s="405">
        <v>1</v>
      </c>
      <c r="T285" s="406">
        <v>1</v>
      </c>
      <c r="U285" s="403">
        <v>1</v>
      </c>
      <c r="V285" s="403">
        <v>1</v>
      </c>
      <c r="W285" s="403">
        <v>1</v>
      </c>
      <c r="X285" s="403">
        <v>1</v>
      </c>
      <c r="Y285" s="403">
        <v>1</v>
      </c>
      <c r="Z285" s="403">
        <v>1</v>
      </c>
      <c r="AA285" s="403">
        <v>1</v>
      </c>
      <c r="AB285" s="403">
        <v>1</v>
      </c>
      <c r="AC285" s="403">
        <v>1</v>
      </c>
      <c r="AD285" s="403">
        <v>1</v>
      </c>
      <c r="AE285" s="403">
        <v>1</v>
      </c>
      <c r="AF285" s="404">
        <v>1</v>
      </c>
      <c r="AG285" s="405">
        <v>1</v>
      </c>
      <c r="AH285" s="406">
        <v>1</v>
      </c>
      <c r="AI285" s="403">
        <v>1</v>
      </c>
      <c r="AJ285" s="403">
        <v>1</v>
      </c>
      <c r="AK285" s="403">
        <v>1</v>
      </c>
      <c r="AL285" s="403">
        <v>1</v>
      </c>
      <c r="AM285" s="403">
        <v>1</v>
      </c>
      <c r="AN285" s="403">
        <v>1</v>
      </c>
      <c r="AO285" s="403">
        <v>1</v>
      </c>
      <c r="AP285" s="403">
        <v>1</v>
      </c>
      <c r="AQ285" s="403">
        <v>1</v>
      </c>
      <c r="AR285" s="403">
        <v>1</v>
      </c>
      <c r="AS285" s="403">
        <v>1</v>
      </c>
      <c r="AT285" s="404">
        <v>1</v>
      </c>
      <c r="AU285" s="405">
        <v>1</v>
      </c>
      <c r="AV285" s="406">
        <v>1</v>
      </c>
      <c r="AW285" s="403">
        <v>1</v>
      </c>
      <c r="AX285" s="403">
        <v>1</v>
      </c>
      <c r="AY285" s="403">
        <v>1</v>
      </c>
      <c r="AZ285" s="403">
        <v>1</v>
      </c>
      <c r="BA285" s="403">
        <v>1</v>
      </c>
      <c r="BB285" s="403">
        <v>1</v>
      </c>
      <c r="BC285" s="403">
        <v>1</v>
      </c>
      <c r="BD285" s="403">
        <v>1</v>
      </c>
      <c r="BE285" s="403">
        <v>1</v>
      </c>
      <c r="BF285" s="403">
        <v>1</v>
      </c>
      <c r="BG285" s="403">
        <v>1</v>
      </c>
      <c r="BH285" s="404">
        <v>1</v>
      </c>
      <c r="BI285" s="405">
        <v>1</v>
      </c>
      <c r="BJ285" s="405">
        <v>1</v>
      </c>
      <c r="BK285" s="405">
        <v>1</v>
      </c>
      <c r="BL285" s="405">
        <v>1</v>
      </c>
      <c r="BM285" s="405">
        <v>1</v>
      </c>
    </row>
    <row r="286" spans="1:65" outlineLevel="1" x14ac:dyDescent="0.3">
      <c r="A286" t="str">
        <f t="shared" si="182"/>
        <v>Process Step Yield</v>
      </c>
      <c r="B286" s="353" t="s">
        <v>87</v>
      </c>
      <c r="C286" s="240"/>
      <c r="D286" s="241" t="s">
        <v>77</v>
      </c>
      <c r="E286" s="242"/>
      <c r="F286" s="335"/>
      <c r="G286" s="335"/>
      <c r="H286" s="335"/>
      <c r="I286" s="335"/>
      <c r="J286" s="335"/>
      <c r="K286" s="335"/>
      <c r="L286" s="335"/>
      <c r="M286" s="335"/>
      <c r="N286" s="335"/>
      <c r="O286" s="335"/>
      <c r="P286" s="335"/>
      <c r="Q286" s="335"/>
      <c r="R286" s="336"/>
      <c r="S286" s="409">
        <v>1</v>
      </c>
      <c r="T286" s="410">
        <v>1</v>
      </c>
      <c r="U286" s="407">
        <v>1</v>
      </c>
      <c r="V286" s="407">
        <v>1</v>
      </c>
      <c r="W286" s="407">
        <v>1</v>
      </c>
      <c r="X286" s="407">
        <v>1</v>
      </c>
      <c r="Y286" s="407">
        <v>1</v>
      </c>
      <c r="Z286" s="407">
        <v>1</v>
      </c>
      <c r="AA286" s="407">
        <v>1</v>
      </c>
      <c r="AB286" s="407">
        <v>1</v>
      </c>
      <c r="AC286" s="407">
        <v>1</v>
      </c>
      <c r="AD286" s="407">
        <v>1</v>
      </c>
      <c r="AE286" s="407">
        <v>1</v>
      </c>
      <c r="AF286" s="408">
        <v>1</v>
      </c>
      <c r="AG286" s="409">
        <v>1</v>
      </c>
      <c r="AH286" s="410">
        <v>1</v>
      </c>
      <c r="AI286" s="407">
        <v>1</v>
      </c>
      <c r="AJ286" s="407">
        <v>1</v>
      </c>
      <c r="AK286" s="407">
        <v>1</v>
      </c>
      <c r="AL286" s="407">
        <v>1</v>
      </c>
      <c r="AM286" s="407">
        <v>1</v>
      </c>
      <c r="AN286" s="407">
        <v>1</v>
      </c>
      <c r="AO286" s="407">
        <v>1</v>
      </c>
      <c r="AP286" s="407">
        <v>1</v>
      </c>
      <c r="AQ286" s="407">
        <v>1</v>
      </c>
      <c r="AR286" s="407">
        <v>1</v>
      </c>
      <c r="AS286" s="407">
        <v>1</v>
      </c>
      <c r="AT286" s="408">
        <v>1</v>
      </c>
      <c r="AU286" s="409">
        <v>1</v>
      </c>
      <c r="AV286" s="410">
        <v>1</v>
      </c>
      <c r="AW286" s="407">
        <v>1</v>
      </c>
      <c r="AX286" s="407">
        <v>1</v>
      </c>
      <c r="AY286" s="407">
        <v>1</v>
      </c>
      <c r="AZ286" s="407">
        <v>1</v>
      </c>
      <c r="BA286" s="407">
        <v>1</v>
      </c>
      <c r="BB286" s="407">
        <v>1</v>
      </c>
      <c r="BC286" s="407">
        <v>1</v>
      </c>
      <c r="BD286" s="407">
        <v>1</v>
      </c>
      <c r="BE286" s="407">
        <v>1</v>
      </c>
      <c r="BF286" s="407">
        <v>1</v>
      </c>
      <c r="BG286" s="407">
        <v>1</v>
      </c>
      <c r="BH286" s="408">
        <v>1</v>
      </c>
      <c r="BI286" s="409">
        <v>1</v>
      </c>
      <c r="BJ286" s="409">
        <v>1</v>
      </c>
      <c r="BK286" s="409">
        <v>1</v>
      </c>
      <c r="BL286" s="409">
        <v>1</v>
      </c>
      <c r="BM286" s="409">
        <v>1</v>
      </c>
    </row>
    <row r="287" spans="1:65" s="339" customFormat="1" outlineLevel="1" x14ac:dyDescent="0.3">
      <c r="A287" t="str">
        <f t="shared" si="182"/>
        <v>Process Step Yield</v>
      </c>
      <c r="B287" s="353" t="s">
        <v>87</v>
      </c>
      <c r="C287" s="341"/>
      <c r="D287" s="342" t="s">
        <v>78</v>
      </c>
      <c r="E287" s="343"/>
      <c r="F287" s="344"/>
      <c r="G287" s="344"/>
      <c r="H287" s="344"/>
      <c r="I287" s="344"/>
      <c r="J287" s="344"/>
      <c r="K287" s="344"/>
      <c r="L287" s="344"/>
      <c r="M287" s="344"/>
      <c r="N287" s="344"/>
      <c r="O287" s="344"/>
      <c r="P287" s="344"/>
      <c r="Q287" s="344"/>
      <c r="R287" s="345"/>
      <c r="S287" s="381">
        <v>0.99780000000000002</v>
      </c>
      <c r="T287" s="382">
        <v>0.99780000000000002</v>
      </c>
      <c r="U287" s="379">
        <v>0.99780000000000002</v>
      </c>
      <c r="V287" s="379">
        <v>0.99780000000000002</v>
      </c>
      <c r="W287" s="379">
        <v>0.99780000000000002</v>
      </c>
      <c r="X287" s="379">
        <v>0.99780000000000002</v>
      </c>
      <c r="Y287" s="379">
        <v>0.99780000000000002</v>
      </c>
      <c r="Z287" s="379">
        <v>0.99780000000000002</v>
      </c>
      <c r="AA287" s="379">
        <v>0.99780000000000002</v>
      </c>
      <c r="AB287" s="379">
        <v>0.99780000000000002</v>
      </c>
      <c r="AC287" s="379">
        <v>0.99780000000000002</v>
      </c>
      <c r="AD287" s="379">
        <v>0.99780000000000002</v>
      </c>
      <c r="AE287" s="379">
        <v>0.99780000000000002</v>
      </c>
      <c r="AF287" s="380">
        <v>0.99780000000000002</v>
      </c>
      <c r="AG287" s="381">
        <v>0.99780000000000002</v>
      </c>
      <c r="AH287" s="382">
        <v>0.99780000000000002</v>
      </c>
      <c r="AI287" s="379">
        <v>0.99780000000000002</v>
      </c>
      <c r="AJ287" s="379">
        <v>0.99780000000000002</v>
      </c>
      <c r="AK287" s="379">
        <v>0.99780000000000002</v>
      </c>
      <c r="AL287" s="379">
        <v>0.99780000000000002</v>
      </c>
      <c r="AM287" s="379">
        <v>0.99780000000000002</v>
      </c>
      <c r="AN287" s="379">
        <v>0.99780000000000002</v>
      </c>
      <c r="AO287" s="379">
        <v>0.99780000000000002</v>
      </c>
      <c r="AP287" s="379">
        <v>0.99780000000000002</v>
      </c>
      <c r="AQ287" s="379">
        <v>0.99780000000000002</v>
      </c>
      <c r="AR287" s="379">
        <v>0.99780000000000002</v>
      </c>
      <c r="AS287" s="379">
        <v>0.99780000000000002</v>
      </c>
      <c r="AT287" s="380">
        <v>0.99780000000000002</v>
      </c>
      <c r="AU287" s="381">
        <v>0.99780000000000002</v>
      </c>
      <c r="AV287" s="382">
        <v>0.99780000000000002</v>
      </c>
      <c r="AW287" s="379">
        <v>0.99780000000000002</v>
      </c>
      <c r="AX287" s="379">
        <v>0.99780000000000002</v>
      </c>
      <c r="AY287" s="379">
        <v>0.99780000000000002</v>
      </c>
      <c r="AZ287" s="379">
        <v>0.99780000000000002</v>
      </c>
      <c r="BA287" s="379">
        <v>0.99780000000000002</v>
      </c>
      <c r="BB287" s="379">
        <v>0.99780000000000002</v>
      </c>
      <c r="BC287" s="379">
        <v>0.99780000000000002</v>
      </c>
      <c r="BD287" s="379">
        <v>0.99780000000000002</v>
      </c>
      <c r="BE287" s="379">
        <v>0.99780000000000002</v>
      </c>
      <c r="BF287" s="379">
        <v>0.99780000000000002</v>
      </c>
      <c r="BG287" s="379">
        <v>0.99780000000000002</v>
      </c>
      <c r="BH287" s="380">
        <v>0.99780000000000002</v>
      </c>
      <c r="BI287" s="381">
        <v>0.99780000000000002</v>
      </c>
      <c r="BJ287" s="381">
        <v>0.99780000000000002</v>
      </c>
      <c r="BK287" s="381">
        <v>0.99780000000000002</v>
      </c>
      <c r="BL287" s="381">
        <v>0.99780000000000002</v>
      </c>
      <c r="BM287" s="381">
        <v>0.99780000000000002</v>
      </c>
    </row>
    <row r="288" spans="1:65" outlineLevel="1" x14ac:dyDescent="0.3">
      <c r="A288" t="str">
        <f t="shared" si="182"/>
        <v>Process Step Yield</v>
      </c>
      <c r="B288" s="353" t="s">
        <v>87</v>
      </c>
      <c r="C288" s="240"/>
      <c r="D288" s="241" t="s">
        <v>79</v>
      </c>
      <c r="E288" s="242"/>
      <c r="F288" s="282"/>
      <c r="G288" s="282"/>
      <c r="H288" s="282"/>
      <c r="I288" s="282"/>
      <c r="J288" s="282"/>
      <c r="K288" s="282"/>
      <c r="L288" s="282"/>
      <c r="M288" s="282"/>
      <c r="N288" s="282"/>
      <c r="O288" s="282"/>
      <c r="P288" s="282"/>
      <c r="Q288" s="282"/>
      <c r="R288" s="283"/>
      <c r="S288" s="381">
        <v>0.995</v>
      </c>
      <c r="T288" s="382">
        <v>0.995</v>
      </c>
      <c r="U288" s="379">
        <v>0.995</v>
      </c>
      <c r="V288" s="379">
        <v>0.995</v>
      </c>
      <c r="W288" s="379">
        <v>0.995</v>
      </c>
      <c r="X288" s="379">
        <v>0.995</v>
      </c>
      <c r="Y288" s="379">
        <v>0.995</v>
      </c>
      <c r="Z288" s="379">
        <v>0.995</v>
      </c>
      <c r="AA288" s="379">
        <v>0.995</v>
      </c>
      <c r="AB288" s="379">
        <v>0.995</v>
      </c>
      <c r="AC288" s="379">
        <v>0.995</v>
      </c>
      <c r="AD288" s="379">
        <v>0.995</v>
      </c>
      <c r="AE288" s="379">
        <v>0.995</v>
      </c>
      <c r="AF288" s="380">
        <v>0.995</v>
      </c>
      <c r="AG288" s="381">
        <v>0.995</v>
      </c>
      <c r="AH288" s="382">
        <v>0.995</v>
      </c>
      <c r="AI288" s="379">
        <v>0.995</v>
      </c>
      <c r="AJ288" s="379">
        <v>0.995</v>
      </c>
      <c r="AK288" s="379">
        <v>0.995</v>
      </c>
      <c r="AL288" s="379">
        <v>0.995</v>
      </c>
      <c r="AM288" s="379">
        <v>0.995</v>
      </c>
      <c r="AN288" s="379">
        <v>0.995</v>
      </c>
      <c r="AO288" s="379">
        <v>0.995</v>
      </c>
      <c r="AP288" s="379">
        <v>0.995</v>
      </c>
      <c r="AQ288" s="379">
        <v>0.995</v>
      </c>
      <c r="AR288" s="379">
        <v>0.995</v>
      </c>
      <c r="AS288" s="379">
        <v>0.995</v>
      </c>
      <c r="AT288" s="380">
        <v>0.995</v>
      </c>
      <c r="AU288" s="381">
        <v>0.995</v>
      </c>
      <c r="AV288" s="382">
        <v>0.995</v>
      </c>
      <c r="AW288" s="379">
        <v>0.995</v>
      </c>
      <c r="AX288" s="379">
        <v>0.995</v>
      </c>
      <c r="AY288" s="379">
        <v>0.995</v>
      </c>
      <c r="AZ288" s="379">
        <v>0.995</v>
      </c>
      <c r="BA288" s="379">
        <v>0.995</v>
      </c>
      <c r="BB288" s="379">
        <v>0.995</v>
      </c>
      <c r="BC288" s="379">
        <v>0.995</v>
      </c>
      <c r="BD288" s="379">
        <v>0.995</v>
      </c>
      <c r="BE288" s="379">
        <v>0.995</v>
      </c>
      <c r="BF288" s="379">
        <v>0.995</v>
      </c>
      <c r="BG288" s="379">
        <v>0.995</v>
      </c>
      <c r="BH288" s="380">
        <v>0.995</v>
      </c>
      <c r="BI288" s="381">
        <v>0.995</v>
      </c>
      <c r="BJ288" s="381">
        <v>0.995</v>
      </c>
      <c r="BK288" s="381">
        <v>0.995</v>
      </c>
      <c r="BL288" s="381">
        <v>0.995</v>
      </c>
      <c r="BM288" s="381">
        <v>0.995</v>
      </c>
    </row>
    <row r="289" spans="1:65" outlineLevel="1" x14ac:dyDescent="0.3">
      <c r="A289" t="str">
        <f t="shared" si="182"/>
        <v>Process Step Yield</v>
      </c>
      <c r="B289" s="353" t="s">
        <v>87</v>
      </c>
      <c r="C289" s="240"/>
      <c r="D289" s="241" t="s">
        <v>80</v>
      </c>
      <c r="E289" s="348"/>
      <c r="F289" s="282"/>
      <c r="G289" s="282"/>
      <c r="H289" s="282"/>
      <c r="I289" s="282"/>
      <c r="J289" s="282"/>
      <c r="K289" s="282"/>
      <c r="L289" s="282"/>
      <c r="M289" s="282"/>
      <c r="N289" s="282"/>
      <c r="O289" s="282"/>
      <c r="P289" s="282"/>
      <c r="Q289" s="282"/>
      <c r="R289" s="283"/>
      <c r="S289" s="381">
        <v>0.98</v>
      </c>
      <c r="T289" s="382">
        <v>0.98</v>
      </c>
      <c r="U289" s="379">
        <v>0.98</v>
      </c>
      <c r="V289" s="379">
        <v>0.98</v>
      </c>
      <c r="W289" s="379">
        <v>0.98</v>
      </c>
      <c r="X289" s="379">
        <v>0.98</v>
      </c>
      <c r="Y289" s="379">
        <v>0.98</v>
      </c>
      <c r="Z289" s="379">
        <v>0.98</v>
      </c>
      <c r="AA289" s="379">
        <v>0.98</v>
      </c>
      <c r="AB289" s="379">
        <v>0.98</v>
      </c>
      <c r="AC289" s="379">
        <v>0.98</v>
      </c>
      <c r="AD289" s="379">
        <v>0.98</v>
      </c>
      <c r="AE289" s="379">
        <v>0.98</v>
      </c>
      <c r="AF289" s="380">
        <v>0.98</v>
      </c>
      <c r="AG289" s="381">
        <v>0.98</v>
      </c>
      <c r="AH289" s="382">
        <v>0.98</v>
      </c>
      <c r="AI289" s="379">
        <v>0.98</v>
      </c>
      <c r="AJ289" s="379">
        <v>0.98</v>
      </c>
      <c r="AK289" s="379">
        <v>0.98</v>
      </c>
      <c r="AL289" s="379">
        <v>0.98</v>
      </c>
      <c r="AM289" s="379">
        <v>0.98</v>
      </c>
      <c r="AN289" s="379">
        <v>0.98</v>
      </c>
      <c r="AO289" s="379">
        <v>0.98</v>
      </c>
      <c r="AP289" s="379">
        <v>0.98</v>
      </c>
      <c r="AQ289" s="379">
        <v>0.98</v>
      </c>
      <c r="AR289" s="379">
        <v>0.98</v>
      </c>
      <c r="AS289" s="379">
        <v>0.98</v>
      </c>
      <c r="AT289" s="380">
        <v>0.98</v>
      </c>
      <c r="AU289" s="381">
        <v>0.98</v>
      </c>
      <c r="AV289" s="382">
        <v>0.98</v>
      </c>
      <c r="AW289" s="379">
        <v>0.98</v>
      </c>
      <c r="AX289" s="379">
        <v>0.98</v>
      </c>
      <c r="AY289" s="379">
        <v>0.98</v>
      </c>
      <c r="AZ289" s="379">
        <v>0.98</v>
      </c>
      <c r="BA289" s="379">
        <v>0.98</v>
      </c>
      <c r="BB289" s="379">
        <v>0.98</v>
      </c>
      <c r="BC289" s="379">
        <v>0.98</v>
      </c>
      <c r="BD289" s="379">
        <v>0.98</v>
      </c>
      <c r="BE289" s="379">
        <v>0.98</v>
      </c>
      <c r="BF289" s="379">
        <v>0.98</v>
      </c>
      <c r="BG289" s="379">
        <v>0.98</v>
      </c>
      <c r="BH289" s="380">
        <v>0.98</v>
      </c>
      <c r="BI289" s="381">
        <v>0.98</v>
      </c>
      <c r="BJ289" s="381">
        <v>0.98</v>
      </c>
      <c r="BK289" s="381">
        <v>0.98</v>
      </c>
      <c r="BL289" s="381">
        <v>0.98</v>
      </c>
      <c r="BM289" s="381">
        <v>0.98</v>
      </c>
    </row>
    <row r="290" spans="1:65" outlineLevel="1" x14ac:dyDescent="0.3">
      <c r="A290" t="str">
        <f t="shared" si="182"/>
        <v>Process Step Yield</v>
      </c>
      <c r="B290" s="353" t="s">
        <v>87</v>
      </c>
      <c r="C290" s="240"/>
      <c r="D290" s="241" t="s">
        <v>81</v>
      </c>
      <c r="E290" s="348"/>
      <c r="F290" s="282"/>
      <c r="G290" s="282"/>
      <c r="H290" s="282"/>
      <c r="I290" s="282"/>
      <c r="J290" s="282"/>
      <c r="K290" s="282"/>
      <c r="L290" s="282"/>
      <c r="M290" s="282"/>
      <c r="N290" s="282"/>
      <c r="O290" s="282"/>
      <c r="P290" s="282"/>
      <c r="Q290" s="282"/>
      <c r="R290" s="283"/>
      <c r="S290" s="381">
        <v>0.95</v>
      </c>
      <c r="T290" s="382">
        <v>0.95</v>
      </c>
      <c r="U290" s="379">
        <v>0.95</v>
      </c>
      <c r="V290" s="379">
        <v>0.95</v>
      </c>
      <c r="W290" s="379">
        <v>0.95</v>
      </c>
      <c r="X290" s="379">
        <v>0.95</v>
      </c>
      <c r="Y290" s="379">
        <v>0.95</v>
      </c>
      <c r="Z290" s="379">
        <v>0.95</v>
      </c>
      <c r="AA290" s="379">
        <v>0.95</v>
      </c>
      <c r="AB290" s="379">
        <v>0.95</v>
      </c>
      <c r="AC290" s="379">
        <v>0.95</v>
      </c>
      <c r="AD290" s="379">
        <v>0.95</v>
      </c>
      <c r="AE290" s="379">
        <v>0.95</v>
      </c>
      <c r="AF290" s="380">
        <v>0.95</v>
      </c>
      <c r="AG290" s="381">
        <v>0.95</v>
      </c>
      <c r="AH290" s="382">
        <v>0.95</v>
      </c>
      <c r="AI290" s="379">
        <v>0.95</v>
      </c>
      <c r="AJ290" s="379">
        <v>0.95</v>
      </c>
      <c r="AK290" s="379">
        <v>0.95</v>
      </c>
      <c r="AL290" s="379">
        <v>0.95</v>
      </c>
      <c r="AM290" s="379">
        <v>0.95</v>
      </c>
      <c r="AN290" s="379">
        <v>0.95</v>
      </c>
      <c r="AO290" s="379">
        <v>0.95</v>
      </c>
      <c r="AP290" s="379">
        <v>0.95</v>
      </c>
      <c r="AQ290" s="379">
        <v>0.95</v>
      </c>
      <c r="AR290" s="379">
        <v>0.95</v>
      </c>
      <c r="AS290" s="379">
        <v>0.95</v>
      </c>
      <c r="AT290" s="380">
        <v>0.95</v>
      </c>
      <c r="AU290" s="381">
        <v>0.95</v>
      </c>
      <c r="AV290" s="382">
        <v>0.95</v>
      </c>
      <c r="AW290" s="379">
        <v>0.95</v>
      </c>
      <c r="AX290" s="379">
        <v>0.95</v>
      </c>
      <c r="AY290" s="379">
        <v>0.95</v>
      </c>
      <c r="AZ290" s="379">
        <v>0.95</v>
      </c>
      <c r="BA290" s="379">
        <v>0.95</v>
      </c>
      <c r="BB290" s="379">
        <v>0.95</v>
      </c>
      <c r="BC290" s="379">
        <v>0.95</v>
      </c>
      <c r="BD290" s="379">
        <v>0.95</v>
      </c>
      <c r="BE290" s="379">
        <v>0.95</v>
      </c>
      <c r="BF290" s="379">
        <v>0.95</v>
      </c>
      <c r="BG290" s="379">
        <v>0.95</v>
      </c>
      <c r="BH290" s="380">
        <v>0.95</v>
      </c>
      <c r="BI290" s="381">
        <v>0.95</v>
      </c>
      <c r="BJ290" s="381">
        <v>0.95</v>
      </c>
      <c r="BK290" s="381">
        <v>0.95</v>
      </c>
      <c r="BL290" s="381">
        <v>0.95</v>
      </c>
      <c r="BM290" s="381">
        <v>0.95</v>
      </c>
    </row>
    <row r="291" spans="1:65" outlineLevel="1" x14ac:dyDescent="0.3">
      <c r="A291" t="str">
        <f t="shared" si="182"/>
        <v>Process Step Yield</v>
      </c>
      <c r="B291" s="353" t="s">
        <v>87</v>
      </c>
      <c r="C291" s="240"/>
      <c r="D291" s="241" t="s">
        <v>82</v>
      </c>
      <c r="E291" s="348"/>
      <c r="F291" s="282"/>
      <c r="G291" s="282"/>
      <c r="H291" s="282"/>
      <c r="I291" s="282"/>
      <c r="J291" s="282"/>
      <c r="K291" s="282"/>
      <c r="L291" s="282"/>
      <c r="M291" s="282"/>
      <c r="N291" s="282"/>
      <c r="O291" s="282"/>
      <c r="P291" s="282"/>
      <c r="Q291" s="282"/>
      <c r="R291" s="283"/>
      <c r="S291" s="381">
        <v>1</v>
      </c>
      <c r="T291" s="382">
        <v>1</v>
      </c>
      <c r="U291" s="379">
        <v>1</v>
      </c>
      <c r="V291" s="379">
        <v>1</v>
      </c>
      <c r="W291" s="379">
        <v>1</v>
      </c>
      <c r="X291" s="379">
        <v>1</v>
      </c>
      <c r="Y291" s="379">
        <v>1</v>
      </c>
      <c r="Z291" s="379">
        <v>1</v>
      </c>
      <c r="AA291" s="379">
        <v>1</v>
      </c>
      <c r="AB291" s="379">
        <v>1</v>
      </c>
      <c r="AC291" s="379">
        <v>1</v>
      </c>
      <c r="AD291" s="379">
        <v>1</v>
      </c>
      <c r="AE291" s="379">
        <v>1</v>
      </c>
      <c r="AF291" s="380">
        <v>1</v>
      </c>
      <c r="AG291" s="381">
        <v>1</v>
      </c>
      <c r="AH291" s="382">
        <v>1</v>
      </c>
      <c r="AI291" s="379">
        <v>1</v>
      </c>
      <c r="AJ291" s="379">
        <v>1</v>
      </c>
      <c r="AK291" s="379">
        <v>1</v>
      </c>
      <c r="AL291" s="379">
        <v>1</v>
      </c>
      <c r="AM291" s="379">
        <v>1</v>
      </c>
      <c r="AN291" s="379">
        <v>1</v>
      </c>
      <c r="AO291" s="379">
        <v>1</v>
      </c>
      <c r="AP291" s="379">
        <v>1</v>
      </c>
      <c r="AQ291" s="379">
        <v>1</v>
      </c>
      <c r="AR291" s="379">
        <v>1</v>
      </c>
      <c r="AS291" s="379">
        <v>1</v>
      </c>
      <c r="AT291" s="380">
        <v>1</v>
      </c>
      <c r="AU291" s="381">
        <v>1</v>
      </c>
      <c r="AV291" s="382">
        <v>1</v>
      </c>
      <c r="AW291" s="379">
        <v>1</v>
      </c>
      <c r="AX291" s="379">
        <v>1</v>
      </c>
      <c r="AY291" s="379">
        <v>1</v>
      </c>
      <c r="AZ291" s="379">
        <v>1</v>
      </c>
      <c r="BA291" s="379">
        <v>1</v>
      </c>
      <c r="BB291" s="379">
        <v>1</v>
      </c>
      <c r="BC291" s="379">
        <v>1</v>
      </c>
      <c r="BD291" s="379">
        <v>1</v>
      </c>
      <c r="BE291" s="379">
        <v>1</v>
      </c>
      <c r="BF291" s="379">
        <v>1</v>
      </c>
      <c r="BG291" s="379">
        <v>1</v>
      </c>
      <c r="BH291" s="380">
        <v>1</v>
      </c>
      <c r="BI291" s="381">
        <v>1</v>
      </c>
      <c r="BJ291" s="381">
        <v>1</v>
      </c>
      <c r="BK291" s="381">
        <v>1</v>
      </c>
      <c r="BL291" s="381">
        <v>1</v>
      </c>
      <c r="BM291" s="381">
        <v>1</v>
      </c>
    </row>
    <row r="292" spans="1:65" outlineLevel="1" x14ac:dyDescent="0.3">
      <c r="A292" t="str">
        <f t="shared" si="182"/>
        <v>Process Step Yield</v>
      </c>
      <c r="B292" s="353" t="s">
        <v>87</v>
      </c>
      <c r="C292" s="240"/>
      <c r="D292" s="241" t="s">
        <v>52</v>
      </c>
      <c r="E292" s="242"/>
      <c r="F292" s="282"/>
      <c r="G292" s="282"/>
      <c r="H292" s="282"/>
      <c r="I292" s="282"/>
      <c r="J292" s="282"/>
      <c r="K292" s="282"/>
      <c r="L292" s="282"/>
      <c r="M292" s="282"/>
      <c r="N292" s="282"/>
      <c r="O292" s="282"/>
      <c r="P292" s="282"/>
      <c r="Q292" s="282"/>
      <c r="R292" s="283"/>
      <c r="S292" s="381">
        <v>0.97</v>
      </c>
      <c r="T292" s="382">
        <v>0.97</v>
      </c>
      <c r="U292" s="379">
        <v>0.97</v>
      </c>
      <c r="V292" s="379">
        <v>0.97</v>
      </c>
      <c r="W292" s="379">
        <v>0.97</v>
      </c>
      <c r="X292" s="379">
        <v>0.97</v>
      </c>
      <c r="Y292" s="379">
        <v>0.97</v>
      </c>
      <c r="Z292" s="379">
        <v>0.97</v>
      </c>
      <c r="AA292" s="379">
        <v>0.97</v>
      </c>
      <c r="AB292" s="379">
        <v>0.97</v>
      </c>
      <c r="AC292" s="379">
        <v>0.97</v>
      </c>
      <c r="AD292" s="379">
        <v>0.97</v>
      </c>
      <c r="AE292" s="379">
        <v>0.97</v>
      </c>
      <c r="AF292" s="380">
        <v>0.97</v>
      </c>
      <c r="AG292" s="381">
        <v>0.97</v>
      </c>
      <c r="AH292" s="382">
        <v>0.97</v>
      </c>
      <c r="AI292" s="379">
        <v>0.97</v>
      </c>
      <c r="AJ292" s="379">
        <v>0.97</v>
      </c>
      <c r="AK292" s="379">
        <v>0.97</v>
      </c>
      <c r="AL292" s="379">
        <v>0.97</v>
      </c>
      <c r="AM292" s="379">
        <v>0.97</v>
      </c>
      <c r="AN292" s="379">
        <v>0.97</v>
      </c>
      <c r="AO292" s="379">
        <v>0.97</v>
      </c>
      <c r="AP292" s="379">
        <v>0.97</v>
      </c>
      <c r="AQ292" s="379">
        <v>0.97</v>
      </c>
      <c r="AR292" s="379">
        <v>0.97</v>
      </c>
      <c r="AS292" s="379">
        <v>0.97</v>
      </c>
      <c r="AT292" s="380">
        <v>0.97</v>
      </c>
      <c r="AU292" s="381">
        <v>0.97</v>
      </c>
      <c r="AV292" s="382">
        <v>0.97</v>
      </c>
      <c r="AW292" s="379">
        <v>0.97</v>
      </c>
      <c r="AX292" s="379">
        <v>0.97</v>
      </c>
      <c r="AY292" s="379">
        <v>0.97</v>
      </c>
      <c r="AZ292" s="379">
        <v>0.97</v>
      </c>
      <c r="BA292" s="379">
        <v>0.97</v>
      </c>
      <c r="BB292" s="379">
        <v>0.97</v>
      </c>
      <c r="BC292" s="379">
        <v>0.97</v>
      </c>
      <c r="BD292" s="379">
        <v>0.97</v>
      </c>
      <c r="BE292" s="379">
        <v>0.97</v>
      </c>
      <c r="BF292" s="379">
        <v>0.97</v>
      </c>
      <c r="BG292" s="379">
        <v>0.97</v>
      </c>
      <c r="BH292" s="380">
        <v>0.97</v>
      </c>
      <c r="BI292" s="381">
        <v>0.97</v>
      </c>
      <c r="BJ292" s="381">
        <v>0.97</v>
      </c>
      <c r="BK292" s="381">
        <v>0.97</v>
      </c>
      <c r="BL292" s="381">
        <v>0.97</v>
      </c>
      <c r="BM292" s="381">
        <v>0.97</v>
      </c>
    </row>
    <row r="293" spans="1:65" outlineLevel="1" x14ac:dyDescent="0.3">
      <c r="A293" t="str">
        <f t="shared" si="182"/>
        <v>Process Step Yield</v>
      </c>
      <c r="B293" s="353" t="s">
        <v>87</v>
      </c>
      <c r="C293" s="291"/>
      <c r="D293" s="351" t="s">
        <v>83</v>
      </c>
      <c r="E293" s="292"/>
      <c r="F293" s="293"/>
      <c r="G293" s="293"/>
      <c r="H293" s="293"/>
      <c r="I293" s="293"/>
      <c r="J293" s="293"/>
      <c r="K293" s="293"/>
      <c r="L293" s="293"/>
      <c r="M293" s="293"/>
      <c r="N293" s="293"/>
      <c r="O293" s="293"/>
      <c r="P293" s="293"/>
      <c r="Q293" s="293"/>
      <c r="R293" s="294"/>
      <c r="S293" s="385">
        <v>0.94</v>
      </c>
      <c r="T293" s="386">
        <v>0.94</v>
      </c>
      <c r="U293" s="383">
        <v>0.94</v>
      </c>
      <c r="V293" s="383">
        <v>0.94</v>
      </c>
      <c r="W293" s="383">
        <v>0.94</v>
      </c>
      <c r="X293" s="383">
        <v>0.94</v>
      </c>
      <c r="Y293" s="383">
        <v>0.94</v>
      </c>
      <c r="Z293" s="383">
        <v>0.94</v>
      </c>
      <c r="AA293" s="383">
        <v>0.94</v>
      </c>
      <c r="AB293" s="383">
        <v>0.94</v>
      </c>
      <c r="AC293" s="383">
        <v>0.94</v>
      </c>
      <c r="AD293" s="383">
        <v>0.94</v>
      </c>
      <c r="AE293" s="383">
        <v>0.94</v>
      </c>
      <c r="AF293" s="384">
        <v>0.94</v>
      </c>
      <c r="AG293" s="385">
        <v>0.94</v>
      </c>
      <c r="AH293" s="386">
        <v>0.94</v>
      </c>
      <c r="AI293" s="383">
        <v>0.94</v>
      </c>
      <c r="AJ293" s="383">
        <v>0.94</v>
      </c>
      <c r="AK293" s="383">
        <v>0.94</v>
      </c>
      <c r="AL293" s="383">
        <v>0.94</v>
      </c>
      <c r="AM293" s="383">
        <v>0.94</v>
      </c>
      <c r="AN293" s="383">
        <v>0.94</v>
      </c>
      <c r="AO293" s="383">
        <v>0.94</v>
      </c>
      <c r="AP293" s="383">
        <v>0.94</v>
      </c>
      <c r="AQ293" s="383">
        <v>0.94</v>
      </c>
      <c r="AR293" s="383">
        <v>0.94</v>
      </c>
      <c r="AS293" s="383">
        <v>0.94</v>
      </c>
      <c r="AT293" s="384">
        <v>0.94</v>
      </c>
      <c r="AU293" s="385">
        <v>0.94</v>
      </c>
      <c r="AV293" s="386">
        <v>0.94</v>
      </c>
      <c r="AW293" s="383">
        <v>0.94</v>
      </c>
      <c r="AX293" s="383">
        <v>0.94</v>
      </c>
      <c r="AY293" s="383">
        <v>0.94</v>
      </c>
      <c r="AZ293" s="383">
        <v>0.94</v>
      </c>
      <c r="BA293" s="383">
        <v>0.94</v>
      </c>
      <c r="BB293" s="383">
        <v>0.94</v>
      </c>
      <c r="BC293" s="383">
        <v>0.94</v>
      </c>
      <c r="BD293" s="383">
        <v>0.94</v>
      </c>
      <c r="BE293" s="383">
        <v>0.94</v>
      </c>
      <c r="BF293" s="383">
        <v>0.94</v>
      </c>
      <c r="BG293" s="383">
        <v>0.94</v>
      </c>
      <c r="BH293" s="384">
        <v>0.94</v>
      </c>
      <c r="BI293" s="385">
        <v>0.94</v>
      </c>
      <c r="BJ293" s="385">
        <v>0.94</v>
      </c>
      <c r="BK293" s="385">
        <v>0.94</v>
      </c>
      <c r="BL293" s="385">
        <v>0.94</v>
      </c>
      <c r="BM293" s="385">
        <v>0.94</v>
      </c>
    </row>
    <row r="294" spans="1:65" outlineLevel="1" x14ac:dyDescent="0.3">
      <c r="A294" t="str">
        <f t="shared" si="182"/>
        <v>Process Step Yield</v>
      </c>
      <c r="B294" s="273" t="s">
        <v>43</v>
      </c>
      <c r="C294" s="274"/>
      <c r="D294" s="275" t="s">
        <v>75</v>
      </c>
      <c r="E294" s="299"/>
      <c r="F294" s="387">
        <v>0.99</v>
      </c>
      <c r="G294" s="387">
        <v>0.99</v>
      </c>
      <c r="H294" s="387">
        <v>0.99</v>
      </c>
      <c r="I294" s="387">
        <v>0.99</v>
      </c>
      <c r="J294" s="387">
        <v>0.99</v>
      </c>
      <c r="K294" s="387">
        <v>0.99</v>
      </c>
      <c r="L294" s="387">
        <v>0.99</v>
      </c>
      <c r="M294" s="387">
        <v>0.99</v>
      </c>
      <c r="N294" s="387">
        <v>0.99</v>
      </c>
      <c r="O294" s="387">
        <v>0.99</v>
      </c>
      <c r="P294" s="387">
        <v>0.99</v>
      </c>
      <c r="Q294" s="387">
        <v>0.99</v>
      </c>
      <c r="R294" s="388">
        <v>0.99</v>
      </c>
      <c r="S294" s="389">
        <v>0.99</v>
      </c>
      <c r="T294" s="390">
        <v>0.99</v>
      </c>
      <c r="U294" s="387">
        <v>0.99</v>
      </c>
      <c r="V294" s="387">
        <v>0.99</v>
      </c>
      <c r="W294" s="387">
        <v>0.99</v>
      </c>
      <c r="X294" s="387">
        <v>0.99</v>
      </c>
      <c r="Y294" s="387">
        <v>0.99</v>
      </c>
      <c r="Z294" s="387">
        <v>0.99</v>
      </c>
      <c r="AA294" s="387">
        <v>0.99</v>
      </c>
      <c r="AB294" s="387">
        <v>0.99</v>
      </c>
      <c r="AC294" s="387">
        <v>0.99</v>
      </c>
      <c r="AD294" s="387">
        <v>0.99</v>
      </c>
      <c r="AE294" s="387">
        <v>0.99</v>
      </c>
      <c r="AF294" s="388">
        <v>0.99</v>
      </c>
      <c r="AG294" s="389">
        <v>0.99</v>
      </c>
      <c r="AH294" s="390">
        <v>0.99</v>
      </c>
      <c r="AI294" s="387">
        <v>0.99</v>
      </c>
      <c r="AJ294" s="387">
        <v>0.99</v>
      </c>
      <c r="AK294" s="387">
        <v>0.99</v>
      </c>
      <c r="AL294" s="387">
        <v>0.99</v>
      </c>
      <c r="AM294" s="387">
        <v>0.99</v>
      </c>
      <c r="AN294" s="387">
        <v>0.99</v>
      </c>
      <c r="AO294" s="387">
        <v>0.99</v>
      </c>
      <c r="AP294" s="387">
        <v>0.99</v>
      </c>
      <c r="AQ294" s="387">
        <v>0.99</v>
      </c>
      <c r="AR294" s="387">
        <v>0.99</v>
      </c>
      <c r="AS294" s="387">
        <v>0.99</v>
      </c>
      <c r="AT294" s="388">
        <v>0.99</v>
      </c>
      <c r="AU294" s="389">
        <v>0.99</v>
      </c>
      <c r="AV294" s="390">
        <v>0.99</v>
      </c>
      <c r="AW294" s="387">
        <v>0.99</v>
      </c>
      <c r="AX294" s="387">
        <v>0.99</v>
      </c>
      <c r="AY294" s="387">
        <v>0.99</v>
      </c>
      <c r="AZ294" s="387">
        <v>0.99</v>
      </c>
      <c r="BA294" s="387">
        <v>0.99</v>
      </c>
      <c r="BB294" s="387">
        <v>0.99</v>
      </c>
      <c r="BC294" s="387">
        <v>0.99</v>
      </c>
      <c r="BD294" s="387">
        <v>0.99</v>
      </c>
      <c r="BE294" s="387">
        <v>0.99</v>
      </c>
      <c r="BF294" s="387">
        <v>0.99</v>
      </c>
      <c r="BG294" s="387">
        <v>0.99</v>
      </c>
      <c r="BH294" s="388">
        <v>0.99</v>
      </c>
      <c r="BI294" s="389">
        <v>0.99</v>
      </c>
      <c r="BJ294" s="389">
        <v>0.99</v>
      </c>
      <c r="BK294" s="389">
        <v>0.99</v>
      </c>
      <c r="BL294" s="389">
        <v>0.99</v>
      </c>
      <c r="BM294" s="389">
        <v>0.99</v>
      </c>
    </row>
    <row r="295" spans="1:65" outlineLevel="1" x14ac:dyDescent="0.3">
      <c r="A295" t="str">
        <f t="shared" si="182"/>
        <v>Process Step Yield</v>
      </c>
      <c r="B295" s="239" t="s">
        <v>43</v>
      </c>
      <c r="C295" s="240"/>
      <c r="D295" s="241" t="s">
        <v>77</v>
      </c>
      <c r="E295" s="242"/>
      <c r="F295" s="379">
        <v>0.99</v>
      </c>
      <c r="G295" s="379">
        <v>0.99</v>
      </c>
      <c r="H295" s="379">
        <v>0.99</v>
      </c>
      <c r="I295" s="379">
        <v>0.99</v>
      </c>
      <c r="J295" s="379">
        <v>0.99</v>
      </c>
      <c r="K295" s="379">
        <v>0.99</v>
      </c>
      <c r="L295" s="379">
        <v>0.99</v>
      </c>
      <c r="M295" s="379">
        <v>0.99</v>
      </c>
      <c r="N295" s="379">
        <v>0.99</v>
      </c>
      <c r="O295" s="379">
        <v>0.99</v>
      </c>
      <c r="P295" s="379">
        <v>0.99</v>
      </c>
      <c r="Q295" s="379">
        <v>0.99</v>
      </c>
      <c r="R295" s="380">
        <v>0.99</v>
      </c>
      <c r="S295" s="381">
        <v>0.99</v>
      </c>
      <c r="T295" s="382">
        <v>0.99</v>
      </c>
      <c r="U295" s="379">
        <v>0.99</v>
      </c>
      <c r="V295" s="379">
        <v>0.99</v>
      </c>
      <c r="W295" s="379">
        <v>0.99</v>
      </c>
      <c r="X295" s="379">
        <v>0.99</v>
      </c>
      <c r="Y295" s="379">
        <v>0.99</v>
      </c>
      <c r="Z295" s="379">
        <v>0.99</v>
      </c>
      <c r="AA295" s="379">
        <v>0.99</v>
      </c>
      <c r="AB295" s="379">
        <v>0.99</v>
      </c>
      <c r="AC295" s="379">
        <v>0.99</v>
      </c>
      <c r="AD295" s="379">
        <v>0.99</v>
      </c>
      <c r="AE295" s="379">
        <v>0.99</v>
      </c>
      <c r="AF295" s="380">
        <v>0.99</v>
      </c>
      <c r="AG295" s="381">
        <v>0.99</v>
      </c>
      <c r="AH295" s="382">
        <v>0.99</v>
      </c>
      <c r="AI295" s="379">
        <v>0.99</v>
      </c>
      <c r="AJ295" s="379">
        <v>0.99</v>
      </c>
      <c r="AK295" s="379">
        <v>0.99</v>
      </c>
      <c r="AL295" s="379">
        <v>0.99</v>
      </c>
      <c r="AM295" s="379">
        <v>0.99</v>
      </c>
      <c r="AN295" s="379">
        <v>0.99</v>
      </c>
      <c r="AO295" s="379">
        <v>0.99</v>
      </c>
      <c r="AP295" s="379">
        <v>0.99</v>
      </c>
      <c r="AQ295" s="379">
        <v>0.99</v>
      </c>
      <c r="AR295" s="379">
        <v>0.99</v>
      </c>
      <c r="AS295" s="379">
        <v>0.99</v>
      </c>
      <c r="AT295" s="380">
        <v>0.99</v>
      </c>
      <c r="AU295" s="381">
        <v>0.99</v>
      </c>
      <c r="AV295" s="382">
        <v>0.99</v>
      </c>
      <c r="AW295" s="379">
        <v>0.99</v>
      </c>
      <c r="AX295" s="379">
        <v>0.99</v>
      </c>
      <c r="AY295" s="379">
        <v>0.99</v>
      </c>
      <c r="AZ295" s="379">
        <v>0.99</v>
      </c>
      <c r="BA295" s="379">
        <v>0.99</v>
      </c>
      <c r="BB295" s="379">
        <v>0.99</v>
      </c>
      <c r="BC295" s="379">
        <v>0.99</v>
      </c>
      <c r="BD295" s="379">
        <v>0.99</v>
      </c>
      <c r="BE295" s="379">
        <v>0.99</v>
      </c>
      <c r="BF295" s="379">
        <v>0.99</v>
      </c>
      <c r="BG295" s="379">
        <v>0.99</v>
      </c>
      <c r="BH295" s="380">
        <v>0.99</v>
      </c>
      <c r="BI295" s="381">
        <v>0.99</v>
      </c>
      <c r="BJ295" s="381">
        <v>0.99</v>
      </c>
      <c r="BK295" s="381">
        <v>0.99</v>
      </c>
      <c r="BL295" s="381">
        <v>0.99</v>
      </c>
      <c r="BM295" s="381">
        <v>0.99</v>
      </c>
    </row>
    <row r="296" spans="1:65" outlineLevel="1" x14ac:dyDescent="0.3">
      <c r="A296" t="str">
        <f t="shared" si="182"/>
        <v>Process Step Yield</v>
      </c>
      <c r="B296" s="239" t="s">
        <v>43</v>
      </c>
      <c r="C296" s="240"/>
      <c r="D296" s="241" t="s">
        <v>78</v>
      </c>
      <c r="E296" s="242"/>
      <c r="F296" s="379">
        <v>0.95</v>
      </c>
      <c r="G296" s="379">
        <v>0.95</v>
      </c>
      <c r="H296" s="379">
        <v>0.95</v>
      </c>
      <c r="I296" s="379">
        <v>0.95</v>
      </c>
      <c r="J296" s="379">
        <v>0.95</v>
      </c>
      <c r="K296" s="379">
        <v>0.95</v>
      </c>
      <c r="L296" s="379">
        <v>0.95</v>
      </c>
      <c r="M296" s="379">
        <v>0.95</v>
      </c>
      <c r="N296" s="379">
        <v>0.95</v>
      </c>
      <c r="O296" s="379">
        <v>0.95</v>
      </c>
      <c r="P296" s="379">
        <v>0.95</v>
      </c>
      <c r="Q296" s="379">
        <v>0.95</v>
      </c>
      <c r="R296" s="380">
        <v>0.95</v>
      </c>
      <c r="S296" s="381">
        <v>0.95</v>
      </c>
      <c r="T296" s="382">
        <v>0.95</v>
      </c>
      <c r="U296" s="379">
        <v>0.95</v>
      </c>
      <c r="V296" s="379">
        <v>0.95</v>
      </c>
      <c r="W296" s="379">
        <v>0.95</v>
      </c>
      <c r="X296" s="379">
        <v>0.95</v>
      </c>
      <c r="Y296" s="379">
        <v>0.95</v>
      </c>
      <c r="Z296" s="379">
        <v>0.95</v>
      </c>
      <c r="AA296" s="379">
        <v>0.95</v>
      </c>
      <c r="AB296" s="379">
        <v>0.95</v>
      </c>
      <c r="AC296" s="379">
        <v>0.95</v>
      </c>
      <c r="AD296" s="379">
        <v>0.95</v>
      </c>
      <c r="AE296" s="379">
        <v>0.95</v>
      </c>
      <c r="AF296" s="380">
        <v>0.95</v>
      </c>
      <c r="AG296" s="381">
        <v>0.95</v>
      </c>
      <c r="AH296" s="382">
        <v>0.95</v>
      </c>
      <c r="AI296" s="379">
        <v>0.95</v>
      </c>
      <c r="AJ296" s="379">
        <v>0.95</v>
      </c>
      <c r="AK296" s="379">
        <v>0.95</v>
      </c>
      <c r="AL296" s="379">
        <v>0.95</v>
      </c>
      <c r="AM296" s="379">
        <v>0.95</v>
      </c>
      <c r="AN296" s="379">
        <v>0.95</v>
      </c>
      <c r="AO296" s="379">
        <v>0.95</v>
      </c>
      <c r="AP296" s="379">
        <v>0.95</v>
      </c>
      <c r="AQ296" s="379">
        <v>0.95</v>
      </c>
      <c r="AR296" s="379">
        <v>0.95</v>
      </c>
      <c r="AS296" s="379">
        <v>0.95</v>
      </c>
      <c r="AT296" s="380">
        <v>0.95</v>
      </c>
      <c r="AU296" s="381">
        <v>0.95</v>
      </c>
      <c r="AV296" s="382">
        <v>0.95</v>
      </c>
      <c r="AW296" s="379">
        <v>0.95</v>
      </c>
      <c r="AX296" s="379">
        <v>0.95</v>
      </c>
      <c r="AY296" s="379">
        <v>0.95</v>
      </c>
      <c r="AZ296" s="379">
        <v>0.95</v>
      </c>
      <c r="BA296" s="379">
        <v>0.95</v>
      </c>
      <c r="BB296" s="379">
        <v>0.95</v>
      </c>
      <c r="BC296" s="379">
        <v>0.95</v>
      </c>
      <c r="BD296" s="379">
        <v>0.95</v>
      </c>
      <c r="BE296" s="379">
        <v>0.95</v>
      </c>
      <c r="BF296" s="379">
        <v>0.95</v>
      </c>
      <c r="BG296" s="379">
        <v>0.95</v>
      </c>
      <c r="BH296" s="380">
        <v>0.95</v>
      </c>
      <c r="BI296" s="381">
        <v>0.95</v>
      </c>
      <c r="BJ296" s="381">
        <v>0.95</v>
      </c>
      <c r="BK296" s="381">
        <v>0.95</v>
      </c>
      <c r="BL296" s="381">
        <v>0.95</v>
      </c>
      <c r="BM296" s="381">
        <v>0.95</v>
      </c>
    </row>
    <row r="297" spans="1:65" outlineLevel="1" x14ac:dyDescent="0.3">
      <c r="A297" t="str">
        <f t="shared" si="182"/>
        <v>Process Step Yield</v>
      </c>
      <c r="B297" s="239" t="s">
        <v>43</v>
      </c>
      <c r="C297" s="240"/>
      <c r="D297" s="241" t="s">
        <v>79</v>
      </c>
      <c r="E297" s="242"/>
      <c r="F297" s="379">
        <v>0.98</v>
      </c>
      <c r="G297" s="379">
        <v>0.98</v>
      </c>
      <c r="H297" s="379">
        <v>0.98</v>
      </c>
      <c r="I297" s="379">
        <v>0.98</v>
      </c>
      <c r="J297" s="379">
        <v>0.98</v>
      </c>
      <c r="K297" s="379">
        <v>0.98</v>
      </c>
      <c r="L297" s="379">
        <v>0.98</v>
      </c>
      <c r="M297" s="379">
        <v>0.98</v>
      </c>
      <c r="N297" s="379">
        <v>0.98</v>
      </c>
      <c r="O297" s="379">
        <v>0.98</v>
      </c>
      <c r="P297" s="379">
        <v>0.98</v>
      </c>
      <c r="Q297" s="379">
        <v>0.98</v>
      </c>
      <c r="R297" s="380">
        <v>0.98</v>
      </c>
      <c r="S297" s="381">
        <v>0.98</v>
      </c>
      <c r="T297" s="382">
        <v>0.98</v>
      </c>
      <c r="U297" s="379">
        <v>0.98</v>
      </c>
      <c r="V297" s="379">
        <v>0.98</v>
      </c>
      <c r="W297" s="379">
        <v>0.98</v>
      </c>
      <c r="X297" s="379">
        <v>0.98</v>
      </c>
      <c r="Y297" s="379">
        <v>0.98</v>
      </c>
      <c r="Z297" s="379">
        <v>0.98</v>
      </c>
      <c r="AA297" s="379">
        <v>0.98</v>
      </c>
      <c r="AB297" s="379">
        <v>0.98</v>
      </c>
      <c r="AC297" s="379">
        <v>0.98</v>
      </c>
      <c r="AD297" s="379">
        <v>0.98</v>
      </c>
      <c r="AE297" s="379">
        <v>0.98</v>
      </c>
      <c r="AF297" s="380">
        <v>0.98</v>
      </c>
      <c r="AG297" s="381">
        <v>0.98</v>
      </c>
      <c r="AH297" s="382">
        <v>0.98</v>
      </c>
      <c r="AI297" s="379">
        <v>0.98</v>
      </c>
      <c r="AJ297" s="379">
        <v>0.98</v>
      </c>
      <c r="AK297" s="379">
        <v>0.98</v>
      </c>
      <c r="AL297" s="379">
        <v>0.98</v>
      </c>
      <c r="AM297" s="379">
        <v>0.98</v>
      </c>
      <c r="AN297" s="379">
        <v>0.98</v>
      </c>
      <c r="AO297" s="379">
        <v>0.98</v>
      </c>
      <c r="AP297" s="379">
        <v>0.98</v>
      </c>
      <c r="AQ297" s="379">
        <v>0.98</v>
      </c>
      <c r="AR297" s="379">
        <v>0.98</v>
      </c>
      <c r="AS297" s="379">
        <v>0.98</v>
      </c>
      <c r="AT297" s="380">
        <v>0.98</v>
      </c>
      <c r="AU297" s="381">
        <v>0.98</v>
      </c>
      <c r="AV297" s="382">
        <v>0.98</v>
      </c>
      <c r="AW297" s="379">
        <v>0.98</v>
      </c>
      <c r="AX297" s="379">
        <v>0.98</v>
      </c>
      <c r="AY297" s="379">
        <v>0.98</v>
      </c>
      <c r="AZ297" s="379">
        <v>0.98</v>
      </c>
      <c r="BA297" s="379">
        <v>0.98</v>
      </c>
      <c r="BB297" s="379">
        <v>0.98</v>
      </c>
      <c r="BC297" s="379">
        <v>0.98</v>
      </c>
      <c r="BD297" s="379">
        <v>0.98</v>
      </c>
      <c r="BE297" s="379">
        <v>0.98</v>
      </c>
      <c r="BF297" s="379">
        <v>0.98</v>
      </c>
      <c r="BG297" s="379">
        <v>0.98</v>
      </c>
      <c r="BH297" s="380">
        <v>0.98</v>
      </c>
      <c r="BI297" s="381">
        <v>0.98</v>
      </c>
      <c r="BJ297" s="381">
        <v>0.98</v>
      </c>
      <c r="BK297" s="381">
        <v>0.98</v>
      </c>
      <c r="BL297" s="381">
        <v>0.98</v>
      </c>
      <c r="BM297" s="381">
        <v>0.98</v>
      </c>
    </row>
    <row r="298" spans="1:65" outlineLevel="1" x14ac:dyDescent="0.3">
      <c r="A298" t="str">
        <f t="shared" si="182"/>
        <v>Process Step Yield</v>
      </c>
      <c r="B298" s="308" t="s">
        <v>43</v>
      </c>
      <c r="C298" s="326"/>
      <c r="D298" s="327" t="s">
        <v>80</v>
      </c>
      <c r="E298" s="309"/>
      <c r="F298" s="399">
        <v>1</v>
      </c>
      <c r="G298" s="399">
        <v>1</v>
      </c>
      <c r="H298" s="399">
        <v>1</v>
      </c>
      <c r="I298" s="399">
        <v>1</v>
      </c>
      <c r="J298" s="399">
        <v>1</v>
      </c>
      <c r="K298" s="399">
        <v>1</v>
      </c>
      <c r="L298" s="399">
        <v>1</v>
      </c>
      <c r="M298" s="399">
        <v>1</v>
      </c>
      <c r="N298" s="399">
        <v>1</v>
      </c>
      <c r="O298" s="399">
        <v>1</v>
      </c>
      <c r="P298" s="399">
        <v>1</v>
      </c>
      <c r="Q298" s="399">
        <v>1</v>
      </c>
      <c r="R298" s="400">
        <v>1</v>
      </c>
      <c r="S298" s="401">
        <v>1</v>
      </c>
      <c r="T298" s="402">
        <v>1</v>
      </c>
      <c r="U298" s="399">
        <v>1</v>
      </c>
      <c r="V298" s="399">
        <v>1</v>
      </c>
      <c r="W298" s="399">
        <v>1</v>
      </c>
      <c r="X298" s="399">
        <v>1</v>
      </c>
      <c r="Y298" s="399">
        <v>1</v>
      </c>
      <c r="Z298" s="399">
        <v>1</v>
      </c>
      <c r="AA298" s="399">
        <v>1</v>
      </c>
      <c r="AB298" s="399">
        <v>1</v>
      </c>
      <c r="AC298" s="399">
        <v>1</v>
      </c>
      <c r="AD298" s="399">
        <v>1</v>
      </c>
      <c r="AE298" s="399">
        <v>1</v>
      </c>
      <c r="AF298" s="400">
        <v>1</v>
      </c>
      <c r="AG298" s="401">
        <v>1</v>
      </c>
      <c r="AH298" s="402">
        <v>1</v>
      </c>
      <c r="AI298" s="399">
        <v>1</v>
      </c>
      <c r="AJ298" s="399">
        <v>1</v>
      </c>
      <c r="AK298" s="399">
        <v>1</v>
      </c>
      <c r="AL298" s="399">
        <v>1</v>
      </c>
      <c r="AM298" s="399">
        <v>1</v>
      </c>
      <c r="AN298" s="399">
        <v>1</v>
      </c>
      <c r="AO298" s="399">
        <v>1</v>
      </c>
      <c r="AP298" s="399">
        <v>1</v>
      </c>
      <c r="AQ298" s="399">
        <v>1</v>
      </c>
      <c r="AR298" s="399">
        <v>1</v>
      </c>
      <c r="AS298" s="399">
        <v>1</v>
      </c>
      <c r="AT298" s="400">
        <v>1</v>
      </c>
      <c r="AU298" s="401">
        <v>1</v>
      </c>
      <c r="AV298" s="402">
        <v>1</v>
      </c>
      <c r="AW298" s="399">
        <v>1</v>
      </c>
      <c r="AX298" s="399">
        <v>1</v>
      </c>
      <c r="AY298" s="399">
        <v>1</v>
      </c>
      <c r="AZ298" s="399">
        <v>1</v>
      </c>
      <c r="BA298" s="399">
        <v>1</v>
      </c>
      <c r="BB298" s="399">
        <v>1</v>
      </c>
      <c r="BC298" s="399">
        <v>1</v>
      </c>
      <c r="BD298" s="399">
        <v>1</v>
      </c>
      <c r="BE298" s="399">
        <v>1</v>
      </c>
      <c r="BF298" s="399">
        <v>1</v>
      </c>
      <c r="BG298" s="399">
        <v>1</v>
      </c>
      <c r="BH298" s="400">
        <v>1</v>
      </c>
      <c r="BI298" s="401">
        <v>1</v>
      </c>
      <c r="BJ298" s="401">
        <v>1</v>
      </c>
      <c r="BK298" s="401">
        <v>1</v>
      </c>
      <c r="BL298" s="401">
        <v>1</v>
      </c>
      <c r="BM298" s="401">
        <v>1</v>
      </c>
    </row>
    <row r="299" spans="1:65" outlineLevel="1" x14ac:dyDescent="0.3">
      <c r="A299" t="str">
        <f t="shared" si="182"/>
        <v>Process Step Yield</v>
      </c>
      <c r="B299" s="308" t="s">
        <v>43</v>
      </c>
      <c r="C299" s="326"/>
      <c r="D299" s="327" t="s">
        <v>81</v>
      </c>
      <c r="E299" s="309"/>
      <c r="F299" s="399">
        <v>1</v>
      </c>
      <c r="G299" s="399">
        <v>1</v>
      </c>
      <c r="H299" s="399">
        <v>1</v>
      </c>
      <c r="I299" s="399">
        <v>1</v>
      </c>
      <c r="J299" s="399">
        <v>1</v>
      </c>
      <c r="K299" s="399">
        <v>1</v>
      </c>
      <c r="L299" s="399">
        <v>1</v>
      </c>
      <c r="M299" s="399">
        <v>1</v>
      </c>
      <c r="N299" s="399">
        <v>1</v>
      </c>
      <c r="O299" s="399">
        <v>1</v>
      </c>
      <c r="P299" s="399">
        <v>1</v>
      </c>
      <c r="Q299" s="399">
        <v>1</v>
      </c>
      <c r="R299" s="400">
        <v>1</v>
      </c>
      <c r="S299" s="401">
        <v>1</v>
      </c>
      <c r="T299" s="402">
        <v>1</v>
      </c>
      <c r="U299" s="399">
        <v>1</v>
      </c>
      <c r="V299" s="399">
        <v>1</v>
      </c>
      <c r="W299" s="399">
        <v>1</v>
      </c>
      <c r="X299" s="399">
        <v>1</v>
      </c>
      <c r="Y299" s="399">
        <v>1</v>
      </c>
      <c r="Z299" s="399">
        <v>1</v>
      </c>
      <c r="AA299" s="399">
        <v>1</v>
      </c>
      <c r="AB299" s="399">
        <v>1</v>
      </c>
      <c r="AC299" s="399">
        <v>1</v>
      </c>
      <c r="AD299" s="399">
        <v>1</v>
      </c>
      <c r="AE299" s="399">
        <v>1</v>
      </c>
      <c r="AF299" s="400">
        <v>1</v>
      </c>
      <c r="AG299" s="401">
        <v>1</v>
      </c>
      <c r="AH299" s="402">
        <v>1</v>
      </c>
      <c r="AI299" s="399">
        <v>1</v>
      </c>
      <c r="AJ299" s="399">
        <v>1</v>
      </c>
      <c r="AK299" s="399">
        <v>1</v>
      </c>
      <c r="AL299" s="399">
        <v>1</v>
      </c>
      <c r="AM299" s="399">
        <v>1</v>
      </c>
      <c r="AN299" s="399">
        <v>1</v>
      </c>
      <c r="AO299" s="399">
        <v>1</v>
      </c>
      <c r="AP299" s="399">
        <v>1</v>
      </c>
      <c r="AQ299" s="399">
        <v>1</v>
      </c>
      <c r="AR299" s="399">
        <v>1</v>
      </c>
      <c r="AS299" s="399">
        <v>1</v>
      </c>
      <c r="AT299" s="400">
        <v>1</v>
      </c>
      <c r="AU299" s="401">
        <v>1</v>
      </c>
      <c r="AV299" s="402">
        <v>1</v>
      </c>
      <c r="AW299" s="399">
        <v>1</v>
      </c>
      <c r="AX299" s="399">
        <v>1</v>
      </c>
      <c r="AY299" s="399">
        <v>1</v>
      </c>
      <c r="AZ299" s="399">
        <v>1</v>
      </c>
      <c r="BA299" s="399">
        <v>1</v>
      </c>
      <c r="BB299" s="399">
        <v>1</v>
      </c>
      <c r="BC299" s="399">
        <v>1</v>
      </c>
      <c r="BD299" s="399">
        <v>1</v>
      </c>
      <c r="BE299" s="399">
        <v>1</v>
      </c>
      <c r="BF299" s="399">
        <v>1</v>
      </c>
      <c r="BG299" s="399">
        <v>1</v>
      </c>
      <c r="BH299" s="400">
        <v>1</v>
      </c>
      <c r="BI299" s="401">
        <v>1</v>
      </c>
      <c r="BJ299" s="401">
        <v>1</v>
      </c>
      <c r="BK299" s="401">
        <v>1</v>
      </c>
      <c r="BL299" s="401">
        <v>1</v>
      </c>
      <c r="BM299" s="401">
        <v>1</v>
      </c>
    </row>
    <row r="300" spans="1:65" outlineLevel="1" x14ac:dyDescent="0.3">
      <c r="A300" t="str">
        <f t="shared" si="182"/>
        <v>Process Step Yield</v>
      </c>
      <c r="B300" s="308" t="s">
        <v>43</v>
      </c>
      <c r="C300" s="326"/>
      <c r="D300" s="327" t="s">
        <v>82</v>
      </c>
      <c r="E300" s="309"/>
      <c r="F300" s="399">
        <v>1</v>
      </c>
      <c r="G300" s="399">
        <v>1</v>
      </c>
      <c r="H300" s="399">
        <v>1</v>
      </c>
      <c r="I300" s="399">
        <v>1</v>
      </c>
      <c r="J300" s="399">
        <v>1</v>
      </c>
      <c r="K300" s="399">
        <v>1</v>
      </c>
      <c r="L300" s="399">
        <v>1</v>
      </c>
      <c r="M300" s="399">
        <v>1</v>
      </c>
      <c r="N300" s="399">
        <v>1</v>
      </c>
      <c r="O300" s="399">
        <v>1</v>
      </c>
      <c r="P300" s="399">
        <v>1</v>
      </c>
      <c r="Q300" s="399">
        <v>1</v>
      </c>
      <c r="R300" s="400">
        <v>1</v>
      </c>
      <c r="S300" s="401">
        <v>1</v>
      </c>
      <c r="T300" s="402">
        <v>1</v>
      </c>
      <c r="U300" s="399">
        <v>1</v>
      </c>
      <c r="V300" s="399">
        <v>1</v>
      </c>
      <c r="W300" s="399">
        <v>1</v>
      </c>
      <c r="X300" s="399">
        <v>1</v>
      </c>
      <c r="Y300" s="399">
        <v>1</v>
      </c>
      <c r="Z300" s="399">
        <v>1</v>
      </c>
      <c r="AA300" s="399">
        <v>1</v>
      </c>
      <c r="AB300" s="399">
        <v>1</v>
      </c>
      <c r="AC300" s="399">
        <v>1</v>
      </c>
      <c r="AD300" s="399">
        <v>1</v>
      </c>
      <c r="AE300" s="399">
        <v>1</v>
      </c>
      <c r="AF300" s="400">
        <v>1</v>
      </c>
      <c r="AG300" s="401">
        <v>1</v>
      </c>
      <c r="AH300" s="402">
        <v>1</v>
      </c>
      <c r="AI300" s="399">
        <v>1</v>
      </c>
      <c r="AJ300" s="399">
        <v>1</v>
      </c>
      <c r="AK300" s="399">
        <v>1</v>
      </c>
      <c r="AL300" s="399">
        <v>1</v>
      </c>
      <c r="AM300" s="399">
        <v>1</v>
      </c>
      <c r="AN300" s="399">
        <v>1</v>
      </c>
      <c r="AO300" s="399">
        <v>1</v>
      </c>
      <c r="AP300" s="399">
        <v>1</v>
      </c>
      <c r="AQ300" s="399">
        <v>1</v>
      </c>
      <c r="AR300" s="399">
        <v>1</v>
      </c>
      <c r="AS300" s="399">
        <v>1</v>
      </c>
      <c r="AT300" s="400">
        <v>1</v>
      </c>
      <c r="AU300" s="401">
        <v>1</v>
      </c>
      <c r="AV300" s="402">
        <v>1</v>
      </c>
      <c r="AW300" s="399">
        <v>1</v>
      </c>
      <c r="AX300" s="399">
        <v>1</v>
      </c>
      <c r="AY300" s="399">
        <v>1</v>
      </c>
      <c r="AZ300" s="399">
        <v>1</v>
      </c>
      <c r="BA300" s="399">
        <v>1</v>
      </c>
      <c r="BB300" s="399">
        <v>1</v>
      </c>
      <c r="BC300" s="399">
        <v>1</v>
      </c>
      <c r="BD300" s="399">
        <v>1</v>
      </c>
      <c r="BE300" s="399">
        <v>1</v>
      </c>
      <c r="BF300" s="399">
        <v>1</v>
      </c>
      <c r="BG300" s="399">
        <v>1</v>
      </c>
      <c r="BH300" s="400">
        <v>1</v>
      </c>
      <c r="BI300" s="401">
        <v>1</v>
      </c>
      <c r="BJ300" s="401">
        <v>1</v>
      </c>
      <c r="BK300" s="401">
        <v>1</v>
      </c>
      <c r="BL300" s="401">
        <v>1</v>
      </c>
      <c r="BM300" s="401">
        <v>1</v>
      </c>
    </row>
    <row r="301" spans="1:65" outlineLevel="1" x14ac:dyDescent="0.3">
      <c r="A301" t="str">
        <f t="shared" si="182"/>
        <v>Process Step Yield</v>
      </c>
      <c r="B301" s="239" t="s">
        <v>43</v>
      </c>
      <c r="C301" s="240"/>
      <c r="D301" s="241" t="s">
        <v>52</v>
      </c>
      <c r="E301" s="242"/>
      <c r="F301" s="379">
        <v>0.9</v>
      </c>
      <c r="G301" s="379">
        <v>0.9</v>
      </c>
      <c r="H301" s="379">
        <v>0.9</v>
      </c>
      <c r="I301" s="379">
        <v>0.9</v>
      </c>
      <c r="J301" s="379">
        <v>0.9</v>
      </c>
      <c r="K301" s="379">
        <v>0.9</v>
      </c>
      <c r="L301" s="379">
        <v>0.9</v>
      </c>
      <c r="M301" s="379">
        <v>0.9</v>
      </c>
      <c r="N301" s="379">
        <v>0.9</v>
      </c>
      <c r="O301" s="379">
        <v>0.9</v>
      </c>
      <c r="P301" s="379">
        <v>0.9</v>
      </c>
      <c r="Q301" s="379">
        <v>0.9</v>
      </c>
      <c r="R301" s="380">
        <v>0.9</v>
      </c>
      <c r="S301" s="381">
        <v>0.9</v>
      </c>
      <c r="T301" s="382">
        <v>0.9</v>
      </c>
      <c r="U301" s="379">
        <v>0.9</v>
      </c>
      <c r="V301" s="379">
        <v>0.9</v>
      </c>
      <c r="W301" s="379">
        <v>0.9</v>
      </c>
      <c r="X301" s="379">
        <v>0.9</v>
      </c>
      <c r="Y301" s="379">
        <v>0.9</v>
      </c>
      <c r="Z301" s="379">
        <v>0.9</v>
      </c>
      <c r="AA301" s="379">
        <v>0.9</v>
      </c>
      <c r="AB301" s="379">
        <v>0.9</v>
      </c>
      <c r="AC301" s="379">
        <v>0.9</v>
      </c>
      <c r="AD301" s="379">
        <v>0.9</v>
      </c>
      <c r="AE301" s="379">
        <v>0.9</v>
      </c>
      <c r="AF301" s="380">
        <v>0.9</v>
      </c>
      <c r="AG301" s="381">
        <v>0.9</v>
      </c>
      <c r="AH301" s="382">
        <v>0.9</v>
      </c>
      <c r="AI301" s="379">
        <v>0.9</v>
      </c>
      <c r="AJ301" s="379">
        <v>0.9</v>
      </c>
      <c r="AK301" s="379">
        <v>0.9</v>
      </c>
      <c r="AL301" s="379">
        <v>0.9</v>
      </c>
      <c r="AM301" s="379">
        <v>0.9</v>
      </c>
      <c r="AN301" s="379">
        <v>0.9</v>
      </c>
      <c r="AO301" s="379">
        <v>0.9</v>
      </c>
      <c r="AP301" s="379">
        <v>0.9</v>
      </c>
      <c r="AQ301" s="379">
        <v>0.9</v>
      </c>
      <c r="AR301" s="379">
        <v>0.9</v>
      </c>
      <c r="AS301" s="379">
        <v>0.9</v>
      </c>
      <c r="AT301" s="380">
        <v>0.9</v>
      </c>
      <c r="AU301" s="381">
        <v>0.9</v>
      </c>
      <c r="AV301" s="382">
        <v>0.9</v>
      </c>
      <c r="AW301" s="379">
        <v>0.9</v>
      </c>
      <c r="AX301" s="379">
        <v>0.9</v>
      </c>
      <c r="AY301" s="379">
        <v>0.9</v>
      </c>
      <c r="AZ301" s="379">
        <v>0.9</v>
      </c>
      <c r="BA301" s="379">
        <v>0.9</v>
      </c>
      <c r="BB301" s="379">
        <v>0.9</v>
      </c>
      <c r="BC301" s="379">
        <v>0.9</v>
      </c>
      <c r="BD301" s="379">
        <v>0.9</v>
      </c>
      <c r="BE301" s="379">
        <v>0.9</v>
      </c>
      <c r="BF301" s="379">
        <v>0.9</v>
      </c>
      <c r="BG301" s="379">
        <v>0.9</v>
      </c>
      <c r="BH301" s="380">
        <v>0.9</v>
      </c>
      <c r="BI301" s="381">
        <v>0.9</v>
      </c>
      <c r="BJ301" s="381">
        <v>0.9</v>
      </c>
      <c r="BK301" s="381">
        <v>0.9</v>
      </c>
      <c r="BL301" s="381">
        <v>0.9</v>
      </c>
      <c r="BM301" s="381">
        <v>0.9</v>
      </c>
    </row>
    <row r="302" spans="1:65" outlineLevel="1" x14ac:dyDescent="0.3">
      <c r="A302" t="str">
        <f t="shared" si="182"/>
        <v>Process Step Yield</v>
      </c>
      <c r="B302" s="350" t="s">
        <v>43</v>
      </c>
      <c r="C302" s="291"/>
      <c r="D302" s="351" t="s">
        <v>83</v>
      </c>
      <c r="E302" s="360"/>
      <c r="F302" s="383">
        <v>1</v>
      </c>
      <c r="G302" s="383">
        <v>1</v>
      </c>
      <c r="H302" s="383">
        <v>1</v>
      </c>
      <c r="I302" s="383">
        <v>1</v>
      </c>
      <c r="J302" s="383">
        <v>1</v>
      </c>
      <c r="K302" s="383">
        <v>1</v>
      </c>
      <c r="L302" s="383">
        <v>1</v>
      </c>
      <c r="M302" s="383">
        <v>1</v>
      </c>
      <c r="N302" s="383">
        <v>1</v>
      </c>
      <c r="O302" s="383">
        <v>1</v>
      </c>
      <c r="P302" s="383">
        <v>1</v>
      </c>
      <c r="Q302" s="383">
        <v>1</v>
      </c>
      <c r="R302" s="384">
        <v>1</v>
      </c>
      <c r="S302" s="385">
        <v>1</v>
      </c>
      <c r="T302" s="386">
        <v>1</v>
      </c>
      <c r="U302" s="383">
        <v>1</v>
      </c>
      <c r="V302" s="383">
        <v>1</v>
      </c>
      <c r="W302" s="383">
        <v>1</v>
      </c>
      <c r="X302" s="383">
        <v>1</v>
      </c>
      <c r="Y302" s="383">
        <v>1</v>
      </c>
      <c r="Z302" s="383">
        <v>1</v>
      </c>
      <c r="AA302" s="383">
        <v>1</v>
      </c>
      <c r="AB302" s="383">
        <v>1</v>
      </c>
      <c r="AC302" s="383">
        <v>1</v>
      </c>
      <c r="AD302" s="383">
        <v>1</v>
      </c>
      <c r="AE302" s="383">
        <v>1</v>
      </c>
      <c r="AF302" s="384">
        <v>1</v>
      </c>
      <c r="AG302" s="385">
        <v>1</v>
      </c>
      <c r="AH302" s="386">
        <v>1</v>
      </c>
      <c r="AI302" s="383">
        <v>1</v>
      </c>
      <c r="AJ302" s="383">
        <v>1</v>
      </c>
      <c r="AK302" s="383">
        <v>1</v>
      </c>
      <c r="AL302" s="383">
        <v>1</v>
      </c>
      <c r="AM302" s="383">
        <v>1</v>
      </c>
      <c r="AN302" s="383">
        <v>1</v>
      </c>
      <c r="AO302" s="383">
        <v>1</v>
      </c>
      <c r="AP302" s="383">
        <v>1</v>
      </c>
      <c r="AQ302" s="383">
        <v>1</v>
      </c>
      <c r="AR302" s="383">
        <v>1</v>
      </c>
      <c r="AS302" s="383">
        <v>1</v>
      </c>
      <c r="AT302" s="384">
        <v>1</v>
      </c>
      <c r="AU302" s="385">
        <v>1</v>
      </c>
      <c r="AV302" s="386">
        <v>1</v>
      </c>
      <c r="AW302" s="383">
        <v>1</v>
      </c>
      <c r="AX302" s="383">
        <v>1</v>
      </c>
      <c r="AY302" s="383">
        <v>1</v>
      </c>
      <c r="AZ302" s="383">
        <v>1</v>
      </c>
      <c r="BA302" s="383">
        <v>1</v>
      </c>
      <c r="BB302" s="383">
        <v>1</v>
      </c>
      <c r="BC302" s="383">
        <v>1</v>
      </c>
      <c r="BD302" s="383">
        <v>1</v>
      </c>
      <c r="BE302" s="383">
        <v>1</v>
      </c>
      <c r="BF302" s="383">
        <v>1</v>
      </c>
      <c r="BG302" s="383">
        <v>1</v>
      </c>
      <c r="BH302" s="384">
        <v>1</v>
      </c>
      <c r="BI302" s="385">
        <v>1</v>
      </c>
      <c r="BJ302" s="385">
        <v>1</v>
      </c>
      <c r="BK302" s="385">
        <v>1</v>
      </c>
      <c r="BL302" s="385">
        <v>1</v>
      </c>
      <c r="BM302" s="385">
        <v>1</v>
      </c>
    </row>
    <row r="303" spans="1:65" outlineLevel="1" x14ac:dyDescent="0.3">
      <c r="A303">
        <v>0</v>
      </c>
      <c r="B303" s="350"/>
      <c r="C303" s="350"/>
      <c r="D303" s="351"/>
      <c r="E303" s="292"/>
      <c r="F303" s="411"/>
      <c r="G303" s="411"/>
      <c r="H303" s="411"/>
      <c r="I303" s="411"/>
      <c r="J303" s="411"/>
      <c r="K303" s="411"/>
      <c r="L303" s="411"/>
      <c r="M303" s="411"/>
      <c r="N303" s="411"/>
      <c r="O303" s="411"/>
      <c r="P303" s="411"/>
      <c r="Q303" s="411"/>
      <c r="R303" s="412"/>
      <c r="S303" s="413"/>
      <c r="T303" s="414"/>
      <c r="U303" s="411"/>
      <c r="V303" s="411"/>
      <c r="W303" s="411"/>
      <c r="X303" s="411"/>
      <c r="Y303" s="411"/>
      <c r="Z303" s="411"/>
      <c r="AA303" s="411"/>
      <c r="AB303" s="411"/>
      <c r="AC303" s="411"/>
      <c r="AD303" s="411"/>
      <c r="AE303" s="411"/>
      <c r="AF303" s="412"/>
      <c r="AG303" s="413"/>
      <c r="AH303" s="414"/>
      <c r="AI303" s="411"/>
      <c r="AJ303" s="411"/>
      <c r="AK303" s="411"/>
      <c r="AL303" s="411"/>
      <c r="AM303" s="411"/>
      <c r="AN303" s="411"/>
      <c r="AO303" s="411"/>
      <c r="AP303" s="411"/>
      <c r="AQ303" s="411"/>
      <c r="AR303" s="411"/>
      <c r="AS303" s="411"/>
      <c r="AT303" s="412"/>
      <c r="AU303" s="413"/>
      <c r="AV303" s="414"/>
      <c r="AW303" s="411"/>
      <c r="AX303" s="411"/>
      <c r="AY303" s="411"/>
      <c r="AZ303" s="411"/>
      <c r="BA303" s="411"/>
      <c r="BB303" s="411"/>
      <c r="BC303" s="411"/>
      <c r="BD303" s="411"/>
      <c r="BE303" s="411"/>
      <c r="BF303" s="411"/>
      <c r="BG303" s="411"/>
      <c r="BH303" s="412"/>
      <c r="BI303" s="413"/>
      <c r="BJ303" s="413"/>
      <c r="BK303" s="413"/>
      <c r="BL303" s="413"/>
      <c r="BM303" s="413"/>
    </row>
    <row r="304" spans="1:65" ht="15" customHeight="1" thickBot="1" x14ac:dyDescent="0.35">
      <c r="A304">
        <v>0</v>
      </c>
      <c r="C304"/>
      <c r="S304" s="365">
        <f t="shared" ref="S304:BM304" si="183">SUM(S217:S303)</f>
        <v>84.909799999999976</v>
      </c>
      <c r="AG304" s="365">
        <f t="shared" si="183"/>
        <v>84.909799999999976</v>
      </c>
      <c r="AU304" s="365">
        <f t="shared" si="183"/>
        <v>84.909799999999976</v>
      </c>
      <c r="BI304" s="365">
        <f t="shared" si="183"/>
        <v>84.909799999999976</v>
      </c>
      <c r="BJ304" s="365">
        <f t="shared" si="183"/>
        <v>84.909799999999976</v>
      </c>
      <c r="BK304" s="365">
        <f t="shared" si="183"/>
        <v>84.909799999999976</v>
      </c>
      <c r="BL304" s="365">
        <f t="shared" si="183"/>
        <v>84.909799999999976</v>
      </c>
      <c r="BM304" s="365">
        <f t="shared" si="183"/>
        <v>84.909799999999976</v>
      </c>
    </row>
    <row r="305" spans="1:65" s="230" customFormat="1" ht="16.2" customHeight="1" thickBot="1" x14ac:dyDescent="0.35">
      <c r="A305" s="224" t="str">
        <f>$B$305</f>
        <v>Cascading Yield</v>
      </c>
      <c r="B305" s="225" t="s">
        <v>90</v>
      </c>
      <c r="C305" s="226"/>
      <c r="D305" s="226"/>
      <c r="S305" s="366"/>
      <c r="AG305" s="366"/>
      <c r="AU305" s="366"/>
      <c r="BI305" s="366"/>
      <c r="BJ305" s="366"/>
      <c r="BK305" s="366"/>
      <c r="BL305" s="366"/>
      <c r="BM305" s="366"/>
    </row>
    <row r="306" spans="1:65" outlineLevel="1" x14ac:dyDescent="0.3">
      <c r="A306" s="415" t="str">
        <f>A305</f>
        <v>Cascading Yield</v>
      </c>
      <c r="B306" s="231" t="str">
        <f t="shared" ref="B306:D321" si="184">B217</f>
        <v>Hoplite (FBG) 980</v>
      </c>
      <c r="C306" s="232">
        <f t="shared" si="184"/>
        <v>0</v>
      </c>
      <c r="D306" s="233" t="str">
        <f t="shared" si="184"/>
        <v>Fiber Preparation</v>
      </c>
      <c r="E306" s="234"/>
      <c r="F306" s="416">
        <v>0.93568510455000009</v>
      </c>
      <c r="G306" s="416">
        <f t="shared" ref="G306:BM310" si="185">G307*G217</f>
        <v>0.93568510455000009</v>
      </c>
      <c r="H306" s="416">
        <f t="shared" si="185"/>
        <v>0.93568510455000009</v>
      </c>
      <c r="I306" s="416">
        <f t="shared" si="185"/>
        <v>0.93568510455000009</v>
      </c>
      <c r="J306" s="416">
        <f t="shared" si="185"/>
        <v>0.93568510455000009</v>
      </c>
      <c r="K306" s="416">
        <f t="shared" si="185"/>
        <v>0.93568510455000009</v>
      </c>
      <c r="L306" s="416">
        <f t="shared" si="185"/>
        <v>0.93568510455000009</v>
      </c>
      <c r="M306" s="416">
        <f t="shared" si="185"/>
        <v>0.93568510455000009</v>
      </c>
      <c r="N306" s="416">
        <f t="shared" si="185"/>
        <v>0.93568510455000009</v>
      </c>
      <c r="O306" s="416">
        <f t="shared" si="185"/>
        <v>0.93568510455000009</v>
      </c>
      <c r="P306" s="416">
        <f t="shared" si="185"/>
        <v>0.93568510455000009</v>
      </c>
      <c r="Q306" s="416">
        <f t="shared" si="185"/>
        <v>0.93568510455000009</v>
      </c>
      <c r="R306" s="417">
        <f t="shared" si="185"/>
        <v>0.93568510455000009</v>
      </c>
      <c r="S306" s="418">
        <f t="shared" si="185"/>
        <v>0.93568510455000009</v>
      </c>
      <c r="T306" s="419">
        <f t="shared" si="185"/>
        <v>0.93568510455000009</v>
      </c>
      <c r="U306" s="416">
        <f t="shared" si="185"/>
        <v>0.93568510455000009</v>
      </c>
      <c r="V306" s="416">
        <f t="shared" si="185"/>
        <v>0.93568510455000009</v>
      </c>
      <c r="W306" s="416">
        <f t="shared" si="185"/>
        <v>0.93568510455000009</v>
      </c>
      <c r="X306" s="416">
        <f t="shared" si="185"/>
        <v>0.93568510455000009</v>
      </c>
      <c r="Y306" s="416">
        <f t="shared" si="185"/>
        <v>0.93568510455000009</v>
      </c>
      <c r="Z306" s="416">
        <f t="shared" si="185"/>
        <v>0.93568510455000009</v>
      </c>
      <c r="AA306" s="416">
        <f t="shared" si="185"/>
        <v>0.93568510455000009</v>
      </c>
      <c r="AB306" s="416">
        <f t="shared" si="185"/>
        <v>0.93568510455000009</v>
      </c>
      <c r="AC306" s="416">
        <f t="shared" si="185"/>
        <v>0.93568510455000009</v>
      </c>
      <c r="AD306" s="416">
        <f t="shared" si="185"/>
        <v>0.93568510455000009</v>
      </c>
      <c r="AE306" s="416">
        <f t="shared" si="185"/>
        <v>0.93568510455000009</v>
      </c>
      <c r="AF306" s="417">
        <f t="shared" si="185"/>
        <v>0.93568510455000009</v>
      </c>
      <c r="AG306" s="418">
        <f t="shared" si="185"/>
        <v>0.93568510455000009</v>
      </c>
      <c r="AH306" s="419">
        <f t="shared" si="185"/>
        <v>0.93568510455000009</v>
      </c>
      <c r="AI306" s="416">
        <f t="shared" si="185"/>
        <v>0.93568510455000009</v>
      </c>
      <c r="AJ306" s="416">
        <f t="shared" si="185"/>
        <v>0.93568510455000009</v>
      </c>
      <c r="AK306" s="416">
        <f t="shared" si="185"/>
        <v>0.93568510455000009</v>
      </c>
      <c r="AL306" s="416">
        <f t="shared" si="185"/>
        <v>0.93568510455000009</v>
      </c>
      <c r="AM306" s="416">
        <f t="shared" si="185"/>
        <v>0.93568510455000009</v>
      </c>
      <c r="AN306" s="416">
        <f t="shared" si="185"/>
        <v>0.93568510455000009</v>
      </c>
      <c r="AO306" s="416">
        <f t="shared" si="185"/>
        <v>0.93568510455000009</v>
      </c>
      <c r="AP306" s="416">
        <f t="shared" si="185"/>
        <v>0.93568510455000009</v>
      </c>
      <c r="AQ306" s="416">
        <f t="shared" si="185"/>
        <v>0.93568510455000009</v>
      </c>
      <c r="AR306" s="416">
        <f t="shared" si="185"/>
        <v>0.93568510455000009</v>
      </c>
      <c r="AS306" s="416">
        <f t="shared" si="185"/>
        <v>0.93568510455000009</v>
      </c>
      <c r="AT306" s="417">
        <f t="shared" si="185"/>
        <v>0.93568510455000009</v>
      </c>
      <c r="AU306" s="418">
        <f t="shared" si="185"/>
        <v>0.93568510455000009</v>
      </c>
      <c r="AV306" s="419">
        <f t="shared" si="185"/>
        <v>0.93568510455000009</v>
      </c>
      <c r="AW306" s="416">
        <f t="shared" si="185"/>
        <v>0.93568510455000009</v>
      </c>
      <c r="AX306" s="416">
        <f t="shared" si="185"/>
        <v>0.93568510455000009</v>
      </c>
      <c r="AY306" s="416">
        <f t="shared" si="185"/>
        <v>0.93568510455000009</v>
      </c>
      <c r="AZ306" s="416">
        <f t="shared" si="185"/>
        <v>0.93568510455000009</v>
      </c>
      <c r="BA306" s="416">
        <f t="shared" si="185"/>
        <v>0.93568510455000009</v>
      </c>
      <c r="BB306" s="416">
        <f t="shared" si="185"/>
        <v>0.93568510455000009</v>
      </c>
      <c r="BC306" s="416">
        <f t="shared" si="185"/>
        <v>0.93568510455000009</v>
      </c>
      <c r="BD306" s="416">
        <f t="shared" si="185"/>
        <v>0.93568510455000009</v>
      </c>
      <c r="BE306" s="416">
        <f t="shared" si="185"/>
        <v>0.93568510455000009</v>
      </c>
      <c r="BF306" s="416">
        <f t="shared" si="185"/>
        <v>0.93568510455000009</v>
      </c>
      <c r="BG306" s="416">
        <f t="shared" si="185"/>
        <v>0.93568510455000009</v>
      </c>
      <c r="BH306" s="417">
        <f t="shared" si="185"/>
        <v>0.93568510455000009</v>
      </c>
      <c r="BI306" s="418">
        <f t="shared" si="185"/>
        <v>0.93568510455000009</v>
      </c>
      <c r="BJ306" s="418">
        <f t="shared" si="185"/>
        <v>0.93568510455000009</v>
      </c>
      <c r="BK306" s="418">
        <f t="shared" si="185"/>
        <v>0.93568510455000009</v>
      </c>
      <c r="BL306" s="418">
        <f t="shared" si="185"/>
        <v>0.93568510455000009</v>
      </c>
      <c r="BM306" s="418">
        <f t="shared" si="185"/>
        <v>0.93568510455000009</v>
      </c>
    </row>
    <row r="307" spans="1:65" outlineLevel="1" x14ac:dyDescent="0.3">
      <c r="A307" s="415" t="str">
        <f t="shared" ref="A307:A370" si="186">A306</f>
        <v>Cascading Yield</v>
      </c>
      <c r="B307" s="239" t="str">
        <f t="shared" si="184"/>
        <v>Hoplite (FBG) 980</v>
      </c>
      <c r="C307" s="240">
        <f t="shared" si="184"/>
        <v>0</v>
      </c>
      <c r="D307" s="241" t="str">
        <f t="shared" si="184"/>
        <v>H2 Loading</v>
      </c>
      <c r="E307" s="242"/>
      <c r="F307" s="416">
        <v>0.93568510455000009</v>
      </c>
      <c r="G307" s="416">
        <f t="shared" si="185"/>
        <v>0.93568510455000009</v>
      </c>
      <c r="H307" s="416">
        <f t="shared" si="185"/>
        <v>0.93568510455000009</v>
      </c>
      <c r="I307" s="416">
        <f t="shared" si="185"/>
        <v>0.93568510455000009</v>
      </c>
      <c r="J307" s="416">
        <f t="shared" si="185"/>
        <v>0.93568510455000009</v>
      </c>
      <c r="K307" s="416">
        <f t="shared" si="185"/>
        <v>0.93568510455000009</v>
      </c>
      <c r="L307" s="416">
        <f t="shared" si="185"/>
        <v>0.93568510455000009</v>
      </c>
      <c r="M307" s="416">
        <f t="shared" si="185"/>
        <v>0.93568510455000009</v>
      </c>
      <c r="N307" s="416">
        <f t="shared" si="185"/>
        <v>0.93568510455000009</v>
      </c>
      <c r="O307" s="416">
        <f t="shared" si="185"/>
        <v>0.93568510455000009</v>
      </c>
      <c r="P307" s="416">
        <f t="shared" si="185"/>
        <v>0.93568510455000009</v>
      </c>
      <c r="Q307" s="416">
        <f t="shared" si="185"/>
        <v>0.93568510455000009</v>
      </c>
      <c r="R307" s="417">
        <f t="shared" si="185"/>
        <v>0.93568510455000009</v>
      </c>
      <c r="S307" s="418">
        <f t="shared" si="185"/>
        <v>0.93568510455000009</v>
      </c>
      <c r="T307" s="419">
        <f t="shared" si="185"/>
        <v>0.93568510455000009</v>
      </c>
      <c r="U307" s="416">
        <f t="shared" si="185"/>
        <v>0.93568510455000009</v>
      </c>
      <c r="V307" s="416">
        <f t="shared" si="185"/>
        <v>0.93568510455000009</v>
      </c>
      <c r="W307" s="416">
        <f t="shared" si="185"/>
        <v>0.93568510455000009</v>
      </c>
      <c r="X307" s="416">
        <f t="shared" si="185"/>
        <v>0.93568510455000009</v>
      </c>
      <c r="Y307" s="416">
        <f t="shared" si="185"/>
        <v>0.93568510455000009</v>
      </c>
      <c r="Z307" s="416">
        <f t="shared" si="185"/>
        <v>0.93568510455000009</v>
      </c>
      <c r="AA307" s="416">
        <f t="shared" si="185"/>
        <v>0.93568510455000009</v>
      </c>
      <c r="AB307" s="416">
        <f t="shared" si="185"/>
        <v>0.93568510455000009</v>
      </c>
      <c r="AC307" s="416">
        <f t="shared" si="185"/>
        <v>0.93568510455000009</v>
      </c>
      <c r="AD307" s="416">
        <f t="shared" si="185"/>
        <v>0.93568510455000009</v>
      </c>
      <c r="AE307" s="416">
        <f t="shared" si="185"/>
        <v>0.93568510455000009</v>
      </c>
      <c r="AF307" s="417">
        <f t="shared" si="185"/>
        <v>0.93568510455000009</v>
      </c>
      <c r="AG307" s="418">
        <f t="shared" si="185"/>
        <v>0.93568510455000009</v>
      </c>
      <c r="AH307" s="419">
        <f t="shared" si="185"/>
        <v>0.93568510455000009</v>
      </c>
      <c r="AI307" s="416">
        <f t="shared" si="185"/>
        <v>0.93568510455000009</v>
      </c>
      <c r="AJ307" s="416">
        <f t="shared" si="185"/>
        <v>0.93568510455000009</v>
      </c>
      <c r="AK307" s="416">
        <f t="shared" si="185"/>
        <v>0.93568510455000009</v>
      </c>
      <c r="AL307" s="416">
        <f t="shared" si="185"/>
        <v>0.93568510455000009</v>
      </c>
      <c r="AM307" s="416">
        <f t="shared" si="185"/>
        <v>0.93568510455000009</v>
      </c>
      <c r="AN307" s="416">
        <f t="shared" si="185"/>
        <v>0.93568510455000009</v>
      </c>
      <c r="AO307" s="416">
        <f t="shared" si="185"/>
        <v>0.93568510455000009</v>
      </c>
      <c r="AP307" s="416">
        <f t="shared" si="185"/>
        <v>0.93568510455000009</v>
      </c>
      <c r="AQ307" s="416">
        <f t="shared" si="185"/>
        <v>0.93568510455000009</v>
      </c>
      <c r="AR307" s="416">
        <f t="shared" si="185"/>
        <v>0.93568510455000009</v>
      </c>
      <c r="AS307" s="416">
        <f t="shared" si="185"/>
        <v>0.93568510455000009</v>
      </c>
      <c r="AT307" s="417">
        <f t="shared" si="185"/>
        <v>0.93568510455000009</v>
      </c>
      <c r="AU307" s="418">
        <f t="shared" si="185"/>
        <v>0.93568510455000009</v>
      </c>
      <c r="AV307" s="419">
        <f t="shared" si="185"/>
        <v>0.93568510455000009</v>
      </c>
      <c r="AW307" s="416">
        <f t="shared" si="185"/>
        <v>0.93568510455000009</v>
      </c>
      <c r="AX307" s="416">
        <f t="shared" si="185"/>
        <v>0.93568510455000009</v>
      </c>
      <c r="AY307" s="416">
        <f t="shared" si="185"/>
        <v>0.93568510455000009</v>
      </c>
      <c r="AZ307" s="416">
        <f t="shared" si="185"/>
        <v>0.93568510455000009</v>
      </c>
      <c r="BA307" s="416">
        <f t="shared" si="185"/>
        <v>0.93568510455000009</v>
      </c>
      <c r="BB307" s="416">
        <f t="shared" si="185"/>
        <v>0.93568510455000009</v>
      </c>
      <c r="BC307" s="416">
        <f t="shared" si="185"/>
        <v>0.93568510455000009</v>
      </c>
      <c r="BD307" s="416">
        <f t="shared" si="185"/>
        <v>0.93568510455000009</v>
      </c>
      <c r="BE307" s="416">
        <f t="shared" si="185"/>
        <v>0.93568510455000009</v>
      </c>
      <c r="BF307" s="416">
        <f t="shared" si="185"/>
        <v>0.93568510455000009</v>
      </c>
      <c r="BG307" s="416">
        <f t="shared" si="185"/>
        <v>0.93568510455000009</v>
      </c>
      <c r="BH307" s="417">
        <f t="shared" si="185"/>
        <v>0.93568510455000009</v>
      </c>
      <c r="BI307" s="418">
        <f t="shared" si="185"/>
        <v>0.93568510455000009</v>
      </c>
      <c r="BJ307" s="418">
        <f t="shared" si="185"/>
        <v>0.93568510455000009</v>
      </c>
      <c r="BK307" s="418">
        <f t="shared" si="185"/>
        <v>0.93568510455000009</v>
      </c>
      <c r="BL307" s="418">
        <f t="shared" si="185"/>
        <v>0.93568510455000009</v>
      </c>
      <c r="BM307" s="418">
        <f t="shared" si="185"/>
        <v>0.93568510455000009</v>
      </c>
    </row>
    <row r="308" spans="1:65" outlineLevel="1" x14ac:dyDescent="0.3">
      <c r="A308" s="415" t="str">
        <f t="shared" si="186"/>
        <v>Cascading Yield</v>
      </c>
      <c r="B308" s="239" t="str">
        <f t="shared" si="184"/>
        <v>Hoplite (FBG) 980</v>
      </c>
      <c r="C308" s="240">
        <f t="shared" si="184"/>
        <v>0</v>
      </c>
      <c r="D308" s="241" t="str">
        <f t="shared" si="184"/>
        <v>Kitting</v>
      </c>
      <c r="E308" s="242"/>
      <c r="F308" s="416">
        <v>0.93568510455000009</v>
      </c>
      <c r="G308" s="416">
        <f t="shared" si="185"/>
        <v>0.93568510455000009</v>
      </c>
      <c r="H308" s="416">
        <f t="shared" si="185"/>
        <v>0.93568510455000009</v>
      </c>
      <c r="I308" s="416">
        <f t="shared" si="185"/>
        <v>0.93568510455000009</v>
      </c>
      <c r="J308" s="416">
        <f t="shared" si="185"/>
        <v>0.93568510455000009</v>
      </c>
      <c r="K308" s="416">
        <f t="shared" si="185"/>
        <v>0.93568510455000009</v>
      </c>
      <c r="L308" s="416">
        <f t="shared" si="185"/>
        <v>0.93568510455000009</v>
      </c>
      <c r="M308" s="416">
        <f t="shared" si="185"/>
        <v>0.93568510455000009</v>
      </c>
      <c r="N308" s="416">
        <f t="shared" si="185"/>
        <v>0.93568510455000009</v>
      </c>
      <c r="O308" s="416">
        <f t="shared" si="185"/>
        <v>0.93568510455000009</v>
      </c>
      <c r="P308" s="416">
        <f t="shared" si="185"/>
        <v>0.93568510455000009</v>
      </c>
      <c r="Q308" s="416">
        <f t="shared" si="185"/>
        <v>0.93568510455000009</v>
      </c>
      <c r="R308" s="417">
        <f t="shared" si="185"/>
        <v>0.93568510455000009</v>
      </c>
      <c r="S308" s="418">
        <f t="shared" si="185"/>
        <v>0.93568510455000009</v>
      </c>
      <c r="T308" s="419">
        <f t="shared" si="185"/>
        <v>0.93568510455000009</v>
      </c>
      <c r="U308" s="416">
        <f t="shared" si="185"/>
        <v>0.93568510455000009</v>
      </c>
      <c r="V308" s="416">
        <f t="shared" si="185"/>
        <v>0.93568510455000009</v>
      </c>
      <c r="W308" s="416">
        <f t="shared" si="185"/>
        <v>0.93568510455000009</v>
      </c>
      <c r="X308" s="416">
        <f t="shared" si="185"/>
        <v>0.93568510455000009</v>
      </c>
      <c r="Y308" s="416">
        <f t="shared" si="185"/>
        <v>0.93568510455000009</v>
      </c>
      <c r="Z308" s="416">
        <f t="shared" si="185"/>
        <v>0.93568510455000009</v>
      </c>
      <c r="AA308" s="416">
        <f t="shared" si="185"/>
        <v>0.93568510455000009</v>
      </c>
      <c r="AB308" s="416">
        <f t="shared" si="185"/>
        <v>0.93568510455000009</v>
      </c>
      <c r="AC308" s="416">
        <f t="shared" si="185"/>
        <v>0.93568510455000009</v>
      </c>
      <c r="AD308" s="416">
        <f t="shared" si="185"/>
        <v>0.93568510455000009</v>
      </c>
      <c r="AE308" s="416">
        <f t="shared" si="185"/>
        <v>0.93568510455000009</v>
      </c>
      <c r="AF308" s="417">
        <f t="shared" si="185"/>
        <v>0.93568510455000009</v>
      </c>
      <c r="AG308" s="418">
        <f t="shared" si="185"/>
        <v>0.93568510455000009</v>
      </c>
      <c r="AH308" s="419">
        <f t="shared" si="185"/>
        <v>0.93568510455000009</v>
      </c>
      <c r="AI308" s="416">
        <f t="shared" si="185"/>
        <v>0.93568510455000009</v>
      </c>
      <c r="AJ308" s="416">
        <f t="shared" si="185"/>
        <v>0.93568510455000009</v>
      </c>
      <c r="AK308" s="416">
        <f t="shared" si="185"/>
        <v>0.93568510455000009</v>
      </c>
      <c r="AL308" s="416">
        <f t="shared" si="185"/>
        <v>0.93568510455000009</v>
      </c>
      <c r="AM308" s="416">
        <f t="shared" si="185"/>
        <v>0.93568510455000009</v>
      </c>
      <c r="AN308" s="416">
        <f t="shared" si="185"/>
        <v>0.93568510455000009</v>
      </c>
      <c r="AO308" s="416">
        <f t="shared" si="185"/>
        <v>0.93568510455000009</v>
      </c>
      <c r="AP308" s="416">
        <f t="shared" si="185"/>
        <v>0.93568510455000009</v>
      </c>
      <c r="AQ308" s="416">
        <f t="shared" si="185"/>
        <v>0.93568510455000009</v>
      </c>
      <c r="AR308" s="416">
        <f t="shared" si="185"/>
        <v>0.93568510455000009</v>
      </c>
      <c r="AS308" s="416">
        <f t="shared" si="185"/>
        <v>0.93568510455000009</v>
      </c>
      <c r="AT308" s="417">
        <f t="shared" si="185"/>
        <v>0.93568510455000009</v>
      </c>
      <c r="AU308" s="418">
        <f t="shared" si="185"/>
        <v>0.93568510455000009</v>
      </c>
      <c r="AV308" s="419">
        <f t="shared" si="185"/>
        <v>0.93568510455000009</v>
      </c>
      <c r="AW308" s="416">
        <f t="shared" si="185"/>
        <v>0.93568510455000009</v>
      </c>
      <c r="AX308" s="416">
        <f t="shared" si="185"/>
        <v>0.93568510455000009</v>
      </c>
      <c r="AY308" s="416">
        <f t="shared" si="185"/>
        <v>0.93568510455000009</v>
      </c>
      <c r="AZ308" s="416">
        <f t="shared" si="185"/>
        <v>0.93568510455000009</v>
      </c>
      <c r="BA308" s="416">
        <f t="shared" si="185"/>
        <v>0.93568510455000009</v>
      </c>
      <c r="BB308" s="416">
        <f t="shared" si="185"/>
        <v>0.93568510455000009</v>
      </c>
      <c r="BC308" s="416">
        <f t="shared" si="185"/>
        <v>0.93568510455000009</v>
      </c>
      <c r="BD308" s="416">
        <f t="shared" si="185"/>
        <v>0.93568510455000009</v>
      </c>
      <c r="BE308" s="416">
        <f t="shared" si="185"/>
        <v>0.93568510455000009</v>
      </c>
      <c r="BF308" s="416">
        <f t="shared" si="185"/>
        <v>0.93568510455000009</v>
      </c>
      <c r="BG308" s="416">
        <f t="shared" si="185"/>
        <v>0.93568510455000009</v>
      </c>
      <c r="BH308" s="417">
        <f t="shared" si="185"/>
        <v>0.93568510455000009</v>
      </c>
      <c r="BI308" s="418">
        <f t="shared" si="185"/>
        <v>0.93568510455000009</v>
      </c>
      <c r="BJ308" s="418">
        <f t="shared" si="185"/>
        <v>0.93568510455000009</v>
      </c>
      <c r="BK308" s="418">
        <f t="shared" si="185"/>
        <v>0.93568510455000009</v>
      </c>
      <c r="BL308" s="418">
        <f t="shared" si="185"/>
        <v>0.93568510455000009</v>
      </c>
      <c r="BM308" s="418">
        <f t="shared" si="185"/>
        <v>0.93568510455000009</v>
      </c>
    </row>
    <row r="309" spans="1:65" outlineLevel="1" x14ac:dyDescent="0.3">
      <c r="A309" s="415" t="str">
        <f t="shared" si="186"/>
        <v>Cascading Yield</v>
      </c>
      <c r="B309" s="239" t="str">
        <f t="shared" si="184"/>
        <v>Hoplite (FBG) 980</v>
      </c>
      <c r="C309" s="240">
        <f t="shared" si="184"/>
        <v>0</v>
      </c>
      <c r="D309" s="241" t="str">
        <f t="shared" si="184"/>
        <v>Stripping &amp; Cleaning</v>
      </c>
      <c r="E309" s="242"/>
      <c r="F309" s="416">
        <v>0.93568510455000009</v>
      </c>
      <c r="G309" s="416">
        <f t="shared" si="185"/>
        <v>0.93568510455000009</v>
      </c>
      <c r="H309" s="416">
        <f t="shared" si="185"/>
        <v>0.93568510455000009</v>
      </c>
      <c r="I309" s="416">
        <f t="shared" si="185"/>
        <v>0.93568510455000009</v>
      </c>
      <c r="J309" s="416">
        <f t="shared" si="185"/>
        <v>0.93568510455000009</v>
      </c>
      <c r="K309" s="416">
        <f t="shared" si="185"/>
        <v>0.93568510455000009</v>
      </c>
      <c r="L309" s="416">
        <f t="shared" si="185"/>
        <v>0.93568510455000009</v>
      </c>
      <c r="M309" s="416">
        <f t="shared" si="185"/>
        <v>0.93568510455000009</v>
      </c>
      <c r="N309" s="416">
        <f t="shared" si="185"/>
        <v>0.93568510455000009</v>
      </c>
      <c r="O309" s="416">
        <f t="shared" si="185"/>
        <v>0.93568510455000009</v>
      </c>
      <c r="P309" s="416">
        <f t="shared" si="185"/>
        <v>0.93568510455000009</v>
      </c>
      <c r="Q309" s="416">
        <f t="shared" si="185"/>
        <v>0.93568510455000009</v>
      </c>
      <c r="R309" s="417">
        <f t="shared" si="185"/>
        <v>0.93568510455000009</v>
      </c>
      <c r="S309" s="418">
        <f t="shared" si="185"/>
        <v>0.93568510455000009</v>
      </c>
      <c r="T309" s="419">
        <f t="shared" si="185"/>
        <v>0.93568510455000009</v>
      </c>
      <c r="U309" s="416">
        <f t="shared" si="185"/>
        <v>0.93568510455000009</v>
      </c>
      <c r="V309" s="416">
        <f t="shared" si="185"/>
        <v>0.93568510455000009</v>
      </c>
      <c r="W309" s="416">
        <f t="shared" si="185"/>
        <v>0.93568510455000009</v>
      </c>
      <c r="X309" s="416">
        <f t="shared" si="185"/>
        <v>0.93568510455000009</v>
      </c>
      <c r="Y309" s="416">
        <f t="shared" si="185"/>
        <v>0.93568510455000009</v>
      </c>
      <c r="Z309" s="416">
        <f t="shared" si="185"/>
        <v>0.93568510455000009</v>
      </c>
      <c r="AA309" s="416">
        <f t="shared" si="185"/>
        <v>0.93568510455000009</v>
      </c>
      <c r="AB309" s="416">
        <f t="shared" si="185"/>
        <v>0.93568510455000009</v>
      </c>
      <c r="AC309" s="416">
        <f t="shared" si="185"/>
        <v>0.93568510455000009</v>
      </c>
      <c r="AD309" s="416">
        <f t="shared" si="185"/>
        <v>0.93568510455000009</v>
      </c>
      <c r="AE309" s="416">
        <f t="shared" si="185"/>
        <v>0.93568510455000009</v>
      </c>
      <c r="AF309" s="417">
        <f t="shared" si="185"/>
        <v>0.93568510455000009</v>
      </c>
      <c r="AG309" s="418">
        <f t="shared" si="185"/>
        <v>0.93568510455000009</v>
      </c>
      <c r="AH309" s="419">
        <f t="shared" si="185"/>
        <v>0.93568510455000009</v>
      </c>
      <c r="AI309" s="416">
        <f t="shared" si="185"/>
        <v>0.93568510455000009</v>
      </c>
      <c r="AJ309" s="416">
        <f t="shared" si="185"/>
        <v>0.93568510455000009</v>
      </c>
      <c r="AK309" s="416">
        <f t="shared" si="185"/>
        <v>0.93568510455000009</v>
      </c>
      <c r="AL309" s="416">
        <f t="shared" si="185"/>
        <v>0.93568510455000009</v>
      </c>
      <c r="AM309" s="416">
        <f t="shared" si="185"/>
        <v>0.93568510455000009</v>
      </c>
      <c r="AN309" s="416">
        <f t="shared" si="185"/>
        <v>0.93568510455000009</v>
      </c>
      <c r="AO309" s="416">
        <f t="shared" si="185"/>
        <v>0.93568510455000009</v>
      </c>
      <c r="AP309" s="416">
        <f t="shared" si="185"/>
        <v>0.93568510455000009</v>
      </c>
      <c r="AQ309" s="416">
        <f t="shared" si="185"/>
        <v>0.93568510455000009</v>
      </c>
      <c r="AR309" s="416">
        <f t="shared" si="185"/>
        <v>0.93568510455000009</v>
      </c>
      <c r="AS309" s="416">
        <f t="shared" si="185"/>
        <v>0.93568510455000009</v>
      </c>
      <c r="AT309" s="417">
        <f t="shared" si="185"/>
        <v>0.93568510455000009</v>
      </c>
      <c r="AU309" s="418">
        <f t="shared" si="185"/>
        <v>0.93568510455000009</v>
      </c>
      <c r="AV309" s="419">
        <f t="shared" si="185"/>
        <v>0.93568510455000009</v>
      </c>
      <c r="AW309" s="416">
        <f t="shared" si="185"/>
        <v>0.93568510455000009</v>
      </c>
      <c r="AX309" s="416">
        <f t="shared" si="185"/>
        <v>0.93568510455000009</v>
      </c>
      <c r="AY309" s="416">
        <f t="shared" si="185"/>
        <v>0.93568510455000009</v>
      </c>
      <c r="AZ309" s="416">
        <f t="shared" si="185"/>
        <v>0.93568510455000009</v>
      </c>
      <c r="BA309" s="416">
        <f t="shared" si="185"/>
        <v>0.93568510455000009</v>
      </c>
      <c r="BB309" s="416">
        <f t="shared" si="185"/>
        <v>0.93568510455000009</v>
      </c>
      <c r="BC309" s="416">
        <f t="shared" si="185"/>
        <v>0.93568510455000009</v>
      </c>
      <c r="BD309" s="416">
        <f t="shared" si="185"/>
        <v>0.93568510455000009</v>
      </c>
      <c r="BE309" s="416">
        <f t="shared" si="185"/>
        <v>0.93568510455000009</v>
      </c>
      <c r="BF309" s="416">
        <f t="shared" si="185"/>
        <v>0.93568510455000009</v>
      </c>
      <c r="BG309" s="416">
        <f t="shared" si="185"/>
        <v>0.93568510455000009</v>
      </c>
      <c r="BH309" s="417">
        <f t="shared" si="185"/>
        <v>0.93568510455000009</v>
      </c>
      <c r="BI309" s="418">
        <f t="shared" si="185"/>
        <v>0.93568510455000009</v>
      </c>
      <c r="BJ309" s="418">
        <f t="shared" si="185"/>
        <v>0.93568510455000009</v>
      </c>
      <c r="BK309" s="418">
        <f t="shared" si="185"/>
        <v>0.93568510455000009</v>
      </c>
      <c r="BL309" s="418">
        <f t="shared" si="185"/>
        <v>0.93568510455000009</v>
      </c>
      <c r="BM309" s="418">
        <f t="shared" si="185"/>
        <v>0.93568510455000009</v>
      </c>
    </row>
    <row r="310" spans="1:65" outlineLevel="1" x14ac:dyDescent="0.3">
      <c r="A310" s="415" t="str">
        <f>A309</f>
        <v>Cascading Yield</v>
      </c>
      <c r="B310" s="239" t="str">
        <f t="shared" si="184"/>
        <v>Hoplite (FBG) 980</v>
      </c>
      <c r="C310" s="240">
        <f t="shared" si="184"/>
        <v>0</v>
      </c>
      <c r="D310" s="241" t="str">
        <f t="shared" si="184"/>
        <v>Writing</v>
      </c>
      <c r="E310" s="242"/>
      <c r="F310" s="416">
        <v>0.93568510455000009</v>
      </c>
      <c r="G310" s="416">
        <f t="shared" si="185"/>
        <v>0.93568510455000009</v>
      </c>
      <c r="H310" s="416">
        <f t="shared" si="185"/>
        <v>0.93568510455000009</v>
      </c>
      <c r="I310" s="416">
        <f t="shared" si="185"/>
        <v>0.93568510455000009</v>
      </c>
      <c r="J310" s="416">
        <f t="shared" si="185"/>
        <v>0.93568510455000009</v>
      </c>
      <c r="K310" s="416">
        <f t="shared" si="185"/>
        <v>0.93568510455000009</v>
      </c>
      <c r="L310" s="416">
        <f t="shared" si="185"/>
        <v>0.93568510455000009</v>
      </c>
      <c r="M310" s="416">
        <f t="shared" si="185"/>
        <v>0.93568510455000009</v>
      </c>
      <c r="N310" s="416">
        <f t="shared" si="185"/>
        <v>0.93568510455000009</v>
      </c>
      <c r="O310" s="416">
        <f t="shared" si="185"/>
        <v>0.93568510455000009</v>
      </c>
      <c r="P310" s="416">
        <f t="shared" si="185"/>
        <v>0.93568510455000009</v>
      </c>
      <c r="Q310" s="416">
        <f t="shared" si="185"/>
        <v>0.93568510455000009</v>
      </c>
      <c r="R310" s="417">
        <f t="shared" si="185"/>
        <v>0.93568510455000009</v>
      </c>
      <c r="S310" s="418">
        <f t="shared" si="185"/>
        <v>0.93568510455000009</v>
      </c>
      <c r="T310" s="419">
        <f t="shared" si="185"/>
        <v>0.93568510455000009</v>
      </c>
      <c r="U310" s="416">
        <f t="shared" si="185"/>
        <v>0.93568510455000009</v>
      </c>
      <c r="V310" s="416">
        <f t="shared" si="185"/>
        <v>0.93568510455000009</v>
      </c>
      <c r="W310" s="416">
        <f t="shared" si="185"/>
        <v>0.93568510455000009</v>
      </c>
      <c r="X310" s="416">
        <f t="shared" si="185"/>
        <v>0.93568510455000009</v>
      </c>
      <c r="Y310" s="416">
        <f t="shared" si="185"/>
        <v>0.93568510455000009</v>
      </c>
      <c r="Z310" s="416">
        <f t="shared" ref="Q310:BM313" si="187">Z311*Z221</f>
        <v>0.93568510455000009</v>
      </c>
      <c r="AA310" s="416">
        <f t="shared" si="187"/>
        <v>0.93568510455000009</v>
      </c>
      <c r="AB310" s="416">
        <f t="shared" si="187"/>
        <v>0.93568510455000009</v>
      </c>
      <c r="AC310" s="416">
        <f t="shared" si="187"/>
        <v>0.93568510455000009</v>
      </c>
      <c r="AD310" s="416">
        <f t="shared" si="187"/>
        <v>0.93568510455000009</v>
      </c>
      <c r="AE310" s="416">
        <f t="shared" si="187"/>
        <v>0.93568510455000009</v>
      </c>
      <c r="AF310" s="417">
        <f t="shared" si="187"/>
        <v>0.93568510455000009</v>
      </c>
      <c r="AG310" s="418">
        <f t="shared" si="187"/>
        <v>0.93568510455000009</v>
      </c>
      <c r="AH310" s="419">
        <f t="shared" si="187"/>
        <v>0.93568510455000009</v>
      </c>
      <c r="AI310" s="416">
        <f t="shared" si="187"/>
        <v>0.93568510455000009</v>
      </c>
      <c r="AJ310" s="416">
        <f t="shared" si="187"/>
        <v>0.93568510455000009</v>
      </c>
      <c r="AK310" s="416">
        <f t="shared" si="187"/>
        <v>0.93568510455000009</v>
      </c>
      <c r="AL310" s="416">
        <f t="shared" si="187"/>
        <v>0.93568510455000009</v>
      </c>
      <c r="AM310" s="416">
        <f t="shared" si="187"/>
        <v>0.93568510455000009</v>
      </c>
      <c r="AN310" s="416">
        <f t="shared" si="187"/>
        <v>0.93568510455000009</v>
      </c>
      <c r="AO310" s="416">
        <f t="shared" si="187"/>
        <v>0.93568510455000009</v>
      </c>
      <c r="AP310" s="416">
        <f t="shared" si="187"/>
        <v>0.93568510455000009</v>
      </c>
      <c r="AQ310" s="416">
        <f t="shared" si="187"/>
        <v>0.93568510455000009</v>
      </c>
      <c r="AR310" s="416">
        <f t="shared" si="187"/>
        <v>0.93568510455000009</v>
      </c>
      <c r="AS310" s="416">
        <f t="shared" si="187"/>
        <v>0.93568510455000009</v>
      </c>
      <c r="AT310" s="417">
        <f t="shared" si="187"/>
        <v>0.93568510455000009</v>
      </c>
      <c r="AU310" s="418">
        <f t="shared" si="187"/>
        <v>0.93568510455000009</v>
      </c>
      <c r="AV310" s="419">
        <f t="shared" si="187"/>
        <v>0.93568510455000009</v>
      </c>
      <c r="AW310" s="416">
        <f t="shared" si="187"/>
        <v>0.93568510455000009</v>
      </c>
      <c r="AX310" s="416">
        <f t="shared" si="187"/>
        <v>0.93568510455000009</v>
      </c>
      <c r="AY310" s="416">
        <f t="shared" si="187"/>
        <v>0.93568510455000009</v>
      </c>
      <c r="AZ310" s="416">
        <f t="shared" si="187"/>
        <v>0.93568510455000009</v>
      </c>
      <c r="BA310" s="416">
        <f t="shared" si="187"/>
        <v>0.93568510455000009</v>
      </c>
      <c r="BB310" s="416">
        <f t="shared" si="187"/>
        <v>0.93568510455000009</v>
      </c>
      <c r="BC310" s="416">
        <f t="shared" si="187"/>
        <v>0.93568510455000009</v>
      </c>
      <c r="BD310" s="416">
        <f t="shared" si="187"/>
        <v>0.93568510455000009</v>
      </c>
      <c r="BE310" s="416">
        <f t="shared" si="187"/>
        <v>0.93568510455000009</v>
      </c>
      <c r="BF310" s="416">
        <f t="shared" si="187"/>
        <v>0.93568510455000009</v>
      </c>
      <c r="BG310" s="416">
        <f t="shared" si="187"/>
        <v>0.93568510455000009</v>
      </c>
      <c r="BH310" s="417">
        <f t="shared" si="187"/>
        <v>0.93568510455000009</v>
      </c>
      <c r="BI310" s="418">
        <f t="shared" si="187"/>
        <v>0.93568510455000009</v>
      </c>
      <c r="BJ310" s="418">
        <f t="shared" si="187"/>
        <v>0.93568510455000009</v>
      </c>
      <c r="BK310" s="418">
        <f t="shared" si="187"/>
        <v>0.93568510455000009</v>
      </c>
      <c r="BL310" s="418">
        <f t="shared" si="187"/>
        <v>0.93568510455000009</v>
      </c>
      <c r="BM310" s="418">
        <f t="shared" si="187"/>
        <v>0.93568510455000009</v>
      </c>
    </row>
    <row r="311" spans="1:65" outlineLevel="1" x14ac:dyDescent="0.3">
      <c r="A311" s="415" t="str">
        <f t="shared" si="186"/>
        <v>Cascading Yield</v>
      </c>
      <c r="B311" s="239" t="str">
        <f t="shared" si="184"/>
        <v>Hoplite (FBG) 980</v>
      </c>
      <c r="C311" s="240">
        <f t="shared" si="184"/>
        <v>0</v>
      </c>
      <c r="D311" s="241" t="str">
        <f t="shared" si="184"/>
        <v>Fiber Recoating</v>
      </c>
      <c r="E311" s="242"/>
      <c r="F311" s="416">
        <v>0.96962187000000011</v>
      </c>
      <c r="G311" s="416">
        <f t="shared" ref="G311:P313" si="188">G312*G222</f>
        <v>0.96962187000000011</v>
      </c>
      <c r="H311" s="416">
        <f t="shared" si="188"/>
        <v>0.96962187000000011</v>
      </c>
      <c r="I311" s="416">
        <f t="shared" si="188"/>
        <v>0.96962187000000011</v>
      </c>
      <c r="J311" s="416">
        <f t="shared" si="188"/>
        <v>0.96962187000000011</v>
      </c>
      <c r="K311" s="416">
        <f t="shared" si="188"/>
        <v>0.96962187000000011</v>
      </c>
      <c r="L311" s="416">
        <f t="shared" si="188"/>
        <v>0.96962187000000011</v>
      </c>
      <c r="M311" s="416">
        <f t="shared" si="188"/>
        <v>0.96962187000000011</v>
      </c>
      <c r="N311" s="416">
        <f t="shared" si="188"/>
        <v>0.96962187000000011</v>
      </c>
      <c r="O311" s="416">
        <f t="shared" si="188"/>
        <v>0.96962187000000011</v>
      </c>
      <c r="P311" s="416">
        <f t="shared" si="188"/>
        <v>0.96962187000000011</v>
      </c>
      <c r="Q311" s="416">
        <f t="shared" si="187"/>
        <v>0.96962187000000011</v>
      </c>
      <c r="R311" s="417">
        <f t="shared" si="187"/>
        <v>0.96962187000000011</v>
      </c>
      <c r="S311" s="418">
        <f t="shared" si="187"/>
        <v>0.96962187000000011</v>
      </c>
      <c r="T311" s="419">
        <f t="shared" si="187"/>
        <v>0.96962187000000011</v>
      </c>
      <c r="U311" s="416">
        <f t="shared" si="187"/>
        <v>0.96962187000000011</v>
      </c>
      <c r="V311" s="416">
        <f t="shared" si="187"/>
        <v>0.96962187000000011</v>
      </c>
      <c r="W311" s="416">
        <f t="shared" si="187"/>
        <v>0.96962187000000011</v>
      </c>
      <c r="X311" s="416">
        <f t="shared" si="187"/>
        <v>0.96962187000000011</v>
      </c>
      <c r="Y311" s="416">
        <f t="shared" si="187"/>
        <v>0.96962187000000011</v>
      </c>
      <c r="Z311" s="416">
        <f t="shared" si="187"/>
        <v>0.96962187000000011</v>
      </c>
      <c r="AA311" s="416">
        <f t="shared" si="187"/>
        <v>0.96962187000000011</v>
      </c>
      <c r="AB311" s="416">
        <f t="shared" si="187"/>
        <v>0.96962187000000011</v>
      </c>
      <c r="AC311" s="416">
        <f t="shared" si="187"/>
        <v>0.96962187000000011</v>
      </c>
      <c r="AD311" s="416">
        <f t="shared" si="187"/>
        <v>0.96962187000000011</v>
      </c>
      <c r="AE311" s="416">
        <f t="shared" si="187"/>
        <v>0.96962187000000011</v>
      </c>
      <c r="AF311" s="417">
        <f t="shared" si="187"/>
        <v>0.96962187000000011</v>
      </c>
      <c r="AG311" s="418">
        <f t="shared" si="187"/>
        <v>0.96962187000000011</v>
      </c>
      <c r="AH311" s="419">
        <f t="shared" si="187"/>
        <v>0.96962187000000011</v>
      </c>
      <c r="AI311" s="416">
        <f t="shared" si="187"/>
        <v>0.96962187000000011</v>
      </c>
      <c r="AJ311" s="416">
        <f t="shared" si="187"/>
        <v>0.96962187000000011</v>
      </c>
      <c r="AK311" s="416">
        <f t="shared" si="187"/>
        <v>0.96962187000000011</v>
      </c>
      <c r="AL311" s="416">
        <f t="shared" si="187"/>
        <v>0.96962187000000011</v>
      </c>
      <c r="AM311" s="416">
        <f t="shared" si="187"/>
        <v>0.96962187000000011</v>
      </c>
      <c r="AN311" s="416">
        <f t="shared" si="187"/>
        <v>0.96962187000000011</v>
      </c>
      <c r="AO311" s="416">
        <f t="shared" si="187"/>
        <v>0.96962187000000011</v>
      </c>
      <c r="AP311" s="416">
        <f t="shared" si="187"/>
        <v>0.96962187000000011</v>
      </c>
      <c r="AQ311" s="416">
        <f t="shared" si="187"/>
        <v>0.96962187000000011</v>
      </c>
      <c r="AR311" s="416">
        <f t="shared" si="187"/>
        <v>0.96962187000000011</v>
      </c>
      <c r="AS311" s="416">
        <f t="shared" si="187"/>
        <v>0.96962187000000011</v>
      </c>
      <c r="AT311" s="417">
        <f t="shared" si="187"/>
        <v>0.96962187000000011</v>
      </c>
      <c r="AU311" s="418">
        <f t="shared" si="187"/>
        <v>0.96962187000000011</v>
      </c>
      <c r="AV311" s="419">
        <f t="shared" si="187"/>
        <v>0.96962187000000011</v>
      </c>
      <c r="AW311" s="416">
        <f t="shared" si="187"/>
        <v>0.96962187000000011</v>
      </c>
      <c r="AX311" s="416">
        <f t="shared" si="187"/>
        <v>0.96962187000000011</v>
      </c>
      <c r="AY311" s="416">
        <f t="shared" si="187"/>
        <v>0.96962187000000011</v>
      </c>
      <c r="AZ311" s="416">
        <f t="shared" si="187"/>
        <v>0.96962187000000011</v>
      </c>
      <c r="BA311" s="416">
        <f t="shared" si="187"/>
        <v>0.96962187000000011</v>
      </c>
      <c r="BB311" s="416">
        <f t="shared" si="187"/>
        <v>0.96962187000000011</v>
      </c>
      <c r="BC311" s="416">
        <f t="shared" si="187"/>
        <v>0.96962187000000011</v>
      </c>
      <c r="BD311" s="416">
        <f t="shared" si="187"/>
        <v>0.96962187000000011</v>
      </c>
      <c r="BE311" s="416">
        <f t="shared" si="187"/>
        <v>0.96962187000000011</v>
      </c>
      <c r="BF311" s="416">
        <f t="shared" si="187"/>
        <v>0.96962187000000011</v>
      </c>
      <c r="BG311" s="416">
        <f t="shared" si="187"/>
        <v>0.96962187000000011</v>
      </c>
      <c r="BH311" s="417">
        <f t="shared" si="187"/>
        <v>0.96962187000000011</v>
      </c>
      <c r="BI311" s="418">
        <f t="shared" si="187"/>
        <v>0.96962187000000011</v>
      </c>
      <c r="BJ311" s="418">
        <f t="shared" si="187"/>
        <v>0.96962187000000011</v>
      </c>
      <c r="BK311" s="418">
        <f t="shared" si="187"/>
        <v>0.96962187000000011</v>
      </c>
      <c r="BL311" s="418">
        <f t="shared" si="187"/>
        <v>0.96962187000000011</v>
      </c>
      <c r="BM311" s="418">
        <f t="shared" si="187"/>
        <v>0.96962187000000011</v>
      </c>
    </row>
    <row r="312" spans="1:65" outlineLevel="1" x14ac:dyDescent="0.3">
      <c r="A312" s="415" t="str">
        <f t="shared" si="186"/>
        <v>Cascading Yield</v>
      </c>
      <c r="B312" s="239" t="str">
        <f t="shared" si="184"/>
        <v>Hoplite (FBG) 980</v>
      </c>
      <c r="C312" s="240">
        <f t="shared" si="184"/>
        <v>0</v>
      </c>
      <c r="D312" s="241" t="str">
        <f t="shared" si="184"/>
        <v>Proof Test</v>
      </c>
      <c r="E312" s="242"/>
      <c r="F312" s="416">
        <v>0.97205200000000003</v>
      </c>
      <c r="G312" s="416">
        <f t="shared" si="188"/>
        <v>0.97205200000000003</v>
      </c>
      <c r="H312" s="416">
        <f t="shared" si="188"/>
        <v>0.97205200000000003</v>
      </c>
      <c r="I312" s="416">
        <f t="shared" si="188"/>
        <v>0.97205200000000003</v>
      </c>
      <c r="J312" s="416">
        <f t="shared" si="188"/>
        <v>0.97205200000000003</v>
      </c>
      <c r="K312" s="416">
        <f t="shared" si="188"/>
        <v>0.97205200000000003</v>
      </c>
      <c r="L312" s="416">
        <f t="shared" si="188"/>
        <v>0.97205200000000003</v>
      </c>
      <c r="M312" s="416">
        <f t="shared" si="188"/>
        <v>0.97205200000000003</v>
      </c>
      <c r="N312" s="416">
        <f t="shared" si="188"/>
        <v>0.97205200000000003</v>
      </c>
      <c r="O312" s="416">
        <f t="shared" si="188"/>
        <v>0.97205200000000003</v>
      </c>
      <c r="P312" s="416">
        <f t="shared" si="188"/>
        <v>0.97205200000000003</v>
      </c>
      <c r="Q312" s="416">
        <f t="shared" si="187"/>
        <v>0.97205200000000003</v>
      </c>
      <c r="R312" s="417">
        <f t="shared" si="187"/>
        <v>0.97205200000000003</v>
      </c>
      <c r="S312" s="418">
        <f t="shared" si="187"/>
        <v>0.97205200000000003</v>
      </c>
      <c r="T312" s="419">
        <f t="shared" si="187"/>
        <v>0.97205200000000003</v>
      </c>
      <c r="U312" s="416">
        <f t="shared" si="187"/>
        <v>0.97205200000000003</v>
      </c>
      <c r="V312" s="416">
        <f t="shared" si="187"/>
        <v>0.97205200000000003</v>
      </c>
      <c r="W312" s="416">
        <f t="shared" si="187"/>
        <v>0.97205200000000003</v>
      </c>
      <c r="X312" s="416">
        <f t="shared" si="187"/>
        <v>0.97205200000000003</v>
      </c>
      <c r="Y312" s="416">
        <f t="shared" si="187"/>
        <v>0.97205200000000003</v>
      </c>
      <c r="Z312" s="416">
        <f t="shared" si="187"/>
        <v>0.97205200000000003</v>
      </c>
      <c r="AA312" s="416">
        <f t="shared" si="187"/>
        <v>0.97205200000000003</v>
      </c>
      <c r="AB312" s="416">
        <f t="shared" si="187"/>
        <v>0.97205200000000003</v>
      </c>
      <c r="AC312" s="416">
        <f t="shared" si="187"/>
        <v>0.97205200000000003</v>
      </c>
      <c r="AD312" s="416">
        <f t="shared" si="187"/>
        <v>0.97205200000000003</v>
      </c>
      <c r="AE312" s="416">
        <f t="shared" si="187"/>
        <v>0.97205200000000003</v>
      </c>
      <c r="AF312" s="417">
        <f t="shared" si="187"/>
        <v>0.97205200000000003</v>
      </c>
      <c r="AG312" s="418">
        <f t="shared" si="187"/>
        <v>0.97205200000000003</v>
      </c>
      <c r="AH312" s="419">
        <f t="shared" si="187"/>
        <v>0.97205200000000003</v>
      </c>
      <c r="AI312" s="416">
        <f t="shared" si="187"/>
        <v>0.97205200000000003</v>
      </c>
      <c r="AJ312" s="416">
        <f t="shared" si="187"/>
        <v>0.97205200000000003</v>
      </c>
      <c r="AK312" s="416">
        <f t="shared" si="187"/>
        <v>0.97205200000000003</v>
      </c>
      <c r="AL312" s="416">
        <f t="shared" si="187"/>
        <v>0.97205200000000003</v>
      </c>
      <c r="AM312" s="416">
        <f t="shared" si="187"/>
        <v>0.97205200000000003</v>
      </c>
      <c r="AN312" s="416">
        <f t="shared" si="187"/>
        <v>0.97205200000000003</v>
      </c>
      <c r="AO312" s="416">
        <f t="shared" si="187"/>
        <v>0.97205200000000003</v>
      </c>
      <c r="AP312" s="416">
        <f t="shared" si="187"/>
        <v>0.97205200000000003</v>
      </c>
      <c r="AQ312" s="416">
        <f t="shared" si="187"/>
        <v>0.97205200000000003</v>
      </c>
      <c r="AR312" s="416">
        <f t="shared" si="187"/>
        <v>0.97205200000000003</v>
      </c>
      <c r="AS312" s="416">
        <f t="shared" si="187"/>
        <v>0.97205200000000003</v>
      </c>
      <c r="AT312" s="417">
        <f t="shared" si="187"/>
        <v>0.97205200000000003</v>
      </c>
      <c r="AU312" s="418">
        <f t="shared" si="187"/>
        <v>0.97205200000000003</v>
      </c>
      <c r="AV312" s="419">
        <f t="shared" si="187"/>
        <v>0.97205200000000003</v>
      </c>
      <c r="AW312" s="416">
        <f t="shared" si="187"/>
        <v>0.97205200000000003</v>
      </c>
      <c r="AX312" s="416">
        <f t="shared" si="187"/>
        <v>0.97205200000000003</v>
      </c>
      <c r="AY312" s="416">
        <f t="shared" si="187"/>
        <v>0.97205200000000003</v>
      </c>
      <c r="AZ312" s="416">
        <f t="shared" si="187"/>
        <v>0.97205200000000003</v>
      </c>
      <c r="BA312" s="416">
        <f t="shared" si="187"/>
        <v>0.97205200000000003</v>
      </c>
      <c r="BB312" s="416">
        <f t="shared" si="187"/>
        <v>0.97205200000000003</v>
      </c>
      <c r="BC312" s="416">
        <f t="shared" si="187"/>
        <v>0.97205200000000003</v>
      </c>
      <c r="BD312" s="416">
        <f t="shared" si="187"/>
        <v>0.97205200000000003</v>
      </c>
      <c r="BE312" s="416">
        <f t="shared" si="187"/>
        <v>0.97205200000000003</v>
      </c>
      <c r="BF312" s="416">
        <f t="shared" si="187"/>
        <v>0.97205200000000003</v>
      </c>
      <c r="BG312" s="416">
        <f t="shared" si="187"/>
        <v>0.97205200000000003</v>
      </c>
      <c r="BH312" s="417">
        <f t="shared" si="187"/>
        <v>0.97205200000000003</v>
      </c>
      <c r="BI312" s="418">
        <f t="shared" si="187"/>
        <v>0.97205200000000003</v>
      </c>
      <c r="BJ312" s="418">
        <f t="shared" si="187"/>
        <v>0.97205200000000003</v>
      </c>
      <c r="BK312" s="418">
        <f t="shared" si="187"/>
        <v>0.97205200000000003</v>
      </c>
      <c r="BL312" s="418">
        <f t="shared" si="187"/>
        <v>0.97205200000000003</v>
      </c>
      <c r="BM312" s="418">
        <f t="shared" si="187"/>
        <v>0.97205200000000003</v>
      </c>
    </row>
    <row r="313" spans="1:65" outlineLevel="1" x14ac:dyDescent="0.3">
      <c r="A313" s="415" t="str">
        <f t="shared" si="186"/>
        <v>Cascading Yield</v>
      </c>
      <c r="B313" s="239" t="str">
        <f t="shared" si="184"/>
        <v>Hoplite (FBG) 980</v>
      </c>
      <c r="C313" s="240">
        <f t="shared" si="184"/>
        <v>0</v>
      </c>
      <c r="D313" s="241" t="str">
        <f t="shared" si="184"/>
        <v>Degas</v>
      </c>
      <c r="E313" s="242"/>
      <c r="F313" s="416">
        <v>0.998</v>
      </c>
      <c r="G313" s="416">
        <f t="shared" si="188"/>
        <v>0.998</v>
      </c>
      <c r="H313" s="416">
        <f t="shared" si="188"/>
        <v>0.998</v>
      </c>
      <c r="I313" s="416">
        <f t="shared" si="188"/>
        <v>0.998</v>
      </c>
      <c r="J313" s="416">
        <f t="shared" si="188"/>
        <v>0.998</v>
      </c>
      <c r="K313" s="416">
        <f t="shared" si="188"/>
        <v>0.998</v>
      </c>
      <c r="L313" s="416">
        <f t="shared" si="188"/>
        <v>0.998</v>
      </c>
      <c r="M313" s="416">
        <f t="shared" si="188"/>
        <v>0.998</v>
      </c>
      <c r="N313" s="416">
        <f t="shared" si="188"/>
        <v>0.998</v>
      </c>
      <c r="O313" s="416">
        <f t="shared" si="188"/>
        <v>0.998</v>
      </c>
      <c r="P313" s="416">
        <f t="shared" si="188"/>
        <v>0.998</v>
      </c>
      <c r="Q313" s="416">
        <f t="shared" si="187"/>
        <v>0.998</v>
      </c>
      <c r="R313" s="417">
        <f t="shared" si="187"/>
        <v>0.998</v>
      </c>
      <c r="S313" s="418">
        <f t="shared" si="187"/>
        <v>0.998</v>
      </c>
      <c r="T313" s="419">
        <f t="shared" si="187"/>
        <v>0.998</v>
      </c>
      <c r="U313" s="416">
        <f t="shared" si="187"/>
        <v>0.998</v>
      </c>
      <c r="V313" s="416">
        <f t="shared" si="187"/>
        <v>0.998</v>
      </c>
      <c r="W313" s="416">
        <f t="shared" si="187"/>
        <v>0.998</v>
      </c>
      <c r="X313" s="416">
        <f t="shared" si="187"/>
        <v>0.998</v>
      </c>
      <c r="Y313" s="416">
        <f t="shared" si="187"/>
        <v>0.998</v>
      </c>
      <c r="Z313" s="416">
        <f t="shared" si="187"/>
        <v>0.998</v>
      </c>
      <c r="AA313" s="416">
        <f t="shared" si="187"/>
        <v>0.998</v>
      </c>
      <c r="AB313" s="416">
        <f t="shared" si="187"/>
        <v>0.998</v>
      </c>
      <c r="AC313" s="416">
        <f t="shared" si="187"/>
        <v>0.998</v>
      </c>
      <c r="AD313" s="416">
        <f t="shared" si="187"/>
        <v>0.998</v>
      </c>
      <c r="AE313" s="416">
        <f t="shared" si="187"/>
        <v>0.998</v>
      </c>
      <c r="AF313" s="417">
        <f t="shared" si="187"/>
        <v>0.998</v>
      </c>
      <c r="AG313" s="418">
        <f t="shared" si="187"/>
        <v>0.998</v>
      </c>
      <c r="AH313" s="419">
        <f t="shared" si="187"/>
        <v>0.998</v>
      </c>
      <c r="AI313" s="416">
        <f t="shared" si="187"/>
        <v>0.998</v>
      </c>
      <c r="AJ313" s="416">
        <f t="shared" si="187"/>
        <v>0.998</v>
      </c>
      <c r="AK313" s="416">
        <f t="shared" si="187"/>
        <v>0.998</v>
      </c>
      <c r="AL313" s="416">
        <f t="shared" si="187"/>
        <v>0.998</v>
      </c>
      <c r="AM313" s="416">
        <f t="shared" si="187"/>
        <v>0.998</v>
      </c>
      <c r="AN313" s="416">
        <f t="shared" si="187"/>
        <v>0.998</v>
      </c>
      <c r="AO313" s="416">
        <f t="shared" si="187"/>
        <v>0.998</v>
      </c>
      <c r="AP313" s="416">
        <f t="shared" si="187"/>
        <v>0.998</v>
      </c>
      <c r="AQ313" s="416">
        <f t="shared" si="187"/>
        <v>0.998</v>
      </c>
      <c r="AR313" s="416">
        <f t="shared" si="187"/>
        <v>0.998</v>
      </c>
      <c r="AS313" s="416">
        <f t="shared" si="187"/>
        <v>0.998</v>
      </c>
      <c r="AT313" s="417">
        <f t="shared" si="187"/>
        <v>0.998</v>
      </c>
      <c r="AU313" s="418">
        <f t="shared" si="187"/>
        <v>0.998</v>
      </c>
      <c r="AV313" s="419">
        <f t="shared" si="187"/>
        <v>0.998</v>
      </c>
      <c r="AW313" s="416">
        <f t="shared" si="187"/>
        <v>0.998</v>
      </c>
      <c r="AX313" s="416">
        <f t="shared" si="187"/>
        <v>0.998</v>
      </c>
      <c r="AY313" s="416">
        <f t="shared" si="187"/>
        <v>0.998</v>
      </c>
      <c r="AZ313" s="416">
        <f t="shared" si="187"/>
        <v>0.998</v>
      </c>
      <c r="BA313" s="416">
        <f t="shared" si="187"/>
        <v>0.998</v>
      </c>
      <c r="BB313" s="416">
        <f t="shared" si="187"/>
        <v>0.998</v>
      </c>
      <c r="BC313" s="416">
        <f t="shared" si="187"/>
        <v>0.998</v>
      </c>
      <c r="BD313" s="416">
        <f t="shared" si="187"/>
        <v>0.998</v>
      </c>
      <c r="BE313" s="416">
        <f t="shared" si="187"/>
        <v>0.998</v>
      </c>
      <c r="BF313" s="416">
        <f t="shared" si="187"/>
        <v>0.998</v>
      </c>
      <c r="BG313" s="416">
        <f t="shared" si="187"/>
        <v>0.998</v>
      </c>
      <c r="BH313" s="417">
        <f t="shared" si="187"/>
        <v>0.998</v>
      </c>
      <c r="BI313" s="418">
        <f t="shared" si="187"/>
        <v>0.998</v>
      </c>
      <c r="BJ313" s="418">
        <f t="shared" si="187"/>
        <v>0.998</v>
      </c>
      <c r="BK313" s="418">
        <f t="shared" si="187"/>
        <v>0.998</v>
      </c>
      <c r="BL313" s="418">
        <f t="shared" si="187"/>
        <v>0.998</v>
      </c>
      <c r="BM313" s="418">
        <f t="shared" si="187"/>
        <v>0.998</v>
      </c>
    </row>
    <row r="314" spans="1:65" outlineLevel="1" x14ac:dyDescent="0.3">
      <c r="A314" s="415" t="str">
        <f t="shared" si="186"/>
        <v>Cascading Yield</v>
      </c>
      <c r="B314" s="239" t="str">
        <f t="shared" si="184"/>
        <v>Hoplite (FBG) 980</v>
      </c>
      <c r="C314" s="240">
        <f t="shared" si="184"/>
        <v>0</v>
      </c>
      <c r="D314" s="241" t="str">
        <f t="shared" si="184"/>
        <v>Optical Test</v>
      </c>
      <c r="E314" s="242"/>
      <c r="F314" s="416">
        <v>0.998</v>
      </c>
      <c r="G314" s="416">
        <f t="shared" ref="G314:BM315" si="189">G225</f>
        <v>0.998</v>
      </c>
      <c r="H314" s="416">
        <f t="shared" si="189"/>
        <v>0.998</v>
      </c>
      <c r="I314" s="416">
        <f t="shared" si="189"/>
        <v>0.998</v>
      </c>
      <c r="J314" s="416">
        <f t="shared" si="189"/>
        <v>0.998</v>
      </c>
      <c r="K314" s="416">
        <f t="shared" si="189"/>
        <v>0.998</v>
      </c>
      <c r="L314" s="416">
        <f t="shared" si="189"/>
        <v>0.998</v>
      </c>
      <c r="M314" s="416">
        <f t="shared" si="189"/>
        <v>0.998</v>
      </c>
      <c r="N314" s="416">
        <f t="shared" si="189"/>
        <v>0.998</v>
      </c>
      <c r="O314" s="416">
        <f t="shared" si="189"/>
        <v>0.998</v>
      </c>
      <c r="P314" s="416">
        <f t="shared" si="189"/>
        <v>0.998</v>
      </c>
      <c r="Q314" s="416">
        <f t="shared" si="189"/>
        <v>0.998</v>
      </c>
      <c r="R314" s="417">
        <f t="shared" si="189"/>
        <v>0.998</v>
      </c>
      <c r="S314" s="418">
        <f t="shared" si="189"/>
        <v>0.998</v>
      </c>
      <c r="T314" s="419">
        <f t="shared" si="189"/>
        <v>0.998</v>
      </c>
      <c r="U314" s="416">
        <f t="shared" si="189"/>
        <v>0.998</v>
      </c>
      <c r="V314" s="416">
        <f t="shared" si="189"/>
        <v>0.998</v>
      </c>
      <c r="W314" s="416">
        <f t="shared" si="189"/>
        <v>0.998</v>
      </c>
      <c r="X314" s="416">
        <f t="shared" si="189"/>
        <v>0.998</v>
      </c>
      <c r="Y314" s="416">
        <f t="shared" si="189"/>
        <v>0.998</v>
      </c>
      <c r="Z314" s="416">
        <f t="shared" si="189"/>
        <v>0.998</v>
      </c>
      <c r="AA314" s="416">
        <f t="shared" si="189"/>
        <v>0.998</v>
      </c>
      <c r="AB314" s="416">
        <f t="shared" si="189"/>
        <v>0.998</v>
      </c>
      <c r="AC314" s="416">
        <f t="shared" si="189"/>
        <v>0.998</v>
      </c>
      <c r="AD314" s="416">
        <f t="shared" si="189"/>
        <v>0.998</v>
      </c>
      <c r="AE314" s="416">
        <f t="shared" si="189"/>
        <v>0.998</v>
      </c>
      <c r="AF314" s="417">
        <f t="shared" si="189"/>
        <v>0.998</v>
      </c>
      <c r="AG314" s="418">
        <f t="shared" si="189"/>
        <v>0.998</v>
      </c>
      <c r="AH314" s="419">
        <f t="shared" si="189"/>
        <v>0.998</v>
      </c>
      <c r="AI314" s="416">
        <f t="shared" si="189"/>
        <v>0.998</v>
      </c>
      <c r="AJ314" s="416">
        <f t="shared" si="189"/>
        <v>0.998</v>
      </c>
      <c r="AK314" s="416">
        <f t="shared" si="189"/>
        <v>0.998</v>
      </c>
      <c r="AL314" s="416">
        <f t="shared" si="189"/>
        <v>0.998</v>
      </c>
      <c r="AM314" s="416">
        <f t="shared" si="189"/>
        <v>0.998</v>
      </c>
      <c r="AN314" s="416">
        <f t="shared" si="189"/>
        <v>0.998</v>
      </c>
      <c r="AO314" s="416">
        <f t="shared" si="189"/>
        <v>0.998</v>
      </c>
      <c r="AP314" s="416">
        <f t="shared" si="189"/>
        <v>0.998</v>
      </c>
      <c r="AQ314" s="416">
        <f t="shared" si="189"/>
        <v>0.998</v>
      </c>
      <c r="AR314" s="416">
        <f t="shared" si="189"/>
        <v>0.998</v>
      </c>
      <c r="AS314" s="416">
        <f t="shared" si="189"/>
        <v>0.998</v>
      </c>
      <c r="AT314" s="417">
        <f t="shared" si="189"/>
        <v>0.998</v>
      </c>
      <c r="AU314" s="418">
        <f t="shared" si="189"/>
        <v>0.998</v>
      </c>
      <c r="AV314" s="419">
        <f t="shared" si="189"/>
        <v>0.998</v>
      </c>
      <c r="AW314" s="416">
        <f t="shared" si="189"/>
        <v>0.998</v>
      </c>
      <c r="AX314" s="416">
        <f t="shared" si="189"/>
        <v>0.998</v>
      </c>
      <c r="AY314" s="416">
        <f t="shared" si="189"/>
        <v>0.998</v>
      </c>
      <c r="AZ314" s="416">
        <f t="shared" si="189"/>
        <v>0.998</v>
      </c>
      <c r="BA314" s="416">
        <f t="shared" si="189"/>
        <v>0.998</v>
      </c>
      <c r="BB314" s="416">
        <f t="shared" si="189"/>
        <v>0.998</v>
      </c>
      <c r="BC314" s="416">
        <f t="shared" si="189"/>
        <v>0.998</v>
      </c>
      <c r="BD314" s="416">
        <f t="shared" si="189"/>
        <v>0.998</v>
      </c>
      <c r="BE314" s="416">
        <f t="shared" si="189"/>
        <v>0.998</v>
      </c>
      <c r="BF314" s="416">
        <f t="shared" si="189"/>
        <v>0.998</v>
      </c>
      <c r="BG314" s="416">
        <f t="shared" si="189"/>
        <v>0.998</v>
      </c>
      <c r="BH314" s="417">
        <f t="shared" si="189"/>
        <v>0.998</v>
      </c>
      <c r="BI314" s="418">
        <f t="shared" si="189"/>
        <v>0.998</v>
      </c>
      <c r="BJ314" s="418">
        <f t="shared" si="189"/>
        <v>0.998</v>
      </c>
      <c r="BK314" s="418">
        <f t="shared" si="189"/>
        <v>0.998</v>
      </c>
      <c r="BL314" s="418">
        <f t="shared" si="189"/>
        <v>0.998</v>
      </c>
      <c r="BM314" s="418">
        <f t="shared" si="189"/>
        <v>0.998</v>
      </c>
    </row>
    <row r="315" spans="1:65" outlineLevel="1" x14ac:dyDescent="0.3">
      <c r="A315" s="415" t="str">
        <f t="shared" si="186"/>
        <v>Cascading Yield</v>
      </c>
      <c r="B315" s="265" t="str">
        <f t="shared" si="184"/>
        <v>Hoplite (FBG) 980</v>
      </c>
      <c r="C315" s="266">
        <f t="shared" si="184"/>
        <v>0</v>
      </c>
      <c r="D315" s="267" t="str">
        <f t="shared" si="184"/>
        <v>Hoplite Final Inspection</v>
      </c>
      <c r="E315" s="268"/>
      <c r="F315" s="420">
        <v>1</v>
      </c>
      <c r="G315" s="420">
        <f t="shared" si="189"/>
        <v>1</v>
      </c>
      <c r="H315" s="420">
        <f t="shared" si="189"/>
        <v>1</v>
      </c>
      <c r="I315" s="420">
        <f t="shared" si="189"/>
        <v>1</v>
      </c>
      <c r="J315" s="420">
        <f t="shared" si="189"/>
        <v>1</v>
      </c>
      <c r="K315" s="420">
        <f t="shared" si="189"/>
        <v>1</v>
      </c>
      <c r="L315" s="420">
        <f t="shared" si="189"/>
        <v>1</v>
      </c>
      <c r="M315" s="420">
        <f t="shared" si="189"/>
        <v>1</v>
      </c>
      <c r="N315" s="420">
        <f t="shared" si="189"/>
        <v>1</v>
      </c>
      <c r="O315" s="420">
        <f t="shared" si="189"/>
        <v>1</v>
      </c>
      <c r="P315" s="420">
        <f t="shared" si="189"/>
        <v>1</v>
      </c>
      <c r="Q315" s="420">
        <f t="shared" si="189"/>
        <v>1</v>
      </c>
      <c r="R315" s="421">
        <f t="shared" si="189"/>
        <v>1</v>
      </c>
      <c r="S315" s="422">
        <f t="shared" si="189"/>
        <v>1</v>
      </c>
      <c r="T315" s="423">
        <f t="shared" si="189"/>
        <v>1</v>
      </c>
      <c r="U315" s="420">
        <f t="shared" si="189"/>
        <v>1</v>
      </c>
      <c r="V315" s="420">
        <f t="shared" si="189"/>
        <v>1</v>
      </c>
      <c r="W315" s="420">
        <f t="shared" si="189"/>
        <v>1</v>
      </c>
      <c r="X315" s="420">
        <f t="shared" si="189"/>
        <v>1</v>
      </c>
      <c r="Y315" s="420">
        <f t="shared" si="189"/>
        <v>1</v>
      </c>
      <c r="Z315" s="420">
        <f t="shared" si="189"/>
        <v>1</v>
      </c>
      <c r="AA315" s="420">
        <f t="shared" si="189"/>
        <v>1</v>
      </c>
      <c r="AB315" s="420">
        <f t="shared" si="189"/>
        <v>1</v>
      </c>
      <c r="AC315" s="420">
        <f t="shared" si="189"/>
        <v>1</v>
      </c>
      <c r="AD315" s="420">
        <f t="shared" si="189"/>
        <v>1</v>
      </c>
      <c r="AE315" s="420">
        <f t="shared" si="189"/>
        <v>1</v>
      </c>
      <c r="AF315" s="421">
        <f t="shared" si="189"/>
        <v>1</v>
      </c>
      <c r="AG315" s="422">
        <f t="shared" si="189"/>
        <v>1</v>
      </c>
      <c r="AH315" s="423">
        <f t="shared" si="189"/>
        <v>1</v>
      </c>
      <c r="AI315" s="420">
        <f t="shared" si="189"/>
        <v>1</v>
      </c>
      <c r="AJ315" s="420">
        <f t="shared" si="189"/>
        <v>1</v>
      </c>
      <c r="AK315" s="420">
        <f t="shared" si="189"/>
        <v>1</v>
      </c>
      <c r="AL315" s="420">
        <f t="shared" si="189"/>
        <v>1</v>
      </c>
      <c r="AM315" s="420">
        <f t="shared" si="189"/>
        <v>1</v>
      </c>
      <c r="AN315" s="420">
        <f t="shared" si="189"/>
        <v>1</v>
      </c>
      <c r="AO315" s="420">
        <f t="shared" si="189"/>
        <v>1</v>
      </c>
      <c r="AP315" s="420">
        <f t="shared" si="189"/>
        <v>1</v>
      </c>
      <c r="AQ315" s="420">
        <f t="shared" si="189"/>
        <v>1</v>
      </c>
      <c r="AR315" s="420">
        <f t="shared" si="189"/>
        <v>1</v>
      </c>
      <c r="AS315" s="420">
        <f t="shared" si="189"/>
        <v>1</v>
      </c>
      <c r="AT315" s="421">
        <f t="shared" si="189"/>
        <v>1</v>
      </c>
      <c r="AU315" s="422">
        <f t="shared" si="189"/>
        <v>1</v>
      </c>
      <c r="AV315" s="423">
        <f t="shared" si="189"/>
        <v>1</v>
      </c>
      <c r="AW315" s="420">
        <f t="shared" si="189"/>
        <v>1</v>
      </c>
      <c r="AX315" s="420">
        <f t="shared" si="189"/>
        <v>1</v>
      </c>
      <c r="AY315" s="420">
        <f t="shared" si="189"/>
        <v>1</v>
      </c>
      <c r="AZ315" s="420">
        <f t="shared" si="189"/>
        <v>1</v>
      </c>
      <c r="BA315" s="420">
        <f t="shared" si="189"/>
        <v>1</v>
      </c>
      <c r="BB315" s="420">
        <f t="shared" si="189"/>
        <v>1</v>
      </c>
      <c r="BC315" s="420">
        <f t="shared" si="189"/>
        <v>1</v>
      </c>
      <c r="BD315" s="420">
        <f t="shared" si="189"/>
        <v>1</v>
      </c>
      <c r="BE315" s="420">
        <f t="shared" si="189"/>
        <v>1</v>
      </c>
      <c r="BF315" s="420">
        <f t="shared" si="189"/>
        <v>1</v>
      </c>
      <c r="BG315" s="420">
        <f t="shared" si="189"/>
        <v>1</v>
      </c>
      <c r="BH315" s="421">
        <f t="shared" si="189"/>
        <v>1</v>
      </c>
      <c r="BI315" s="422">
        <f t="shared" si="189"/>
        <v>1</v>
      </c>
      <c r="BJ315" s="422">
        <f t="shared" si="189"/>
        <v>1</v>
      </c>
      <c r="BK315" s="422">
        <f t="shared" si="189"/>
        <v>1</v>
      </c>
      <c r="BL315" s="422">
        <f t="shared" si="189"/>
        <v>1</v>
      </c>
      <c r="BM315" s="422">
        <f t="shared" si="189"/>
        <v>1</v>
      </c>
    </row>
    <row r="316" spans="1:65" outlineLevel="1" x14ac:dyDescent="0.3">
      <c r="A316" s="415" t="str">
        <f t="shared" si="186"/>
        <v>Cascading Yield</v>
      </c>
      <c r="B316" s="273" t="str">
        <f t="shared" si="184"/>
        <v>Hoplite (FBG) 14xx</v>
      </c>
      <c r="C316" s="274">
        <f t="shared" si="184"/>
        <v>0</v>
      </c>
      <c r="D316" s="275" t="str">
        <f t="shared" si="184"/>
        <v>Fiber Preparation</v>
      </c>
      <c r="E316" s="276"/>
      <c r="F316" s="424">
        <v>0.92217216959999992</v>
      </c>
      <c r="G316" s="424">
        <f t="shared" ref="G316:BM320" si="190">G317*G227</f>
        <v>0.92217216959999992</v>
      </c>
      <c r="H316" s="424">
        <f t="shared" si="190"/>
        <v>0.92217216959999992</v>
      </c>
      <c r="I316" s="424">
        <f t="shared" si="190"/>
        <v>0.92217216959999992</v>
      </c>
      <c r="J316" s="424">
        <f t="shared" si="190"/>
        <v>0.92217216959999992</v>
      </c>
      <c r="K316" s="424">
        <f t="shared" si="190"/>
        <v>0.92217216959999992</v>
      </c>
      <c r="L316" s="424">
        <f t="shared" si="190"/>
        <v>0.92217216959999992</v>
      </c>
      <c r="M316" s="424">
        <f t="shared" si="190"/>
        <v>0.92217216959999992</v>
      </c>
      <c r="N316" s="424">
        <f t="shared" si="190"/>
        <v>0.92217216959999992</v>
      </c>
      <c r="O316" s="424">
        <f t="shared" si="190"/>
        <v>0.92217216959999992</v>
      </c>
      <c r="P316" s="424">
        <f t="shared" si="190"/>
        <v>0.92217216959999992</v>
      </c>
      <c r="Q316" s="424">
        <f t="shared" si="190"/>
        <v>0.92217216959999992</v>
      </c>
      <c r="R316" s="425">
        <f t="shared" si="190"/>
        <v>0.92217216959999992</v>
      </c>
      <c r="S316" s="426">
        <f t="shared" si="190"/>
        <v>0.92217216959999992</v>
      </c>
      <c r="T316" s="427">
        <f t="shared" si="190"/>
        <v>0.92217216959999992</v>
      </c>
      <c r="U316" s="424">
        <f t="shared" si="190"/>
        <v>0.92217216959999992</v>
      </c>
      <c r="V316" s="424">
        <f t="shared" si="190"/>
        <v>0.92217216959999992</v>
      </c>
      <c r="W316" s="424">
        <f t="shared" si="190"/>
        <v>0.92217216959999992</v>
      </c>
      <c r="X316" s="424">
        <f t="shared" si="190"/>
        <v>0.92217216959999992</v>
      </c>
      <c r="Y316" s="424">
        <f t="shared" si="190"/>
        <v>0.92217216959999992</v>
      </c>
      <c r="Z316" s="424">
        <f t="shared" si="190"/>
        <v>0.92217216959999992</v>
      </c>
      <c r="AA316" s="424">
        <f t="shared" si="190"/>
        <v>0.92217216959999992</v>
      </c>
      <c r="AB316" s="424">
        <f t="shared" si="190"/>
        <v>0.92217216959999992</v>
      </c>
      <c r="AC316" s="424">
        <f t="shared" si="190"/>
        <v>0.92217216959999992</v>
      </c>
      <c r="AD316" s="424">
        <f t="shared" si="190"/>
        <v>0.92217216959999992</v>
      </c>
      <c r="AE316" s="424">
        <f t="shared" si="190"/>
        <v>0.92217216959999992</v>
      </c>
      <c r="AF316" s="425">
        <f t="shared" si="190"/>
        <v>0.92217216959999992</v>
      </c>
      <c r="AG316" s="426">
        <f t="shared" si="190"/>
        <v>0.92217216959999992</v>
      </c>
      <c r="AH316" s="427">
        <f t="shared" si="190"/>
        <v>0.92217216959999992</v>
      </c>
      <c r="AI316" s="424">
        <f t="shared" si="190"/>
        <v>0.92217216959999992</v>
      </c>
      <c r="AJ316" s="424">
        <f t="shared" si="190"/>
        <v>0.92217216959999992</v>
      </c>
      <c r="AK316" s="424">
        <f t="shared" si="190"/>
        <v>0.92217216959999992</v>
      </c>
      <c r="AL316" s="424">
        <f t="shared" si="190"/>
        <v>0.92217216959999992</v>
      </c>
      <c r="AM316" s="424">
        <f t="shared" si="190"/>
        <v>0.92217216959999992</v>
      </c>
      <c r="AN316" s="424">
        <f t="shared" si="190"/>
        <v>0.92217216959999992</v>
      </c>
      <c r="AO316" s="424">
        <f t="shared" si="190"/>
        <v>0.92217216959999992</v>
      </c>
      <c r="AP316" s="424">
        <f t="shared" si="190"/>
        <v>0.92217216959999992</v>
      </c>
      <c r="AQ316" s="424">
        <f t="shared" si="190"/>
        <v>0.92217216959999992</v>
      </c>
      <c r="AR316" s="424">
        <f t="shared" si="190"/>
        <v>0.92217216959999992</v>
      </c>
      <c r="AS316" s="424">
        <f t="shared" si="190"/>
        <v>0.92217216959999992</v>
      </c>
      <c r="AT316" s="425">
        <f t="shared" si="190"/>
        <v>0.92217216959999992</v>
      </c>
      <c r="AU316" s="426">
        <f t="shared" si="190"/>
        <v>0.92217216959999992</v>
      </c>
      <c r="AV316" s="427">
        <f t="shared" si="190"/>
        <v>0.92217216959999992</v>
      </c>
      <c r="AW316" s="424">
        <f t="shared" si="190"/>
        <v>0.92217216959999992</v>
      </c>
      <c r="AX316" s="424">
        <f t="shared" si="190"/>
        <v>0.92217216959999992</v>
      </c>
      <c r="AY316" s="424">
        <f t="shared" si="190"/>
        <v>0.92217216959999992</v>
      </c>
      <c r="AZ316" s="424">
        <f t="shared" si="190"/>
        <v>0.92217216959999992</v>
      </c>
      <c r="BA316" s="424">
        <f t="shared" si="190"/>
        <v>0.92217216959999992</v>
      </c>
      <c r="BB316" s="424">
        <f t="shared" si="190"/>
        <v>0.92217216959999992</v>
      </c>
      <c r="BC316" s="424">
        <f t="shared" si="190"/>
        <v>0.92217216959999992</v>
      </c>
      <c r="BD316" s="424">
        <f t="shared" si="190"/>
        <v>0.92217216959999992</v>
      </c>
      <c r="BE316" s="424">
        <f t="shared" si="190"/>
        <v>0.92217216959999992</v>
      </c>
      <c r="BF316" s="424">
        <f t="shared" si="190"/>
        <v>0.92217216959999992</v>
      </c>
      <c r="BG316" s="424">
        <f t="shared" si="190"/>
        <v>0.92217216959999992</v>
      </c>
      <c r="BH316" s="425">
        <f t="shared" si="190"/>
        <v>0.92217216959999992</v>
      </c>
      <c r="BI316" s="426">
        <f t="shared" si="190"/>
        <v>0.92217216959999992</v>
      </c>
      <c r="BJ316" s="426">
        <f t="shared" si="190"/>
        <v>0.92217216959999992</v>
      </c>
      <c r="BK316" s="426">
        <f t="shared" si="190"/>
        <v>0.92217216959999992</v>
      </c>
      <c r="BL316" s="426">
        <f t="shared" si="190"/>
        <v>0.92217216959999992</v>
      </c>
      <c r="BM316" s="426">
        <f t="shared" si="190"/>
        <v>0.92217216959999992</v>
      </c>
    </row>
    <row r="317" spans="1:65" outlineLevel="1" x14ac:dyDescent="0.3">
      <c r="A317" s="415" t="str">
        <f t="shared" si="186"/>
        <v>Cascading Yield</v>
      </c>
      <c r="B317" s="239" t="str">
        <f t="shared" si="184"/>
        <v>Hoplite (FBG) 14xx</v>
      </c>
      <c r="C317" s="240">
        <f t="shared" si="184"/>
        <v>0</v>
      </c>
      <c r="D317" s="241" t="str">
        <f t="shared" si="184"/>
        <v>H2 Loading</v>
      </c>
      <c r="E317" s="242"/>
      <c r="F317" s="424">
        <v>0.92217216959999992</v>
      </c>
      <c r="G317" s="424">
        <f t="shared" si="190"/>
        <v>0.92217216959999992</v>
      </c>
      <c r="H317" s="424">
        <f t="shared" si="190"/>
        <v>0.92217216959999992</v>
      </c>
      <c r="I317" s="424">
        <f t="shared" si="190"/>
        <v>0.92217216959999992</v>
      </c>
      <c r="J317" s="424">
        <f t="shared" si="190"/>
        <v>0.92217216959999992</v>
      </c>
      <c r="K317" s="424">
        <f t="shared" si="190"/>
        <v>0.92217216959999992</v>
      </c>
      <c r="L317" s="424">
        <f t="shared" si="190"/>
        <v>0.92217216959999992</v>
      </c>
      <c r="M317" s="424">
        <f t="shared" si="190"/>
        <v>0.92217216959999992</v>
      </c>
      <c r="N317" s="424">
        <f t="shared" si="190"/>
        <v>0.92217216959999992</v>
      </c>
      <c r="O317" s="424">
        <f t="shared" si="190"/>
        <v>0.92217216959999992</v>
      </c>
      <c r="P317" s="424">
        <f t="shared" si="190"/>
        <v>0.92217216959999992</v>
      </c>
      <c r="Q317" s="424">
        <f t="shared" si="190"/>
        <v>0.92217216959999992</v>
      </c>
      <c r="R317" s="425">
        <f t="shared" si="190"/>
        <v>0.92217216959999992</v>
      </c>
      <c r="S317" s="426">
        <f t="shared" si="190"/>
        <v>0.92217216959999992</v>
      </c>
      <c r="T317" s="427">
        <f t="shared" si="190"/>
        <v>0.92217216959999992</v>
      </c>
      <c r="U317" s="424">
        <f t="shared" si="190"/>
        <v>0.92217216959999992</v>
      </c>
      <c r="V317" s="424">
        <f t="shared" si="190"/>
        <v>0.92217216959999992</v>
      </c>
      <c r="W317" s="424">
        <f t="shared" si="190"/>
        <v>0.92217216959999992</v>
      </c>
      <c r="X317" s="424">
        <f t="shared" si="190"/>
        <v>0.92217216959999992</v>
      </c>
      <c r="Y317" s="424">
        <f t="shared" si="190"/>
        <v>0.92217216959999992</v>
      </c>
      <c r="Z317" s="424">
        <f t="shared" si="190"/>
        <v>0.92217216959999992</v>
      </c>
      <c r="AA317" s="424">
        <f t="shared" si="190"/>
        <v>0.92217216959999992</v>
      </c>
      <c r="AB317" s="424">
        <f t="shared" si="190"/>
        <v>0.92217216959999992</v>
      </c>
      <c r="AC317" s="424">
        <f t="shared" si="190"/>
        <v>0.92217216959999992</v>
      </c>
      <c r="AD317" s="424">
        <f t="shared" si="190"/>
        <v>0.92217216959999992</v>
      </c>
      <c r="AE317" s="424">
        <f t="shared" si="190"/>
        <v>0.92217216959999992</v>
      </c>
      <c r="AF317" s="425">
        <f t="shared" si="190"/>
        <v>0.92217216959999992</v>
      </c>
      <c r="AG317" s="426">
        <f t="shared" si="190"/>
        <v>0.92217216959999992</v>
      </c>
      <c r="AH317" s="427">
        <f t="shared" si="190"/>
        <v>0.92217216959999992</v>
      </c>
      <c r="AI317" s="424">
        <f t="shared" si="190"/>
        <v>0.92217216959999992</v>
      </c>
      <c r="AJ317" s="424">
        <f t="shared" si="190"/>
        <v>0.92217216959999992</v>
      </c>
      <c r="AK317" s="424">
        <f t="shared" si="190"/>
        <v>0.92217216959999992</v>
      </c>
      <c r="AL317" s="424">
        <f t="shared" si="190"/>
        <v>0.92217216959999992</v>
      </c>
      <c r="AM317" s="424">
        <f t="shared" si="190"/>
        <v>0.92217216959999992</v>
      </c>
      <c r="AN317" s="424">
        <f t="shared" si="190"/>
        <v>0.92217216959999992</v>
      </c>
      <c r="AO317" s="424">
        <f t="shared" si="190"/>
        <v>0.92217216959999992</v>
      </c>
      <c r="AP317" s="424">
        <f t="shared" si="190"/>
        <v>0.92217216959999992</v>
      </c>
      <c r="AQ317" s="424">
        <f t="shared" si="190"/>
        <v>0.92217216959999992</v>
      </c>
      <c r="AR317" s="424">
        <f t="shared" si="190"/>
        <v>0.92217216959999992</v>
      </c>
      <c r="AS317" s="424">
        <f t="shared" si="190"/>
        <v>0.92217216959999992</v>
      </c>
      <c r="AT317" s="425">
        <f t="shared" si="190"/>
        <v>0.92217216959999992</v>
      </c>
      <c r="AU317" s="426">
        <f t="shared" si="190"/>
        <v>0.92217216959999992</v>
      </c>
      <c r="AV317" s="427">
        <f t="shared" si="190"/>
        <v>0.92217216959999992</v>
      </c>
      <c r="AW317" s="424">
        <f t="shared" si="190"/>
        <v>0.92217216959999992</v>
      </c>
      <c r="AX317" s="424">
        <f t="shared" si="190"/>
        <v>0.92217216959999992</v>
      </c>
      <c r="AY317" s="424">
        <f t="shared" si="190"/>
        <v>0.92217216959999992</v>
      </c>
      <c r="AZ317" s="424">
        <f t="shared" si="190"/>
        <v>0.92217216959999992</v>
      </c>
      <c r="BA317" s="424">
        <f t="shared" si="190"/>
        <v>0.92217216959999992</v>
      </c>
      <c r="BB317" s="424">
        <f t="shared" si="190"/>
        <v>0.92217216959999992</v>
      </c>
      <c r="BC317" s="424">
        <f t="shared" si="190"/>
        <v>0.92217216959999992</v>
      </c>
      <c r="BD317" s="424">
        <f t="shared" si="190"/>
        <v>0.92217216959999992</v>
      </c>
      <c r="BE317" s="424">
        <f t="shared" si="190"/>
        <v>0.92217216959999992</v>
      </c>
      <c r="BF317" s="424">
        <f t="shared" si="190"/>
        <v>0.92217216959999992</v>
      </c>
      <c r="BG317" s="424">
        <f t="shared" si="190"/>
        <v>0.92217216959999992</v>
      </c>
      <c r="BH317" s="425">
        <f t="shared" si="190"/>
        <v>0.92217216959999992</v>
      </c>
      <c r="BI317" s="426">
        <f t="shared" si="190"/>
        <v>0.92217216959999992</v>
      </c>
      <c r="BJ317" s="426">
        <f t="shared" si="190"/>
        <v>0.92217216959999992</v>
      </c>
      <c r="BK317" s="426">
        <f t="shared" si="190"/>
        <v>0.92217216959999992</v>
      </c>
      <c r="BL317" s="426">
        <f t="shared" si="190"/>
        <v>0.92217216959999992</v>
      </c>
      <c r="BM317" s="426">
        <f t="shared" si="190"/>
        <v>0.92217216959999992</v>
      </c>
    </row>
    <row r="318" spans="1:65" outlineLevel="1" x14ac:dyDescent="0.3">
      <c r="A318" s="415" t="str">
        <f t="shared" si="186"/>
        <v>Cascading Yield</v>
      </c>
      <c r="B318" s="239" t="str">
        <f t="shared" si="184"/>
        <v>Hoplite (FBG) 14xx</v>
      </c>
      <c r="C318" s="240">
        <f t="shared" si="184"/>
        <v>0</v>
      </c>
      <c r="D318" s="241" t="str">
        <f t="shared" si="184"/>
        <v>Kitting</v>
      </c>
      <c r="E318" s="242"/>
      <c r="F318" s="424">
        <v>0.92217216959999992</v>
      </c>
      <c r="G318" s="424">
        <f t="shared" si="190"/>
        <v>0.92217216959999992</v>
      </c>
      <c r="H318" s="424">
        <f t="shared" si="190"/>
        <v>0.92217216959999992</v>
      </c>
      <c r="I318" s="424">
        <f t="shared" si="190"/>
        <v>0.92217216959999992</v>
      </c>
      <c r="J318" s="424">
        <f t="shared" si="190"/>
        <v>0.92217216959999992</v>
      </c>
      <c r="K318" s="424">
        <f t="shared" si="190"/>
        <v>0.92217216959999992</v>
      </c>
      <c r="L318" s="424">
        <f t="shared" si="190"/>
        <v>0.92217216959999992</v>
      </c>
      <c r="M318" s="424">
        <f t="shared" si="190"/>
        <v>0.92217216959999992</v>
      </c>
      <c r="N318" s="424">
        <f t="shared" si="190"/>
        <v>0.92217216959999992</v>
      </c>
      <c r="O318" s="424">
        <f t="shared" si="190"/>
        <v>0.92217216959999992</v>
      </c>
      <c r="P318" s="424">
        <f t="shared" si="190"/>
        <v>0.92217216959999992</v>
      </c>
      <c r="Q318" s="424">
        <f t="shared" si="190"/>
        <v>0.92217216959999992</v>
      </c>
      <c r="R318" s="425">
        <f t="shared" si="190"/>
        <v>0.92217216959999992</v>
      </c>
      <c r="S318" s="426">
        <f t="shared" si="190"/>
        <v>0.92217216959999992</v>
      </c>
      <c r="T318" s="427">
        <f t="shared" si="190"/>
        <v>0.92217216959999992</v>
      </c>
      <c r="U318" s="424">
        <f t="shared" si="190"/>
        <v>0.92217216959999992</v>
      </c>
      <c r="V318" s="424">
        <f t="shared" si="190"/>
        <v>0.92217216959999992</v>
      </c>
      <c r="W318" s="424">
        <f t="shared" si="190"/>
        <v>0.92217216959999992</v>
      </c>
      <c r="X318" s="424">
        <f t="shared" si="190"/>
        <v>0.92217216959999992</v>
      </c>
      <c r="Y318" s="424">
        <f t="shared" si="190"/>
        <v>0.92217216959999992</v>
      </c>
      <c r="Z318" s="424">
        <f t="shared" si="190"/>
        <v>0.92217216959999992</v>
      </c>
      <c r="AA318" s="424">
        <f t="shared" si="190"/>
        <v>0.92217216959999992</v>
      </c>
      <c r="AB318" s="424">
        <f t="shared" si="190"/>
        <v>0.92217216959999992</v>
      </c>
      <c r="AC318" s="424">
        <f t="shared" si="190"/>
        <v>0.92217216959999992</v>
      </c>
      <c r="AD318" s="424">
        <f t="shared" si="190"/>
        <v>0.92217216959999992</v>
      </c>
      <c r="AE318" s="424">
        <f t="shared" si="190"/>
        <v>0.92217216959999992</v>
      </c>
      <c r="AF318" s="425">
        <f t="shared" si="190"/>
        <v>0.92217216959999992</v>
      </c>
      <c r="AG318" s="426">
        <f t="shared" si="190"/>
        <v>0.92217216959999992</v>
      </c>
      <c r="AH318" s="427">
        <f t="shared" si="190"/>
        <v>0.92217216959999992</v>
      </c>
      <c r="AI318" s="424">
        <f t="shared" si="190"/>
        <v>0.92217216959999992</v>
      </c>
      <c r="AJ318" s="424">
        <f t="shared" si="190"/>
        <v>0.92217216959999992</v>
      </c>
      <c r="AK318" s="424">
        <f t="shared" si="190"/>
        <v>0.92217216959999992</v>
      </c>
      <c r="AL318" s="424">
        <f t="shared" si="190"/>
        <v>0.92217216959999992</v>
      </c>
      <c r="AM318" s="424">
        <f t="shared" si="190"/>
        <v>0.92217216959999992</v>
      </c>
      <c r="AN318" s="424">
        <f t="shared" si="190"/>
        <v>0.92217216959999992</v>
      </c>
      <c r="AO318" s="424">
        <f t="shared" si="190"/>
        <v>0.92217216959999992</v>
      </c>
      <c r="AP318" s="424">
        <f t="shared" si="190"/>
        <v>0.92217216959999992</v>
      </c>
      <c r="AQ318" s="424">
        <f t="shared" si="190"/>
        <v>0.92217216959999992</v>
      </c>
      <c r="AR318" s="424">
        <f t="shared" si="190"/>
        <v>0.92217216959999992</v>
      </c>
      <c r="AS318" s="424">
        <f t="shared" si="190"/>
        <v>0.92217216959999992</v>
      </c>
      <c r="AT318" s="425">
        <f t="shared" si="190"/>
        <v>0.92217216959999992</v>
      </c>
      <c r="AU318" s="426">
        <f t="shared" si="190"/>
        <v>0.92217216959999992</v>
      </c>
      <c r="AV318" s="427">
        <f t="shared" si="190"/>
        <v>0.92217216959999992</v>
      </c>
      <c r="AW318" s="424">
        <f t="shared" si="190"/>
        <v>0.92217216959999992</v>
      </c>
      <c r="AX318" s="424">
        <f t="shared" si="190"/>
        <v>0.92217216959999992</v>
      </c>
      <c r="AY318" s="424">
        <f t="shared" si="190"/>
        <v>0.92217216959999992</v>
      </c>
      <c r="AZ318" s="424">
        <f t="shared" si="190"/>
        <v>0.92217216959999992</v>
      </c>
      <c r="BA318" s="424">
        <f t="shared" si="190"/>
        <v>0.92217216959999992</v>
      </c>
      <c r="BB318" s="424">
        <f t="shared" si="190"/>
        <v>0.92217216959999992</v>
      </c>
      <c r="BC318" s="424">
        <f t="shared" si="190"/>
        <v>0.92217216959999992</v>
      </c>
      <c r="BD318" s="424">
        <f t="shared" si="190"/>
        <v>0.92217216959999992</v>
      </c>
      <c r="BE318" s="424">
        <f t="shared" si="190"/>
        <v>0.92217216959999992</v>
      </c>
      <c r="BF318" s="424">
        <f t="shared" si="190"/>
        <v>0.92217216959999992</v>
      </c>
      <c r="BG318" s="424">
        <f t="shared" si="190"/>
        <v>0.92217216959999992</v>
      </c>
      <c r="BH318" s="425">
        <f t="shared" si="190"/>
        <v>0.92217216959999992</v>
      </c>
      <c r="BI318" s="426">
        <f t="shared" si="190"/>
        <v>0.92217216959999992</v>
      </c>
      <c r="BJ318" s="426">
        <f t="shared" si="190"/>
        <v>0.92217216959999992</v>
      </c>
      <c r="BK318" s="426">
        <f t="shared" si="190"/>
        <v>0.92217216959999992</v>
      </c>
      <c r="BL318" s="426">
        <f t="shared" si="190"/>
        <v>0.92217216959999992</v>
      </c>
      <c r="BM318" s="426">
        <f t="shared" si="190"/>
        <v>0.92217216959999992</v>
      </c>
    </row>
    <row r="319" spans="1:65" ht="15.45" customHeight="1" outlineLevel="1" x14ac:dyDescent="0.3">
      <c r="A319" s="415" t="str">
        <f t="shared" si="186"/>
        <v>Cascading Yield</v>
      </c>
      <c r="B319" s="239" t="str">
        <f t="shared" si="184"/>
        <v>Hoplite (FBG) 14xx</v>
      </c>
      <c r="C319" s="240">
        <f t="shared" si="184"/>
        <v>0</v>
      </c>
      <c r="D319" s="241" t="str">
        <f t="shared" si="184"/>
        <v>Stripping &amp; Cleaning</v>
      </c>
      <c r="E319" s="281"/>
      <c r="F319" s="424">
        <v>0.92217216959999992</v>
      </c>
      <c r="G319" s="424">
        <f t="shared" si="190"/>
        <v>0.92217216959999992</v>
      </c>
      <c r="H319" s="424">
        <f t="shared" si="190"/>
        <v>0.92217216959999992</v>
      </c>
      <c r="I319" s="424">
        <f t="shared" si="190"/>
        <v>0.92217216959999992</v>
      </c>
      <c r="J319" s="424">
        <f t="shared" si="190"/>
        <v>0.92217216959999992</v>
      </c>
      <c r="K319" s="424">
        <f t="shared" si="190"/>
        <v>0.92217216959999992</v>
      </c>
      <c r="L319" s="424">
        <f t="shared" si="190"/>
        <v>0.92217216959999992</v>
      </c>
      <c r="M319" s="424">
        <f t="shared" si="190"/>
        <v>0.92217216959999992</v>
      </c>
      <c r="N319" s="424">
        <f t="shared" si="190"/>
        <v>0.92217216959999992</v>
      </c>
      <c r="O319" s="424">
        <f t="shared" si="190"/>
        <v>0.92217216959999992</v>
      </c>
      <c r="P319" s="424">
        <f t="shared" si="190"/>
        <v>0.92217216959999992</v>
      </c>
      <c r="Q319" s="424">
        <f t="shared" si="190"/>
        <v>0.92217216959999992</v>
      </c>
      <c r="R319" s="425">
        <f t="shared" si="190"/>
        <v>0.92217216959999992</v>
      </c>
      <c r="S319" s="426">
        <f t="shared" si="190"/>
        <v>0.92217216959999992</v>
      </c>
      <c r="T319" s="427">
        <f t="shared" si="190"/>
        <v>0.92217216959999992</v>
      </c>
      <c r="U319" s="424">
        <f t="shared" si="190"/>
        <v>0.92217216959999992</v>
      </c>
      <c r="V319" s="424">
        <f t="shared" si="190"/>
        <v>0.92217216959999992</v>
      </c>
      <c r="W319" s="424">
        <f t="shared" si="190"/>
        <v>0.92217216959999992</v>
      </c>
      <c r="X319" s="424">
        <f t="shared" si="190"/>
        <v>0.92217216959999992</v>
      </c>
      <c r="Y319" s="424">
        <f t="shared" si="190"/>
        <v>0.92217216959999992</v>
      </c>
      <c r="Z319" s="424">
        <f t="shared" si="190"/>
        <v>0.92217216959999992</v>
      </c>
      <c r="AA319" s="424">
        <f t="shared" si="190"/>
        <v>0.92217216959999992</v>
      </c>
      <c r="AB319" s="424">
        <f t="shared" si="190"/>
        <v>0.92217216959999992</v>
      </c>
      <c r="AC319" s="424">
        <f t="shared" si="190"/>
        <v>0.92217216959999992</v>
      </c>
      <c r="AD319" s="424">
        <f t="shared" si="190"/>
        <v>0.92217216959999992</v>
      </c>
      <c r="AE319" s="424">
        <f t="shared" si="190"/>
        <v>0.92217216959999992</v>
      </c>
      <c r="AF319" s="425">
        <f t="shared" si="190"/>
        <v>0.92217216959999992</v>
      </c>
      <c r="AG319" s="426">
        <f t="shared" si="190"/>
        <v>0.92217216959999992</v>
      </c>
      <c r="AH319" s="427">
        <f t="shared" si="190"/>
        <v>0.92217216959999992</v>
      </c>
      <c r="AI319" s="424">
        <f t="shared" si="190"/>
        <v>0.92217216959999992</v>
      </c>
      <c r="AJ319" s="424">
        <f t="shared" si="190"/>
        <v>0.92217216959999992</v>
      </c>
      <c r="AK319" s="424">
        <f t="shared" si="190"/>
        <v>0.92217216959999992</v>
      </c>
      <c r="AL319" s="424">
        <f t="shared" si="190"/>
        <v>0.92217216959999992</v>
      </c>
      <c r="AM319" s="424">
        <f t="shared" si="190"/>
        <v>0.92217216959999992</v>
      </c>
      <c r="AN319" s="424">
        <f t="shared" si="190"/>
        <v>0.92217216959999992</v>
      </c>
      <c r="AO319" s="424">
        <f t="shared" si="190"/>
        <v>0.92217216959999992</v>
      </c>
      <c r="AP319" s="424">
        <f t="shared" si="190"/>
        <v>0.92217216959999992</v>
      </c>
      <c r="AQ319" s="424">
        <f t="shared" si="190"/>
        <v>0.92217216959999992</v>
      </c>
      <c r="AR319" s="424">
        <f t="shared" si="190"/>
        <v>0.92217216959999992</v>
      </c>
      <c r="AS319" s="424">
        <f t="shared" si="190"/>
        <v>0.92217216959999992</v>
      </c>
      <c r="AT319" s="425">
        <f t="shared" si="190"/>
        <v>0.92217216959999992</v>
      </c>
      <c r="AU319" s="426">
        <f t="shared" si="190"/>
        <v>0.92217216959999992</v>
      </c>
      <c r="AV319" s="427">
        <f t="shared" si="190"/>
        <v>0.92217216959999992</v>
      </c>
      <c r="AW319" s="424">
        <f t="shared" si="190"/>
        <v>0.92217216959999992</v>
      </c>
      <c r="AX319" s="424">
        <f t="shared" si="190"/>
        <v>0.92217216959999992</v>
      </c>
      <c r="AY319" s="424">
        <f t="shared" si="190"/>
        <v>0.92217216959999992</v>
      </c>
      <c r="AZ319" s="424">
        <f t="shared" si="190"/>
        <v>0.92217216959999992</v>
      </c>
      <c r="BA319" s="424">
        <f t="shared" si="190"/>
        <v>0.92217216959999992</v>
      </c>
      <c r="BB319" s="424">
        <f t="shared" si="190"/>
        <v>0.92217216959999992</v>
      </c>
      <c r="BC319" s="424">
        <f t="shared" si="190"/>
        <v>0.92217216959999992</v>
      </c>
      <c r="BD319" s="424">
        <f t="shared" si="190"/>
        <v>0.92217216959999992</v>
      </c>
      <c r="BE319" s="424">
        <f t="shared" si="190"/>
        <v>0.92217216959999992</v>
      </c>
      <c r="BF319" s="424">
        <f t="shared" si="190"/>
        <v>0.92217216959999992</v>
      </c>
      <c r="BG319" s="424">
        <f t="shared" si="190"/>
        <v>0.92217216959999992</v>
      </c>
      <c r="BH319" s="425">
        <f t="shared" si="190"/>
        <v>0.92217216959999992</v>
      </c>
      <c r="BI319" s="426">
        <f t="shared" si="190"/>
        <v>0.92217216959999992</v>
      </c>
      <c r="BJ319" s="426">
        <f t="shared" si="190"/>
        <v>0.92217216959999992</v>
      </c>
      <c r="BK319" s="426">
        <f t="shared" si="190"/>
        <v>0.92217216959999992</v>
      </c>
      <c r="BL319" s="426">
        <f t="shared" si="190"/>
        <v>0.92217216959999992</v>
      </c>
      <c r="BM319" s="426">
        <f t="shared" si="190"/>
        <v>0.92217216959999992</v>
      </c>
    </row>
    <row r="320" spans="1:65" outlineLevel="1" x14ac:dyDescent="0.3">
      <c r="A320" s="415" t="str">
        <f t="shared" si="186"/>
        <v>Cascading Yield</v>
      </c>
      <c r="B320" s="239" t="str">
        <f t="shared" si="184"/>
        <v>Hoplite (FBG) 14xx</v>
      </c>
      <c r="C320" s="240">
        <f t="shared" si="184"/>
        <v>0</v>
      </c>
      <c r="D320" s="241" t="str">
        <f t="shared" si="184"/>
        <v>Writing</v>
      </c>
      <c r="E320" s="242"/>
      <c r="F320" s="424">
        <v>0.92217216959999992</v>
      </c>
      <c r="G320" s="424">
        <f t="shared" si="190"/>
        <v>0.92217216959999992</v>
      </c>
      <c r="H320" s="424">
        <f t="shared" si="190"/>
        <v>0.92217216959999992</v>
      </c>
      <c r="I320" s="424">
        <f t="shared" si="190"/>
        <v>0.92217216959999992</v>
      </c>
      <c r="J320" s="424">
        <f t="shared" si="190"/>
        <v>0.92217216959999992</v>
      </c>
      <c r="K320" s="424">
        <f t="shared" si="190"/>
        <v>0.92217216959999992</v>
      </c>
      <c r="L320" s="424">
        <f t="shared" si="190"/>
        <v>0.92217216959999992</v>
      </c>
      <c r="M320" s="424">
        <f t="shared" si="190"/>
        <v>0.92217216959999992</v>
      </c>
      <c r="N320" s="424">
        <f t="shared" si="190"/>
        <v>0.92217216959999992</v>
      </c>
      <c r="O320" s="424">
        <f t="shared" si="190"/>
        <v>0.92217216959999992</v>
      </c>
      <c r="P320" s="424">
        <f t="shared" si="190"/>
        <v>0.92217216959999992</v>
      </c>
      <c r="Q320" s="424">
        <f t="shared" si="190"/>
        <v>0.92217216959999992</v>
      </c>
      <c r="R320" s="425">
        <f t="shared" si="190"/>
        <v>0.92217216959999992</v>
      </c>
      <c r="S320" s="426">
        <f t="shared" si="190"/>
        <v>0.92217216959999992</v>
      </c>
      <c r="T320" s="427">
        <f t="shared" si="190"/>
        <v>0.92217216959999992</v>
      </c>
      <c r="U320" s="424">
        <f t="shared" si="190"/>
        <v>0.92217216959999992</v>
      </c>
      <c r="V320" s="424">
        <f t="shared" si="190"/>
        <v>0.92217216959999992</v>
      </c>
      <c r="W320" s="424">
        <f t="shared" si="190"/>
        <v>0.92217216959999992</v>
      </c>
      <c r="X320" s="424">
        <f t="shared" si="190"/>
        <v>0.92217216959999992</v>
      </c>
      <c r="Y320" s="424">
        <f t="shared" si="190"/>
        <v>0.92217216959999992</v>
      </c>
      <c r="Z320" s="424">
        <f t="shared" ref="Z320:BM324" si="191">Z321*Z231</f>
        <v>0.92217216959999992</v>
      </c>
      <c r="AA320" s="424">
        <f t="shared" si="191"/>
        <v>0.92217216959999992</v>
      </c>
      <c r="AB320" s="424">
        <f t="shared" si="191"/>
        <v>0.92217216959999992</v>
      </c>
      <c r="AC320" s="424">
        <f t="shared" si="191"/>
        <v>0.92217216959999992</v>
      </c>
      <c r="AD320" s="424">
        <f t="shared" si="191"/>
        <v>0.92217216959999992</v>
      </c>
      <c r="AE320" s="424">
        <f t="shared" si="191"/>
        <v>0.92217216959999992</v>
      </c>
      <c r="AF320" s="425">
        <f t="shared" si="191"/>
        <v>0.92217216959999992</v>
      </c>
      <c r="AG320" s="426">
        <f t="shared" si="191"/>
        <v>0.92217216959999992</v>
      </c>
      <c r="AH320" s="427">
        <f t="shared" si="191"/>
        <v>0.92217216959999992</v>
      </c>
      <c r="AI320" s="424">
        <f t="shared" si="191"/>
        <v>0.92217216959999992</v>
      </c>
      <c r="AJ320" s="424">
        <f t="shared" si="191"/>
        <v>0.92217216959999992</v>
      </c>
      <c r="AK320" s="424">
        <f t="shared" si="191"/>
        <v>0.92217216959999992</v>
      </c>
      <c r="AL320" s="424">
        <f t="shared" si="191"/>
        <v>0.92217216959999992</v>
      </c>
      <c r="AM320" s="424">
        <f t="shared" si="191"/>
        <v>0.92217216959999992</v>
      </c>
      <c r="AN320" s="424">
        <f t="shared" si="191"/>
        <v>0.92217216959999992</v>
      </c>
      <c r="AO320" s="424">
        <f t="shared" si="191"/>
        <v>0.92217216959999992</v>
      </c>
      <c r="AP320" s="424">
        <f t="shared" si="191"/>
        <v>0.92217216959999992</v>
      </c>
      <c r="AQ320" s="424">
        <f t="shared" si="191"/>
        <v>0.92217216959999992</v>
      </c>
      <c r="AR320" s="424">
        <f t="shared" si="191"/>
        <v>0.92217216959999992</v>
      </c>
      <c r="AS320" s="424">
        <f t="shared" si="191"/>
        <v>0.92217216959999992</v>
      </c>
      <c r="AT320" s="425">
        <f t="shared" si="191"/>
        <v>0.92217216959999992</v>
      </c>
      <c r="AU320" s="426">
        <f t="shared" si="191"/>
        <v>0.92217216959999992</v>
      </c>
      <c r="AV320" s="427">
        <f t="shared" si="191"/>
        <v>0.92217216959999992</v>
      </c>
      <c r="AW320" s="424">
        <f t="shared" si="191"/>
        <v>0.92217216959999992</v>
      </c>
      <c r="AX320" s="424">
        <f t="shared" si="191"/>
        <v>0.92217216959999992</v>
      </c>
      <c r="AY320" s="424">
        <f t="shared" si="191"/>
        <v>0.92217216959999992</v>
      </c>
      <c r="AZ320" s="424">
        <f t="shared" si="191"/>
        <v>0.92217216959999992</v>
      </c>
      <c r="BA320" s="424">
        <f t="shared" si="191"/>
        <v>0.92217216959999992</v>
      </c>
      <c r="BB320" s="424">
        <f t="shared" si="191"/>
        <v>0.92217216959999992</v>
      </c>
      <c r="BC320" s="424">
        <f t="shared" si="191"/>
        <v>0.92217216959999992</v>
      </c>
      <c r="BD320" s="424">
        <f t="shared" si="191"/>
        <v>0.92217216959999992</v>
      </c>
      <c r="BE320" s="424">
        <f t="shared" si="191"/>
        <v>0.92217216959999992</v>
      </c>
      <c r="BF320" s="424">
        <f t="shared" si="191"/>
        <v>0.92217216959999992</v>
      </c>
      <c r="BG320" s="424">
        <f t="shared" si="191"/>
        <v>0.92217216959999992</v>
      </c>
      <c r="BH320" s="425">
        <f t="shared" si="191"/>
        <v>0.92217216959999992</v>
      </c>
      <c r="BI320" s="426">
        <f t="shared" si="191"/>
        <v>0.92217216959999992</v>
      </c>
      <c r="BJ320" s="426">
        <f t="shared" si="191"/>
        <v>0.92217216959999992</v>
      </c>
      <c r="BK320" s="426">
        <f t="shared" si="191"/>
        <v>0.92217216959999992</v>
      </c>
      <c r="BL320" s="426">
        <f t="shared" si="191"/>
        <v>0.92217216959999992</v>
      </c>
      <c r="BM320" s="426">
        <f t="shared" si="191"/>
        <v>0.92217216959999992</v>
      </c>
    </row>
    <row r="321" spans="1:65" outlineLevel="1" x14ac:dyDescent="0.3">
      <c r="A321" s="415" t="str">
        <f t="shared" si="186"/>
        <v>Cascading Yield</v>
      </c>
      <c r="B321" s="239" t="str">
        <f t="shared" si="184"/>
        <v>Hoplite (FBG) 14xx</v>
      </c>
      <c r="C321" s="240">
        <f t="shared" si="184"/>
        <v>0</v>
      </c>
      <c r="D321" s="241" t="str">
        <f t="shared" si="184"/>
        <v>Fiber Recoating</v>
      </c>
      <c r="E321" s="281"/>
      <c r="F321" s="424">
        <v>0.96059600999999994</v>
      </c>
      <c r="G321" s="424">
        <f t="shared" ref="G321:Y324" si="192">G322*G232</f>
        <v>0.96059600999999994</v>
      </c>
      <c r="H321" s="424">
        <f t="shared" si="192"/>
        <v>0.96059600999999994</v>
      </c>
      <c r="I321" s="424">
        <f t="shared" si="192"/>
        <v>0.96059600999999994</v>
      </c>
      <c r="J321" s="424">
        <f t="shared" si="192"/>
        <v>0.96059600999999994</v>
      </c>
      <c r="K321" s="424">
        <f t="shared" si="192"/>
        <v>0.96059600999999994</v>
      </c>
      <c r="L321" s="424">
        <f t="shared" si="192"/>
        <v>0.96059600999999994</v>
      </c>
      <c r="M321" s="424">
        <f t="shared" si="192"/>
        <v>0.96059600999999994</v>
      </c>
      <c r="N321" s="424">
        <f t="shared" si="192"/>
        <v>0.96059600999999994</v>
      </c>
      <c r="O321" s="424">
        <f t="shared" si="192"/>
        <v>0.96059600999999994</v>
      </c>
      <c r="P321" s="424">
        <f t="shared" si="192"/>
        <v>0.96059600999999994</v>
      </c>
      <c r="Q321" s="424">
        <f t="shared" si="192"/>
        <v>0.96059600999999994</v>
      </c>
      <c r="R321" s="425">
        <f t="shared" si="192"/>
        <v>0.96059600999999994</v>
      </c>
      <c r="S321" s="426">
        <f t="shared" si="192"/>
        <v>0.96059600999999994</v>
      </c>
      <c r="T321" s="427">
        <f t="shared" si="192"/>
        <v>0.96059600999999994</v>
      </c>
      <c r="U321" s="424">
        <f t="shared" si="192"/>
        <v>0.96059600999999994</v>
      </c>
      <c r="V321" s="424">
        <f t="shared" si="192"/>
        <v>0.96059600999999994</v>
      </c>
      <c r="W321" s="424">
        <f t="shared" si="192"/>
        <v>0.96059600999999994</v>
      </c>
      <c r="X321" s="424">
        <f t="shared" si="192"/>
        <v>0.96059600999999994</v>
      </c>
      <c r="Y321" s="424">
        <f t="shared" si="192"/>
        <v>0.96059600999999994</v>
      </c>
      <c r="Z321" s="424">
        <f t="shared" si="191"/>
        <v>0.96059600999999994</v>
      </c>
      <c r="AA321" s="424">
        <f t="shared" si="191"/>
        <v>0.96059600999999994</v>
      </c>
      <c r="AB321" s="424">
        <f t="shared" si="191"/>
        <v>0.96059600999999994</v>
      </c>
      <c r="AC321" s="424">
        <f t="shared" si="191"/>
        <v>0.96059600999999994</v>
      </c>
      <c r="AD321" s="424">
        <f t="shared" si="191"/>
        <v>0.96059600999999994</v>
      </c>
      <c r="AE321" s="424">
        <f t="shared" si="191"/>
        <v>0.96059600999999994</v>
      </c>
      <c r="AF321" s="425">
        <f t="shared" si="191"/>
        <v>0.96059600999999994</v>
      </c>
      <c r="AG321" s="426">
        <f t="shared" si="191"/>
        <v>0.96059600999999994</v>
      </c>
      <c r="AH321" s="427">
        <f t="shared" si="191"/>
        <v>0.96059600999999994</v>
      </c>
      <c r="AI321" s="424">
        <f t="shared" si="191"/>
        <v>0.96059600999999994</v>
      </c>
      <c r="AJ321" s="424">
        <f t="shared" si="191"/>
        <v>0.96059600999999994</v>
      </c>
      <c r="AK321" s="424">
        <f t="shared" si="191"/>
        <v>0.96059600999999994</v>
      </c>
      <c r="AL321" s="424">
        <f t="shared" si="191"/>
        <v>0.96059600999999994</v>
      </c>
      <c r="AM321" s="424">
        <f t="shared" si="191"/>
        <v>0.96059600999999994</v>
      </c>
      <c r="AN321" s="424">
        <f t="shared" si="191"/>
        <v>0.96059600999999994</v>
      </c>
      <c r="AO321" s="424">
        <f t="shared" si="191"/>
        <v>0.96059600999999994</v>
      </c>
      <c r="AP321" s="424">
        <f t="shared" si="191"/>
        <v>0.96059600999999994</v>
      </c>
      <c r="AQ321" s="424">
        <f t="shared" si="191"/>
        <v>0.96059600999999994</v>
      </c>
      <c r="AR321" s="424">
        <f t="shared" si="191"/>
        <v>0.96059600999999994</v>
      </c>
      <c r="AS321" s="424">
        <f t="shared" si="191"/>
        <v>0.96059600999999994</v>
      </c>
      <c r="AT321" s="425">
        <f t="shared" si="191"/>
        <v>0.96059600999999994</v>
      </c>
      <c r="AU321" s="426">
        <f t="shared" si="191"/>
        <v>0.96059600999999994</v>
      </c>
      <c r="AV321" s="427">
        <f t="shared" si="191"/>
        <v>0.96059600999999994</v>
      </c>
      <c r="AW321" s="424">
        <f t="shared" si="191"/>
        <v>0.96059600999999994</v>
      </c>
      <c r="AX321" s="424">
        <f t="shared" si="191"/>
        <v>0.96059600999999994</v>
      </c>
      <c r="AY321" s="424">
        <f t="shared" si="191"/>
        <v>0.96059600999999994</v>
      </c>
      <c r="AZ321" s="424">
        <f t="shared" si="191"/>
        <v>0.96059600999999994</v>
      </c>
      <c r="BA321" s="424">
        <f t="shared" si="191"/>
        <v>0.96059600999999994</v>
      </c>
      <c r="BB321" s="424">
        <f t="shared" si="191"/>
        <v>0.96059600999999994</v>
      </c>
      <c r="BC321" s="424">
        <f t="shared" si="191"/>
        <v>0.96059600999999994</v>
      </c>
      <c r="BD321" s="424">
        <f t="shared" si="191"/>
        <v>0.96059600999999994</v>
      </c>
      <c r="BE321" s="424">
        <f t="shared" si="191"/>
        <v>0.96059600999999994</v>
      </c>
      <c r="BF321" s="424">
        <f t="shared" si="191"/>
        <v>0.96059600999999994</v>
      </c>
      <c r="BG321" s="424">
        <f t="shared" si="191"/>
        <v>0.96059600999999994</v>
      </c>
      <c r="BH321" s="425">
        <f t="shared" si="191"/>
        <v>0.96059600999999994</v>
      </c>
      <c r="BI321" s="426">
        <f t="shared" si="191"/>
        <v>0.96059600999999994</v>
      </c>
      <c r="BJ321" s="426">
        <f t="shared" si="191"/>
        <v>0.96059600999999994</v>
      </c>
      <c r="BK321" s="426">
        <f t="shared" si="191"/>
        <v>0.96059600999999994</v>
      </c>
      <c r="BL321" s="426">
        <f t="shared" si="191"/>
        <v>0.96059600999999994</v>
      </c>
      <c r="BM321" s="426">
        <f t="shared" si="191"/>
        <v>0.96059600999999994</v>
      </c>
    </row>
    <row r="322" spans="1:65" outlineLevel="1" x14ac:dyDescent="0.3">
      <c r="A322" s="415" t="str">
        <f t="shared" si="186"/>
        <v>Cascading Yield</v>
      </c>
      <c r="B322" s="239" t="str">
        <f t="shared" ref="B322:D337" si="193">B233</f>
        <v>Hoplite (FBG) 14xx</v>
      </c>
      <c r="C322" s="240">
        <f t="shared" si="193"/>
        <v>0</v>
      </c>
      <c r="D322" s="241" t="str">
        <f t="shared" si="193"/>
        <v>Proof Test</v>
      </c>
      <c r="E322" s="242"/>
      <c r="F322" s="424">
        <v>0.97029899999999991</v>
      </c>
      <c r="G322" s="424">
        <f t="shared" si="192"/>
        <v>0.97029899999999991</v>
      </c>
      <c r="H322" s="424">
        <f t="shared" si="192"/>
        <v>0.97029899999999991</v>
      </c>
      <c r="I322" s="424">
        <f t="shared" si="192"/>
        <v>0.97029899999999991</v>
      </c>
      <c r="J322" s="424">
        <f t="shared" si="192"/>
        <v>0.97029899999999991</v>
      </c>
      <c r="K322" s="424">
        <f t="shared" si="192"/>
        <v>0.97029899999999991</v>
      </c>
      <c r="L322" s="424">
        <f t="shared" si="192"/>
        <v>0.97029899999999991</v>
      </c>
      <c r="M322" s="424">
        <f t="shared" si="192"/>
        <v>0.97029899999999991</v>
      </c>
      <c r="N322" s="424">
        <f t="shared" si="192"/>
        <v>0.97029899999999991</v>
      </c>
      <c r="O322" s="424">
        <f t="shared" si="192"/>
        <v>0.97029899999999991</v>
      </c>
      <c r="P322" s="424">
        <f t="shared" si="192"/>
        <v>0.97029899999999991</v>
      </c>
      <c r="Q322" s="424">
        <f t="shared" si="192"/>
        <v>0.97029899999999991</v>
      </c>
      <c r="R322" s="425">
        <f t="shared" si="192"/>
        <v>0.97029899999999991</v>
      </c>
      <c r="S322" s="426">
        <f t="shared" si="192"/>
        <v>0.97029899999999991</v>
      </c>
      <c r="T322" s="427">
        <f t="shared" si="192"/>
        <v>0.97029899999999991</v>
      </c>
      <c r="U322" s="424">
        <f t="shared" si="192"/>
        <v>0.97029899999999991</v>
      </c>
      <c r="V322" s="424">
        <f t="shared" si="192"/>
        <v>0.97029899999999991</v>
      </c>
      <c r="W322" s="424">
        <f t="shared" si="192"/>
        <v>0.97029899999999991</v>
      </c>
      <c r="X322" s="424">
        <f t="shared" si="192"/>
        <v>0.97029899999999991</v>
      </c>
      <c r="Y322" s="424">
        <f t="shared" si="192"/>
        <v>0.97029899999999991</v>
      </c>
      <c r="Z322" s="424">
        <f t="shared" si="191"/>
        <v>0.97029899999999991</v>
      </c>
      <c r="AA322" s="424">
        <f t="shared" si="191"/>
        <v>0.97029899999999991</v>
      </c>
      <c r="AB322" s="424">
        <f t="shared" si="191"/>
        <v>0.97029899999999991</v>
      </c>
      <c r="AC322" s="424">
        <f t="shared" si="191"/>
        <v>0.97029899999999991</v>
      </c>
      <c r="AD322" s="424">
        <f t="shared" si="191"/>
        <v>0.97029899999999991</v>
      </c>
      <c r="AE322" s="424">
        <f t="shared" si="191"/>
        <v>0.97029899999999991</v>
      </c>
      <c r="AF322" s="425">
        <f t="shared" si="191"/>
        <v>0.97029899999999991</v>
      </c>
      <c r="AG322" s="426">
        <f t="shared" si="191"/>
        <v>0.97029899999999991</v>
      </c>
      <c r="AH322" s="427">
        <f t="shared" si="191"/>
        <v>0.97029899999999991</v>
      </c>
      <c r="AI322" s="424">
        <f t="shared" si="191"/>
        <v>0.97029899999999991</v>
      </c>
      <c r="AJ322" s="424">
        <f t="shared" si="191"/>
        <v>0.97029899999999991</v>
      </c>
      <c r="AK322" s="424">
        <f t="shared" si="191"/>
        <v>0.97029899999999991</v>
      </c>
      <c r="AL322" s="424">
        <f t="shared" si="191"/>
        <v>0.97029899999999991</v>
      </c>
      <c r="AM322" s="424">
        <f t="shared" si="191"/>
        <v>0.97029899999999991</v>
      </c>
      <c r="AN322" s="424">
        <f t="shared" si="191"/>
        <v>0.97029899999999991</v>
      </c>
      <c r="AO322" s="424">
        <f t="shared" si="191"/>
        <v>0.97029899999999991</v>
      </c>
      <c r="AP322" s="424">
        <f t="shared" si="191"/>
        <v>0.97029899999999991</v>
      </c>
      <c r="AQ322" s="424">
        <f t="shared" si="191"/>
        <v>0.97029899999999991</v>
      </c>
      <c r="AR322" s="424">
        <f t="shared" si="191"/>
        <v>0.97029899999999991</v>
      </c>
      <c r="AS322" s="424">
        <f t="shared" si="191"/>
        <v>0.97029899999999991</v>
      </c>
      <c r="AT322" s="425">
        <f t="shared" si="191"/>
        <v>0.97029899999999991</v>
      </c>
      <c r="AU322" s="426">
        <f t="shared" si="191"/>
        <v>0.97029899999999991</v>
      </c>
      <c r="AV322" s="427">
        <f t="shared" si="191"/>
        <v>0.97029899999999991</v>
      </c>
      <c r="AW322" s="424">
        <f t="shared" si="191"/>
        <v>0.97029899999999991</v>
      </c>
      <c r="AX322" s="424">
        <f t="shared" si="191"/>
        <v>0.97029899999999991</v>
      </c>
      <c r="AY322" s="424">
        <f t="shared" si="191"/>
        <v>0.97029899999999991</v>
      </c>
      <c r="AZ322" s="424">
        <f t="shared" si="191"/>
        <v>0.97029899999999991</v>
      </c>
      <c r="BA322" s="424">
        <f t="shared" si="191"/>
        <v>0.97029899999999991</v>
      </c>
      <c r="BB322" s="424">
        <f t="shared" si="191"/>
        <v>0.97029899999999991</v>
      </c>
      <c r="BC322" s="424">
        <f t="shared" si="191"/>
        <v>0.97029899999999991</v>
      </c>
      <c r="BD322" s="424">
        <f t="shared" si="191"/>
        <v>0.97029899999999991</v>
      </c>
      <c r="BE322" s="424">
        <f t="shared" si="191"/>
        <v>0.97029899999999991</v>
      </c>
      <c r="BF322" s="424">
        <f t="shared" si="191"/>
        <v>0.97029899999999991</v>
      </c>
      <c r="BG322" s="424">
        <f t="shared" si="191"/>
        <v>0.97029899999999991</v>
      </c>
      <c r="BH322" s="425">
        <f t="shared" si="191"/>
        <v>0.97029899999999991</v>
      </c>
      <c r="BI322" s="426">
        <f t="shared" si="191"/>
        <v>0.97029899999999991</v>
      </c>
      <c r="BJ322" s="426">
        <f t="shared" si="191"/>
        <v>0.97029899999999991</v>
      </c>
      <c r="BK322" s="426">
        <f t="shared" si="191"/>
        <v>0.97029899999999991</v>
      </c>
      <c r="BL322" s="426">
        <f t="shared" si="191"/>
        <v>0.97029899999999991</v>
      </c>
      <c r="BM322" s="426">
        <f t="shared" si="191"/>
        <v>0.97029899999999991</v>
      </c>
    </row>
    <row r="323" spans="1:65" outlineLevel="1" x14ac:dyDescent="0.3">
      <c r="A323" s="415" t="str">
        <f t="shared" si="186"/>
        <v>Cascading Yield</v>
      </c>
      <c r="B323" s="239" t="str">
        <f t="shared" si="193"/>
        <v>Hoplite (FBG) 14xx</v>
      </c>
      <c r="C323" s="240">
        <f t="shared" si="193"/>
        <v>0</v>
      </c>
      <c r="D323" s="241" t="str">
        <f t="shared" si="193"/>
        <v>Degas</v>
      </c>
      <c r="E323" s="242"/>
      <c r="F323" s="424">
        <v>0.98009999999999997</v>
      </c>
      <c r="G323" s="424">
        <f t="shared" si="192"/>
        <v>0.98009999999999997</v>
      </c>
      <c r="H323" s="424">
        <f t="shared" si="192"/>
        <v>0.98009999999999997</v>
      </c>
      <c r="I323" s="424">
        <f t="shared" si="192"/>
        <v>0.98009999999999997</v>
      </c>
      <c r="J323" s="424">
        <f t="shared" si="192"/>
        <v>0.98009999999999997</v>
      </c>
      <c r="K323" s="424">
        <f t="shared" si="192"/>
        <v>0.98009999999999997</v>
      </c>
      <c r="L323" s="424">
        <f t="shared" si="192"/>
        <v>0.98009999999999997</v>
      </c>
      <c r="M323" s="424">
        <f t="shared" si="192"/>
        <v>0.98009999999999997</v>
      </c>
      <c r="N323" s="424">
        <f t="shared" si="192"/>
        <v>0.98009999999999997</v>
      </c>
      <c r="O323" s="424">
        <f t="shared" si="192"/>
        <v>0.98009999999999997</v>
      </c>
      <c r="P323" s="424">
        <f t="shared" si="192"/>
        <v>0.98009999999999997</v>
      </c>
      <c r="Q323" s="424">
        <f t="shared" si="192"/>
        <v>0.98009999999999997</v>
      </c>
      <c r="R323" s="425">
        <f t="shared" si="192"/>
        <v>0.98009999999999997</v>
      </c>
      <c r="S323" s="426">
        <f t="shared" si="192"/>
        <v>0.98009999999999997</v>
      </c>
      <c r="T323" s="427">
        <f t="shared" si="192"/>
        <v>0.98009999999999997</v>
      </c>
      <c r="U323" s="424">
        <f t="shared" si="192"/>
        <v>0.98009999999999997</v>
      </c>
      <c r="V323" s="424">
        <f t="shared" si="192"/>
        <v>0.98009999999999997</v>
      </c>
      <c r="W323" s="424">
        <f t="shared" si="192"/>
        <v>0.98009999999999997</v>
      </c>
      <c r="X323" s="424">
        <f t="shared" si="192"/>
        <v>0.98009999999999997</v>
      </c>
      <c r="Y323" s="424">
        <f t="shared" si="192"/>
        <v>0.98009999999999997</v>
      </c>
      <c r="Z323" s="424">
        <f t="shared" si="191"/>
        <v>0.98009999999999997</v>
      </c>
      <c r="AA323" s="424">
        <f t="shared" si="191"/>
        <v>0.98009999999999997</v>
      </c>
      <c r="AB323" s="424">
        <f t="shared" si="191"/>
        <v>0.98009999999999997</v>
      </c>
      <c r="AC323" s="424">
        <f t="shared" si="191"/>
        <v>0.98009999999999997</v>
      </c>
      <c r="AD323" s="424">
        <f t="shared" si="191"/>
        <v>0.98009999999999997</v>
      </c>
      <c r="AE323" s="424">
        <f t="shared" si="191"/>
        <v>0.98009999999999997</v>
      </c>
      <c r="AF323" s="425">
        <f t="shared" si="191"/>
        <v>0.98009999999999997</v>
      </c>
      <c r="AG323" s="426">
        <f t="shared" si="191"/>
        <v>0.98009999999999997</v>
      </c>
      <c r="AH323" s="427">
        <f t="shared" si="191"/>
        <v>0.98009999999999997</v>
      </c>
      <c r="AI323" s="424">
        <f t="shared" si="191"/>
        <v>0.98009999999999997</v>
      </c>
      <c r="AJ323" s="424">
        <f t="shared" si="191"/>
        <v>0.98009999999999997</v>
      </c>
      <c r="AK323" s="424">
        <f t="shared" si="191"/>
        <v>0.98009999999999997</v>
      </c>
      <c r="AL323" s="424">
        <f t="shared" si="191"/>
        <v>0.98009999999999997</v>
      </c>
      <c r="AM323" s="424">
        <f t="shared" si="191"/>
        <v>0.98009999999999997</v>
      </c>
      <c r="AN323" s="424">
        <f t="shared" si="191"/>
        <v>0.98009999999999997</v>
      </c>
      <c r="AO323" s="424">
        <f t="shared" si="191"/>
        <v>0.98009999999999997</v>
      </c>
      <c r="AP323" s="424">
        <f t="shared" si="191"/>
        <v>0.98009999999999997</v>
      </c>
      <c r="AQ323" s="424">
        <f t="shared" si="191"/>
        <v>0.98009999999999997</v>
      </c>
      <c r="AR323" s="424">
        <f t="shared" si="191"/>
        <v>0.98009999999999997</v>
      </c>
      <c r="AS323" s="424">
        <f t="shared" si="191"/>
        <v>0.98009999999999997</v>
      </c>
      <c r="AT323" s="425">
        <f t="shared" si="191"/>
        <v>0.98009999999999997</v>
      </c>
      <c r="AU323" s="426">
        <f t="shared" si="191"/>
        <v>0.98009999999999997</v>
      </c>
      <c r="AV323" s="427">
        <f t="shared" si="191"/>
        <v>0.98009999999999997</v>
      </c>
      <c r="AW323" s="424">
        <f t="shared" si="191"/>
        <v>0.98009999999999997</v>
      </c>
      <c r="AX323" s="424">
        <f t="shared" si="191"/>
        <v>0.98009999999999997</v>
      </c>
      <c r="AY323" s="424">
        <f t="shared" si="191"/>
        <v>0.98009999999999997</v>
      </c>
      <c r="AZ323" s="424">
        <f t="shared" si="191"/>
        <v>0.98009999999999997</v>
      </c>
      <c r="BA323" s="424">
        <f t="shared" si="191"/>
        <v>0.98009999999999997</v>
      </c>
      <c r="BB323" s="424">
        <f t="shared" si="191"/>
        <v>0.98009999999999997</v>
      </c>
      <c r="BC323" s="424">
        <f t="shared" si="191"/>
        <v>0.98009999999999997</v>
      </c>
      <c r="BD323" s="424">
        <f t="shared" si="191"/>
        <v>0.98009999999999997</v>
      </c>
      <c r="BE323" s="424">
        <f t="shared" si="191"/>
        <v>0.98009999999999997</v>
      </c>
      <c r="BF323" s="424">
        <f t="shared" si="191"/>
        <v>0.98009999999999997</v>
      </c>
      <c r="BG323" s="424">
        <f t="shared" si="191"/>
        <v>0.98009999999999997</v>
      </c>
      <c r="BH323" s="425">
        <f t="shared" si="191"/>
        <v>0.98009999999999997</v>
      </c>
      <c r="BI323" s="426">
        <f t="shared" si="191"/>
        <v>0.98009999999999997</v>
      </c>
      <c r="BJ323" s="426">
        <f t="shared" si="191"/>
        <v>0.98009999999999997</v>
      </c>
      <c r="BK323" s="426">
        <f t="shared" si="191"/>
        <v>0.98009999999999997</v>
      </c>
      <c r="BL323" s="426">
        <f t="shared" si="191"/>
        <v>0.98009999999999997</v>
      </c>
      <c r="BM323" s="426">
        <f t="shared" si="191"/>
        <v>0.98009999999999997</v>
      </c>
    </row>
    <row r="324" spans="1:65" outlineLevel="1" x14ac:dyDescent="0.3">
      <c r="A324" s="415" t="str">
        <f t="shared" si="186"/>
        <v>Cascading Yield</v>
      </c>
      <c r="B324" s="239" t="str">
        <f t="shared" si="193"/>
        <v>Hoplite (FBG) 14xx</v>
      </c>
      <c r="C324" s="240">
        <f t="shared" si="193"/>
        <v>0</v>
      </c>
      <c r="D324" s="241" t="str">
        <f t="shared" si="193"/>
        <v>Optical Test</v>
      </c>
      <c r="E324" s="290"/>
      <c r="F324" s="424">
        <v>0.98009999999999997</v>
      </c>
      <c r="G324" s="424">
        <f t="shared" si="192"/>
        <v>0.98009999999999997</v>
      </c>
      <c r="H324" s="424">
        <f t="shared" si="192"/>
        <v>0.98009999999999997</v>
      </c>
      <c r="I324" s="424">
        <f t="shared" si="192"/>
        <v>0.98009999999999997</v>
      </c>
      <c r="J324" s="424">
        <f t="shared" si="192"/>
        <v>0.98009999999999997</v>
      </c>
      <c r="K324" s="424">
        <f t="shared" si="192"/>
        <v>0.98009999999999997</v>
      </c>
      <c r="L324" s="424">
        <f t="shared" si="192"/>
        <v>0.98009999999999997</v>
      </c>
      <c r="M324" s="424">
        <f t="shared" si="192"/>
        <v>0.98009999999999997</v>
      </c>
      <c r="N324" s="424">
        <f t="shared" si="192"/>
        <v>0.98009999999999997</v>
      </c>
      <c r="O324" s="424">
        <f t="shared" si="192"/>
        <v>0.98009999999999997</v>
      </c>
      <c r="P324" s="424">
        <f t="shared" si="192"/>
        <v>0.98009999999999997</v>
      </c>
      <c r="Q324" s="424">
        <f t="shared" si="192"/>
        <v>0.98009999999999997</v>
      </c>
      <c r="R324" s="425">
        <f t="shared" si="192"/>
        <v>0.98009999999999997</v>
      </c>
      <c r="S324" s="426">
        <f t="shared" si="192"/>
        <v>0.98009999999999997</v>
      </c>
      <c r="T324" s="427">
        <f t="shared" si="192"/>
        <v>0.98009999999999997</v>
      </c>
      <c r="U324" s="424">
        <f t="shared" si="192"/>
        <v>0.98009999999999997</v>
      </c>
      <c r="V324" s="424">
        <f t="shared" si="192"/>
        <v>0.98009999999999997</v>
      </c>
      <c r="W324" s="424">
        <f t="shared" si="192"/>
        <v>0.98009999999999997</v>
      </c>
      <c r="X324" s="424">
        <f t="shared" si="192"/>
        <v>0.98009999999999997</v>
      </c>
      <c r="Y324" s="424">
        <f t="shared" si="192"/>
        <v>0.98009999999999997</v>
      </c>
      <c r="Z324" s="424">
        <f t="shared" si="191"/>
        <v>0.98009999999999997</v>
      </c>
      <c r="AA324" s="424">
        <f t="shared" si="191"/>
        <v>0.98009999999999997</v>
      </c>
      <c r="AB324" s="424">
        <f t="shared" si="191"/>
        <v>0.98009999999999997</v>
      </c>
      <c r="AC324" s="424">
        <f t="shared" si="191"/>
        <v>0.98009999999999997</v>
      </c>
      <c r="AD324" s="424">
        <f t="shared" si="191"/>
        <v>0.98009999999999997</v>
      </c>
      <c r="AE324" s="424">
        <f t="shared" si="191"/>
        <v>0.98009999999999997</v>
      </c>
      <c r="AF324" s="425">
        <f t="shared" si="191"/>
        <v>0.98009999999999997</v>
      </c>
      <c r="AG324" s="426">
        <f t="shared" si="191"/>
        <v>0.98009999999999997</v>
      </c>
      <c r="AH324" s="427">
        <f t="shared" si="191"/>
        <v>0.98009999999999997</v>
      </c>
      <c r="AI324" s="424">
        <f t="shared" si="191"/>
        <v>0.98009999999999997</v>
      </c>
      <c r="AJ324" s="424">
        <f t="shared" si="191"/>
        <v>0.98009999999999997</v>
      </c>
      <c r="AK324" s="424">
        <f t="shared" si="191"/>
        <v>0.98009999999999997</v>
      </c>
      <c r="AL324" s="424">
        <f t="shared" si="191"/>
        <v>0.98009999999999997</v>
      </c>
      <c r="AM324" s="424">
        <f t="shared" si="191"/>
        <v>0.98009999999999997</v>
      </c>
      <c r="AN324" s="424">
        <f t="shared" si="191"/>
        <v>0.98009999999999997</v>
      </c>
      <c r="AO324" s="424">
        <f t="shared" si="191"/>
        <v>0.98009999999999997</v>
      </c>
      <c r="AP324" s="424">
        <f t="shared" si="191"/>
        <v>0.98009999999999997</v>
      </c>
      <c r="AQ324" s="424">
        <f t="shared" si="191"/>
        <v>0.98009999999999997</v>
      </c>
      <c r="AR324" s="424">
        <f t="shared" si="191"/>
        <v>0.98009999999999997</v>
      </c>
      <c r="AS324" s="424">
        <f t="shared" si="191"/>
        <v>0.98009999999999997</v>
      </c>
      <c r="AT324" s="425">
        <f t="shared" si="191"/>
        <v>0.98009999999999997</v>
      </c>
      <c r="AU324" s="426">
        <f t="shared" si="191"/>
        <v>0.98009999999999997</v>
      </c>
      <c r="AV324" s="427">
        <f t="shared" si="191"/>
        <v>0.98009999999999997</v>
      </c>
      <c r="AW324" s="424">
        <f t="shared" si="191"/>
        <v>0.98009999999999997</v>
      </c>
      <c r="AX324" s="424">
        <f t="shared" si="191"/>
        <v>0.98009999999999997</v>
      </c>
      <c r="AY324" s="424">
        <f t="shared" si="191"/>
        <v>0.98009999999999997</v>
      </c>
      <c r="AZ324" s="424">
        <f t="shared" si="191"/>
        <v>0.98009999999999997</v>
      </c>
      <c r="BA324" s="424">
        <f t="shared" si="191"/>
        <v>0.98009999999999997</v>
      </c>
      <c r="BB324" s="424">
        <f t="shared" si="191"/>
        <v>0.98009999999999997</v>
      </c>
      <c r="BC324" s="424">
        <f t="shared" si="191"/>
        <v>0.98009999999999997</v>
      </c>
      <c r="BD324" s="424">
        <f t="shared" si="191"/>
        <v>0.98009999999999997</v>
      </c>
      <c r="BE324" s="424">
        <f t="shared" si="191"/>
        <v>0.98009999999999997</v>
      </c>
      <c r="BF324" s="424">
        <f t="shared" si="191"/>
        <v>0.98009999999999997</v>
      </c>
      <c r="BG324" s="424">
        <f t="shared" si="191"/>
        <v>0.98009999999999997</v>
      </c>
      <c r="BH324" s="425">
        <f t="shared" si="191"/>
        <v>0.98009999999999997</v>
      </c>
      <c r="BI324" s="426">
        <f t="shared" si="191"/>
        <v>0.98009999999999997</v>
      </c>
      <c r="BJ324" s="426">
        <f t="shared" si="191"/>
        <v>0.98009999999999997</v>
      </c>
      <c r="BK324" s="426">
        <f t="shared" si="191"/>
        <v>0.98009999999999997</v>
      </c>
      <c r="BL324" s="426">
        <f t="shared" si="191"/>
        <v>0.98009999999999997</v>
      </c>
      <c r="BM324" s="426">
        <f t="shared" si="191"/>
        <v>0.98009999999999997</v>
      </c>
    </row>
    <row r="325" spans="1:65" outlineLevel="1" x14ac:dyDescent="0.3">
      <c r="A325" s="415" t="str">
        <f t="shared" si="186"/>
        <v>Cascading Yield</v>
      </c>
      <c r="B325" s="239" t="str">
        <f t="shared" si="193"/>
        <v>Hoplite (FBG) 14xx</v>
      </c>
      <c r="C325" s="240">
        <f t="shared" si="193"/>
        <v>0</v>
      </c>
      <c r="D325" s="241" t="str">
        <f t="shared" si="193"/>
        <v>Hoplite Final Inspection</v>
      </c>
      <c r="E325" s="292"/>
      <c r="F325" s="428">
        <v>0.99</v>
      </c>
      <c r="G325" s="428">
        <f t="shared" ref="G325:BM325" si="194">G236</f>
        <v>0.99</v>
      </c>
      <c r="H325" s="428">
        <f t="shared" si="194"/>
        <v>0.99</v>
      </c>
      <c r="I325" s="428">
        <f t="shared" si="194"/>
        <v>0.99</v>
      </c>
      <c r="J325" s="428">
        <f t="shared" si="194"/>
        <v>0.99</v>
      </c>
      <c r="K325" s="428">
        <f t="shared" si="194"/>
        <v>0.99</v>
      </c>
      <c r="L325" s="428">
        <f t="shared" si="194"/>
        <v>0.99</v>
      </c>
      <c r="M325" s="428">
        <f t="shared" si="194"/>
        <v>0.99</v>
      </c>
      <c r="N325" s="428">
        <f t="shared" si="194"/>
        <v>0.99</v>
      </c>
      <c r="O325" s="428">
        <f t="shared" si="194"/>
        <v>0.99</v>
      </c>
      <c r="P325" s="428">
        <f t="shared" si="194"/>
        <v>0.99</v>
      </c>
      <c r="Q325" s="428">
        <f t="shared" si="194"/>
        <v>0.99</v>
      </c>
      <c r="R325" s="429">
        <f t="shared" si="194"/>
        <v>0.99</v>
      </c>
      <c r="S325" s="430">
        <f t="shared" si="194"/>
        <v>0.99</v>
      </c>
      <c r="T325" s="431">
        <f t="shared" si="194"/>
        <v>0.99</v>
      </c>
      <c r="U325" s="428">
        <f t="shared" si="194"/>
        <v>0.99</v>
      </c>
      <c r="V325" s="428">
        <f t="shared" si="194"/>
        <v>0.99</v>
      </c>
      <c r="W325" s="428">
        <f t="shared" si="194"/>
        <v>0.99</v>
      </c>
      <c r="X325" s="428">
        <f t="shared" si="194"/>
        <v>0.99</v>
      </c>
      <c r="Y325" s="428">
        <f t="shared" si="194"/>
        <v>0.99</v>
      </c>
      <c r="Z325" s="428">
        <f t="shared" si="194"/>
        <v>0.99</v>
      </c>
      <c r="AA325" s="428">
        <f t="shared" si="194"/>
        <v>0.99</v>
      </c>
      <c r="AB325" s="428">
        <f t="shared" si="194"/>
        <v>0.99</v>
      </c>
      <c r="AC325" s="428">
        <f t="shared" si="194"/>
        <v>0.99</v>
      </c>
      <c r="AD325" s="428">
        <f t="shared" si="194"/>
        <v>0.99</v>
      </c>
      <c r="AE325" s="428">
        <f t="shared" si="194"/>
        <v>0.99</v>
      </c>
      <c r="AF325" s="429">
        <f t="shared" si="194"/>
        <v>0.99</v>
      </c>
      <c r="AG325" s="430">
        <f t="shared" si="194"/>
        <v>0.99</v>
      </c>
      <c r="AH325" s="431">
        <f t="shared" si="194"/>
        <v>0.99</v>
      </c>
      <c r="AI325" s="428">
        <f t="shared" si="194"/>
        <v>0.99</v>
      </c>
      <c r="AJ325" s="428">
        <f t="shared" si="194"/>
        <v>0.99</v>
      </c>
      <c r="AK325" s="428">
        <f t="shared" si="194"/>
        <v>0.99</v>
      </c>
      <c r="AL325" s="428">
        <f t="shared" si="194"/>
        <v>0.99</v>
      </c>
      <c r="AM325" s="428">
        <f t="shared" si="194"/>
        <v>0.99</v>
      </c>
      <c r="AN325" s="428">
        <f t="shared" si="194"/>
        <v>0.99</v>
      </c>
      <c r="AO325" s="428">
        <f t="shared" si="194"/>
        <v>0.99</v>
      </c>
      <c r="AP325" s="428">
        <f t="shared" si="194"/>
        <v>0.99</v>
      </c>
      <c r="AQ325" s="428">
        <f t="shared" si="194"/>
        <v>0.99</v>
      </c>
      <c r="AR325" s="428">
        <f t="shared" si="194"/>
        <v>0.99</v>
      </c>
      <c r="AS325" s="428">
        <f t="shared" si="194"/>
        <v>0.99</v>
      </c>
      <c r="AT325" s="429">
        <f t="shared" si="194"/>
        <v>0.99</v>
      </c>
      <c r="AU325" s="430">
        <f t="shared" si="194"/>
        <v>0.99</v>
      </c>
      <c r="AV325" s="431">
        <f t="shared" si="194"/>
        <v>0.99</v>
      </c>
      <c r="AW325" s="428">
        <f t="shared" si="194"/>
        <v>0.99</v>
      </c>
      <c r="AX325" s="428">
        <f t="shared" si="194"/>
        <v>0.99</v>
      </c>
      <c r="AY325" s="428">
        <f t="shared" si="194"/>
        <v>0.99</v>
      </c>
      <c r="AZ325" s="428">
        <f t="shared" si="194"/>
        <v>0.99</v>
      </c>
      <c r="BA325" s="428">
        <f t="shared" si="194"/>
        <v>0.99</v>
      </c>
      <c r="BB325" s="428">
        <f t="shared" si="194"/>
        <v>0.99</v>
      </c>
      <c r="BC325" s="428">
        <f t="shared" si="194"/>
        <v>0.99</v>
      </c>
      <c r="BD325" s="428">
        <f t="shared" si="194"/>
        <v>0.99</v>
      </c>
      <c r="BE325" s="428">
        <f t="shared" si="194"/>
        <v>0.99</v>
      </c>
      <c r="BF325" s="428">
        <f t="shared" si="194"/>
        <v>0.99</v>
      </c>
      <c r="BG325" s="428">
        <f t="shared" si="194"/>
        <v>0.99</v>
      </c>
      <c r="BH325" s="429">
        <f t="shared" si="194"/>
        <v>0.99</v>
      </c>
      <c r="BI325" s="430">
        <f t="shared" si="194"/>
        <v>0.99</v>
      </c>
      <c r="BJ325" s="430">
        <f t="shared" si="194"/>
        <v>0.99</v>
      </c>
      <c r="BK325" s="430">
        <f t="shared" si="194"/>
        <v>0.99</v>
      </c>
      <c r="BL325" s="430">
        <f t="shared" si="194"/>
        <v>0.99</v>
      </c>
      <c r="BM325" s="430">
        <f t="shared" si="194"/>
        <v>0.99</v>
      </c>
    </row>
    <row r="326" spans="1:65" outlineLevel="1" x14ac:dyDescent="0.3">
      <c r="A326" s="415" t="str">
        <f>A382</f>
        <v>Cascading Yield</v>
      </c>
      <c r="B326" s="297" t="str">
        <f t="shared" si="193"/>
        <v>Hoplite (FBG) HRS</v>
      </c>
      <c r="C326" s="240">
        <f t="shared" si="193"/>
        <v>0</v>
      </c>
      <c r="D326" s="298" t="str">
        <f t="shared" si="193"/>
        <v>Fiber Preparation</v>
      </c>
      <c r="E326" s="299"/>
      <c r="F326" s="424">
        <v>0.77792400000000006</v>
      </c>
      <c r="G326" s="424">
        <f t="shared" ref="G326:BM330" si="195">G327*G237</f>
        <v>0.77792400000000006</v>
      </c>
      <c r="H326" s="424">
        <f t="shared" si="195"/>
        <v>0.77792400000000006</v>
      </c>
      <c r="I326" s="424">
        <f t="shared" si="195"/>
        <v>0.77792400000000006</v>
      </c>
      <c r="J326" s="424">
        <f t="shared" si="195"/>
        <v>0.77792400000000006</v>
      </c>
      <c r="K326" s="424">
        <f t="shared" si="195"/>
        <v>0.77792400000000006</v>
      </c>
      <c r="L326" s="424">
        <f t="shared" si="195"/>
        <v>0.77792400000000006</v>
      </c>
      <c r="M326" s="424">
        <f t="shared" si="195"/>
        <v>0.77792400000000006</v>
      </c>
      <c r="N326" s="424">
        <f t="shared" si="195"/>
        <v>0.77792400000000006</v>
      </c>
      <c r="O326" s="424">
        <f t="shared" si="195"/>
        <v>0.77792400000000006</v>
      </c>
      <c r="P326" s="424">
        <f t="shared" si="195"/>
        <v>0.77792400000000006</v>
      </c>
      <c r="Q326" s="424">
        <f t="shared" si="195"/>
        <v>0.77792400000000006</v>
      </c>
      <c r="R326" s="425">
        <f t="shared" si="195"/>
        <v>0.77792400000000006</v>
      </c>
      <c r="S326" s="426">
        <f t="shared" si="195"/>
        <v>0.77792400000000006</v>
      </c>
      <c r="T326" s="427">
        <f t="shared" si="195"/>
        <v>0.77792400000000006</v>
      </c>
      <c r="U326" s="424">
        <f t="shared" si="195"/>
        <v>0.77792400000000006</v>
      </c>
      <c r="V326" s="424">
        <f t="shared" si="195"/>
        <v>0.77792400000000006</v>
      </c>
      <c r="W326" s="424">
        <f t="shared" si="195"/>
        <v>0.77792400000000006</v>
      </c>
      <c r="X326" s="424">
        <f t="shared" si="195"/>
        <v>0.77792400000000006</v>
      </c>
      <c r="Y326" s="424">
        <f t="shared" si="195"/>
        <v>0.77792400000000006</v>
      </c>
      <c r="Z326" s="424">
        <f t="shared" si="195"/>
        <v>0.77792400000000006</v>
      </c>
      <c r="AA326" s="424">
        <f t="shared" si="195"/>
        <v>0.77792400000000006</v>
      </c>
      <c r="AB326" s="424">
        <f t="shared" si="195"/>
        <v>0.77792400000000006</v>
      </c>
      <c r="AC326" s="424">
        <f t="shared" si="195"/>
        <v>0.77792400000000006</v>
      </c>
      <c r="AD326" s="424">
        <f t="shared" si="195"/>
        <v>0.77792400000000006</v>
      </c>
      <c r="AE326" s="424">
        <f t="shared" si="195"/>
        <v>0.77792400000000006</v>
      </c>
      <c r="AF326" s="425">
        <f t="shared" si="195"/>
        <v>0.77792400000000006</v>
      </c>
      <c r="AG326" s="426">
        <f t="shared" si="195"/>
        <v>0.77792400000000006</v>
      </c>
      <c r="AH326" s="427">
        <f t="shared" si="195"/>
        <v>0.77792400000000006</v>
      </c>
      <c r="AI326" s="424">
        <f t="shared" si="195"/>
        <v>0.77792400000000006</v>
      </c>
      <c r="AJ326" s="424">
        <f t="shared" si="195"/>
        <v>0.77792400000000006</v>
      </c>
      <c r="AK326" s="424">
        <f t="shared" si="195"/>
        <v>0.77792400000000006</v>
      </c>
      <c r="AL326" s="424">
        <f t="shared" si="195"/>
        <v>0.77792400000000006</v>
      </c>
      <c r="AM326" s="424">
        <f t="shared" si="195"/>
        <v>0.77792400000000006</v>
      </c>
      <c r="AN326" s="424">
        <f t="shared" si="195"/>
        <v>0.77792400000000006</v>
      </c>
      <c r="AO326" s="424">
        <f t="shared" si="195"/>
        <v>0.77792400000000006</v>
      </c>
      <c r="AP326" s="424">
        <f t="shared" si="195"/>
        <v>0.77792400000000006</v>
      </c>
      <c r="AQ326" s="424">
        <f t="shared" si="195"/>
        <v>0.77792400000000006</v>
      </c>
      <c r="AR326" s="424">
        <f t="shared" si="195"/>
        <v>0.77792400000000006</v>
      </c>
      <c r="AS326" s="424">
        <f t="shared" si="195"/>
        <v>0.77792400000000006</v>
      </c>
      <c r="AT326" s="425">
        <f t="shared" si="195"/>
        <v>0.77792400000000006</v>
      </c>
      <c r="AU326" s="426">
        <f t="shared" si="195"/>
        <v>0.77792400000000006</v>
      </c>
      <c r="AV326" s="427">
        <f t="shared" si="195"/>
        <v>0.77792400000000006</v>
      </c>
      <c r="AW326" s="424">
        <f t="shared" si="195"/>
        <v>0.77792400000000006</v>
      </c>
      <c r="AX326" s="424">
        <f t="shared" si="195"/>
        <v>0.77792400000000006</v>
      </c>
      <c r="AY326" s="424">
        <f t="shared" si="195"/>
        <v>0.77792400000000006</v>
      </c>
      <c r="AZ326" s="424">
        <f t="shared" si="195"/>
        <v>0.77792400000000006</v>
      </c>
      <c r="BA326" s="424">
        <f t="shared" si="195"/>
        <v>0.77792400000000006</v>
      </c>
      <c r="BB326" s="424">
        <f t="shared" si="195"/>
        <v>0.77792400000000006</v>
      </c>
      <c r="BC326" s="424">
        <f t="shared" si="195"/>
        <v>0.77792400000000006</v>
      </c>
      <c r="BD326" s="424">
        <f t="shared" si="195"/>
        <v>0.77792400000000006</v>
      </c>
      <c r="BE326" s="424">
        <f t="shared" si="195"/>
        <v>0.77792400000000006</v>
      </c>
      <c r="BF326" s="424">
        <f t="shared" si="195"/>
        <v>0.77792400000000006</v>
      </c>
      <c r="BG326" s="424">
        <f t="shared" si="195"/>
        <v>0.77792400000000006</v>
      </c>
      <c r="BH326" s="425">
        <f t="shared" si="195"/>
        <v>0.77792400000000006</v>
      </c>
      <c r="BI326" s="426">
        <f t="shared" si="195"/>
        <v>0.77792400000000006</v>
      </c>
      <c r="BJ326" s="426">
        <f t="shared" si="195"/>
        <v>0.77792400000000006</v>
      </c>
      <c r="BK326" s="426">
        <f t="shared" si="195"/>
        <v>0.77792400000000006</v>
      </c>
      <c r="BL326" s="426">
        <f t="shared" si="195"/>
        <v>0.77792400000000006</v>
      </c>
      <c r="BM326" s="426">
        <f t="shared" si="195"/>
        <v>0.77792400000000006</v>
      </c>
    </row>
    <row r="327" spans="1:65" outlineLevel="1" x14ac:dyDescent="0.3">
      <c r="A327" s="415" t="str">
        <f t="shared" ref="A327:A335" si="196">A326</f>
        <v>Cascading Yield</v>
      </c>
      <c r="B327" s="239" t="str">
        <f t="shared" si="193"/>
        <v>Hoplite (FBG) HRS</v>
      </c>
      <c r="C327" s="240">
        <f t="shared" si="193"/>
        <v>0</v>
      </c>
      <c r="D327" s="241" t="str">
        <f t="shared" si="193"/>
        <v>H2 Loading</v>
      </c>
      <c r="E327" s="242"/>
      <c r="F327" s="424">
        <v>0.77792400000000006</v>
      </c>
      <c r="G327" s="424">
        <f t="shared" si="195"/>
        <v>0.77792400000000006</v>
      </c>
      <c r="H327" s="424">
        <f t="shared" si="195"/>
        <v>0.77792400000000006</v>
      </c>
      <c r="I327" s="424">
        <f t="shared" si="195"/>
        <v>0.77792400000000006</v>
      </c>
      <c r="J327" s="424">
        <f t="shared" si="195"/>
        <v>0.77792400000000006</v>
      </c>
      <c r="K327" s="424">
        <f t="shared" si="195"/>
        <v>0.77792400000000006</v>
      </c>
      <c r="L327" s="424">
        <f t="shared" si="195"/>
        <v>0.77792400000000006</v>
      </c>
      <c r="M327" s="424">
        <f t="shared" si="195"/>
        <v>0.77792400000000006</v>
      </c>
      <c r="N327" s="424">
        <f t="shared" si="195"/>
        <v>0.77792400000000006</v>
      </c>
      <c r="O327" s="424">
        <f t="shared" si="195"/>
        <v>0.77792400000000006</v>
      </c>
      <c r="P327" s="424">
        <f t="shared" si="195"/>
        <v>0.77792400000000006</v>
      </c>
      <c r="Q327" s="424">
        <f t="shared" si="195"/>
        <v>0.77792400000000006</v>
      </c>
      <c r="R327" s="425">
        <f t="shared" si="195"/>
        <v>0.77792400000000006</v>
      </c>
      <c r="S327" s="426">
        <f t="shared" si="195"/>
        <v>0.77792400000000006</v>
      </c>
      <c r="T327" s="427">
        <f t="shared" si="195"/>
        <v>0.77792400000000006</v>
      </c>
      <c r="U327" s="424">
        <f t="shared" si="195"/>
        <v>0.77792400000000006</v>
      </c>
      <c r="V327" s="424">
        <f t="shared" si="195"/>
        <v>0.77792400000000006</v>
      </c>
      <c r="W327" s="424">
        <f t="shared" si="195"/>
        <v>0.77792400000000006</v>
      </c>
      <c r="X327" s="424">
        <f t="shared" si="195"/>
        <v>0.77792400000000006</v>
      </c>
      <c r="Y327" s="424">
        <f t="shared" si="195"/>
        <v>0.77792400000000006</v>
      </c>
      <c r="Z327" s="424">
        <f t="shared" si="195"/>
        <v>0.77792400000000006</v>
      </c>
      <c r="AA327" s="424">
        <f t="shared" si="195"/>
        <v>0.77792400000000006</v>
      </c>
      <c r="AB327" s="424">
        <f t="shared" si="195"/>
        <v>0.77792400000000006</v>
      </c>
      <c r="AC327" s="424">
        <f t="shared" si="195"/>
        <v>0.77792400000000006</v>
      </c>
      <c r="AD327" s="424">
        <f t="shared" si="195"/>
        <v>0.77792400000000006</v>
      </c>
      <c r="AE327" s="424">
        <f t="shared" si="195"/>
        <v>0.77792400000000006</v>
      </c>
      <c r="AF327" s="425">
        <f t="shared" si="195"/>
        <v>0.77792400000000006</v>
      </c>
      <c r="AG327" s="426">
        <f t="shared" si="195"/>
        <v>0.77792400000000006</v>
      </c>
      <c r="AH327" s="427">
        <f t="shared" si="195"/>
        <v>0.77792400000000006</v>
      </c>
      <c r="AI327" s="424">
        <f t="shared" si="195"/>
        <v>0.77792400000000006</v>
      </c>
      <c r="AJ327" s="424">
        <f t="shared" si="195"/>
        <v>0.77792400000000006</v>
      </c>
      <c r="AK327" s="424">
        <f t="shared" si="195"/>
        <v>0.77792400000000006</v>
      </c>
      <c r="AL327" s="424">
        <f t="shared" si="195"/>
        <v>0.77792400000000006</v>
      </c>
      <c r="AM327" s="424">
        <f t="shared" si="195"/>
        <v>0.77792400000000006</v>
      </c>
      <c r="AN327" s="424">
        <f t="shared" si="195"/>
        <v>0.77792400000000006</v>
      </c>
      <c r="AO327" s="424">
        <f t="shared" si="195"/>
        <v>0.77792400000000006</v>
      </c>
      <c r="AP327" s="424">
        <f t="shared" si="195"/>
        <v>0.77792400000000006</v>
      </c>
      <c r="AQ327" s="424">
        <f t="shared" si="195"/>
        <v>0.77792400000000006</v>
      </c>
      <c r="AR327" s="424">
        <f t="shared" si="195"/>
        <v>0.77792400000000006</v>
      </c>
      <c r="AS327" s="424">
        <f t="shared" si="195"/>
        <v>0.77792400000000006</v>
      </c>
      <c r="AT327" s="425">
        <f t="shared" si="195"/>
        <v>0.77792400000000006</v>
      </c>
      <c r="AU327" s="426">
        <f t="shared" si="195"/>
        <v>0.77792400000000006</v>
      </c>
      <c r="AV327" s="427">
        <f t="shared" si="195"/>
        <v>0.77792400000000006</v>
      </c>
      <c r="AW327" s="424">
        <f t="shared" si="195"/>
        <v>0.77792400000000006</v>
      </c>
      <c r="AX327" s="424">
        <f t="shared" si="195"/>
        <v>0.77792400000000006</v>
      </c>
      <c r="AY327" s="424">
        <f t="shared" si="195"/>
        <v>0.77792400000000006</v>
      </c>
      <c r="AZ327" s="424">
        <f t="shared" si="195"/>
        <v>0.77792400000000006</v>
      </c>
      <c r="BA327" s="424">
        <f t="shared" si="195"/>
        <v>0.77792400000000006</v>
      </c>
      <c r="BB327" s="424">
        <f t="shared" si="195"/>
        <v>0.77792400000000006</v>
      </c>
      <c r="BC327" s="424">
        <f t="shared" si="195"/>
        <v>0.77792400000000006</v>
      </c>
      <c r="BD327" s="424">
        <f t="shared" si="195"/>
        <v>0.77792400000000006</v>
      </c>
      <c r="BE327" s="424">
        <f t="shared" si="195"/>
        <v>0.77792400000000006</v>
      </c>
      <c r="BF327" s="424">
        <f t="shared" si="195"/>
        <v>0.77792400000000006</v>
      </c>
      <c r="BG327" s="424">
        <f t="shared" si="195"/>
        <v>0.77792400000000006</v>
      </c>
      <c r="BH327" s="425">
        <f t="shared" si="195"/>
        <v>0.77792400000000006</v>
      </c>
      <c r="BI327" s="426">
        <f t="shared" si="195"/>
        <v>0.77792400000000006</v>
      </c>
      <c r="BJ327" s="426">
        <f t="shared" si="195"/>
        <v>0.77792400000000006</v>
      </c>
      <c r="BK327" s="426">
        <f t="shared" si="195"/>
        <v>0.77792400000000006</v>
      </c>
      <c r="BL327" s="426">
        <f t="shared" si="195"/>
        <v>0.77792400000000006</v>
      </c>
      <c r="BM327" s="426">
        <f t="shared" si="195"/>
        <v>0.77792400000000006</v>
      </c>
    </row>
    <row r="328" spans="1:65" outlineLevel="1" x14ac:dyDescent="0.3">
      <c r="A328" s="415" t="str">
        <f t="shared" si="196"/>
        <v>Cascading Yield</v>
      </c>
      <c r="B328" s="239" t="str">
        <f t="shared" si="193"/>
        <v>Hoplite (FBG) HRS</v>
      </c>
      <c r="C328" s="240">
        <f t="shared" si="193"/>
        <v>0</v>
      </c>
      <c r="D328" s="241" t="str">
        <f t="shared" si="193"/>
        <v>Kitting</v>
      </c>
      <c r="E328" s="242"/>
      <c r="F328" s="424">
        <v>0.77792400000000006</v>
      </c>
      <c r="G328" s="424">
        <f t="shared" si="195"/>
        <v>0.77792400000000006</v>
      </c>
      <c r="H328" s="424">
        <f t="shared" si="195"/>
        <v>0.77792400000000006</v>
      </c>
      <c r="I328" s="424">
        <f t="shared" si="195"/>
        <v>0.77792400000000006</v>
      </c>
      <c r="J328" s="424">
        <f t="shared" si="195"/>
        <v>0.77792400000000006</v>
      </c>
      <c r="K328" s="424">
        <f t="shared" si="195"/>
        <v>0.77792400000000006</v>
      </c>
      <c r="L328" s="424">
        <f t="shared" si="195"/>
        <v>0.77792400000000006</v>
      </c>
      <c r="M328" s="424">
        <f t="shared" si="195"/>
        <v>0.77792400000000006</v>
      </c>
      <c r="N328" s="424">
        <f t="shared" si="195"/>
        <v>0.77792400000000006</v>
      </c>
      <c r="O328" s="424">
        <f t="shared" si="195"/>
        <v>0.77792400000000006</v>
      </c>
      <c r="P328" s="424">
        <f t="shared" si="195"/>
        <v>0.77792400000000006</v>
      </c>
      <c r="Q328" s="424">
        <f t="shared" si="195"/>
        <v>0.77792400000000006</v>
      </c>
      <c r="R328" s="425">
        <f t="shared" si="195"/>
        <v>0.77792400000000006</v>
      </c>
      <c r="S328" s="426">
        <f t="shared" si="195"/>
        <v>0.77792400000000006</v>
      </c>
      <c r="T328" s="427">
        <f t="shared" si="195"/>
        <v>0.77792400000000006</v>
      </c>
      <c r="U328" s="424">
        <f t="shared" si="195"/>
        <v>0.77792400000000006</v>
      </c>
      <c r="V328" s="424">
        <f t="shared" si="195"/>
        <v>0.77792400000000006</v>
      </c>
      <c r="W328" s="424">
        <f t="shared" si="195"/>
        <v>0.77792400000000006</v>
      </c>
      <c r="X328" s="424">
        <f t="shared" si="195"/>
        <v>0.77792400000000006</v>
      </c>
      <c r="Y328" s="424">
        <f t="shared" si="195"/>
        <v>0.77792400000000006</v>
      </c>
      <c r="Z328" s="424">
        <f t="shared" si="195"/>
        <v>0.77792400000000006</v>
      </c>
      <c r="AA328" s="424">
        <f t="shared" si="195"/>
        <v>0.77792400000000006</v>
      </c>
      <c r="AB328" s="424">
        <f t="shared" si="195"/>
        <v>0.77792400000000006</v>
      </c>
      <c r="AC328" s="424">
        <f t="shared" si="195"/>
        <v>0.77792400000000006</v>
      </c>
      <c r="AD328" s="424">
        <f t="shared" si="195"/>
        <v>0.77792400000000006</v>
      </c>
      <c r="AE328" s="424">
        <f t="shared" si="195"/>
        <v>0.77792400000000006</v>
      </c>
      <c r="AF328" s="425">
        <f t="shared" si="195"/>
        <v>0.77792400000000006</v>
      </c>
      <c r="AG328" s="426">
        <f t="shared" si="195"/>
        <v>0.77792400000000006</v>
      </c>
      <c r="AH328" s="427">
        <f t="shared" si="195"/>
        <v>0.77792400000000006</v>
      </c>
      <c r="AI328" s="424">
        <f t="shared" si="195"/>
        <v>0.77792400000000006</v>
      </c>
      <c r="AJ328" s="424">
        <f t="shared" si="195"/>
        <v>0.77792400000000006</v>
      </c>
      <c r="AK328" s="424">
        <f t="shared" si="195"/>
        <v>0.77792400000000006</v>
      </c>
      <c r="AL328" s="424">
        <f t="shared" si="195"/>
        <v>0.77792400000000006</v>
      </c>
      <c r="AM328" s="424">
        <f t="shared" si="195"/>
        <v>0.77792400000000006</v>
      </c>
      <c r="AN328" s="424">
        <f t="shared" si="195"/>
        <v>0.77792400000000006</v>
      </c>
      <c r="AO328" s="424">
        <f t="shared" si="195"/>
        <v>0.77792400000000006</v>
      </c>
      <c r="AP328" s="424">
        <f t="shared" si="195"/>
        <v>0.77792400000000006</v>
      </c>
      <c r="AQ328" s="424">
        <f t="shared" si="195"/>
        <v>0.77792400000000006</v>
      </c>
      <c r="AR328" s="424">
        <f t="shared" si="195"/>
        <v>0.77792400000000006</v>
      </c>
      <c r="AS328" s="424">
        <f t="shared" si="195"/>
        <v>0.77792400000000006</v>
      </c>
      <c r="AT328" s="425">
        <f t="shared" si="195"/>
        <v>0.77792400000000006</v>
      </c>
      <c r="AU328" s="426">
        <f t="shared" si="195"/>
        <v>0.77792400000000006</v>
      </c>
      <c r="AV328" s="427">
        <f t="shared" si="195"/>
        <v>0.77792400000000006</v>
      </c>
      <c r="AW328" s="424">
        <f t="shared" si="195"/>
        <v>0.77792400000000006</v>
      </c>
      <c r="AX328" s="424">
        <f t="shared" si="195"/>
        <v>0.77792400000000006</v>
      </c>
      <c r="AY328" s="424">
        <f t="shared" si="195"/>
        <v>0.77792400000000006</v>
      </c>
      <c r="AZ328" s="424">
        <f t="shared" si="195"/>
        <v>0.77792400000000006</v>
      </c>
      <c r="BA328" s="424">
        <f t="shared" si="195"/>
        <v>0.77792400000000006</v>
      </c>
      <c r="BB328" s="424">
        <f t="shared" si="195"/>
        <v>0.77792400000000006</v>
      </c>
      <c r="BC328" s="424">
        <f t="shared" si="195"/>
        <v>0.77792400000000006</v>
      </c>
      <c r="BD328" s="424">
        <f t="shared" si="195"/>
        <v>0.77792400000000006</v>
      </c>
      <c r="BE328" s="424">
        <f t="shared" si="195"/>
        <v>0.77792400000000006</v>
      </c>
      <c r="BF328" s="424">
        <f t="shared" si="195"/>
        <v>0.77792400000000006</v>
      </c>
      <c r="BG328" s="424">
        <f t="shared" si="195"/>
        <v>0.77792400000000006</v>
      </c>
      <c r="BH328" s="425">
        <f t="shared" si="195"/>
        <v>0.77792400000000006</v>
      </c>
      <c r="BI328" s="426">
        <f t="shared" si="195"/>
        <v>0.77792400000000006</v>
      </c>
      <c r="BJ328" s="426">
        <f t="shared" si="195"/>
        <v>0.77792400000000006</v>
      </c>
      <c r="BK328" s="426">
        <f t="shared" si="195"/>
        <v>0.77792400000000006</v>
      </c>
      <c r="BL328" s="426">
        <f t="shared" si="195"/>
        <v>0.77792400000000006</v>
      </c>
      <c r="BM328" s="426">
        <f t="shared" si="195"/>
        <v>0.77792400000000006</v>
      </c>
    </row>
    <row r="329" spans="1:65" outlineLevel="1" x14ac:dyDescent="0.3">
      <c r="A329" s="415" t="str">
        <f t="shared" si="196"/>
        <v>Cascading Yield</v>
      </c>
      <c r="B329" s="239" t="str">
        <f t="shared" si="193"/>
        <v>Hoplite (FBG) HRS</v>
      </c>
      <c r="C329" s="240">
        <f t="shared" si="193"/>
        <v>0</v>
      </c>
      <c r="D329" s="241" t="str">
        <f t="shared" si="193"/>
        <v>Stripping &amp; Cleaning</v>
      </c>
      <c r="E329" s="242"/>
      <c r="F329" s="424">
        <v>0.77792400000000006</v>
      </c>
      <c r="G329" s="424">
        <f t="shared" si="195"/>
        <v>0.77792400000000006</v>
      </c>
      <c r="H329" s="424">
        <f t="shared" si="195"/>
        <v>0.77792400000000006</v>
      </c>
      <c r="I329" s="424">
        <f t="shared" si="195"/>
        <v>0.77792400000000006</v>
      </c>
      <c r="J329" s="424">
        <f t="shared" si="195"/>
        <v>0.77792400000000006</v>
      </c>
      <c r="K329" s="424">
        <f t="shared" si="195"/>
        <v>0.77792400000000006</v>
      </c>
      <c r="L329" s="424">
        <f t="shared" si="195"/>
        <v>0.77792400000000006</v>
      </c>
      <c r="M329" s="424">
        <f t="shared" si="195"/>
        <v>0.77792400000000006</v>
      </c>
      <c r="N329" s="424">
        <f t="shared" si="195"/>
        <v>0.77792400000000006</v>
      </c>
      <c r="O329" s="424">
        <f t="shared" si="195"/>
        <v>0.77792400000000006</v>
      </c>
      <c r="P329" s="424">
        <f t="shared" si="195"/>
        <v>0.77792400000000006</v>
      </c>
      <c r="Q329" s="424">
        <f t="shared" si="195"/>
        <v>0.77792400000000006</v>
      </c>
      <c r="R329" s="425">
        <f t="shared" si="195"/>
        <v>0.77792400000000006</v>
      </c>
      <c r="S329" s="426">
        <f t="shared" si="195"/>
        <v>0.77792400000000006</v>
      </c>
      <c r="T329" s="427">
        <f t="shared" si="195"/>
        <v>0.77792400000000006</v>
      </c>
      <c r="U329" s="424">
        <f t="shared" si="195"/>
        <v>0.77792400000000006</v>
      </c>
      <c r="V329" s="424">
        <f t="shared" si="195"/>
        <v>0.77792400000000006</v>
      </c>
      <c r="W329" s="424">
        <f t="shared" si="195"/>
        <v>0.77792400000000006</v>
      </c>
      <c r="X329" s="424">
        <f t="shared" si="195"/>
        <v>0.77792400000000006</v>
      </c>
      <c r="Y329" s="424">
        <f t="shared" si="195"/>
        <v>0.77792400000000006</v>
      </c>
      <c r="Z329" s="424">
        <f t="shared" si="195"/>
        <v>0.77792400000000006</v>
      </c>
      <c r="AA329" s="424">
        <f t="shared" si="195"/>
        <v>0.77792400000000006</v>
      </c>
      <c r="AB329" s="424">
        <f t="shared" si="195"/>
        <v>0.77792400000000006</v>
      </c>
      <c r="AC329" s="424">
        <f t="shared" si="195"/>
        <v>0.77792400000000006</v>
      </c>
      <c r="AD329" s="424">
        <f t="shared" si="195"/>
        <v>0.77792400000000006</v>
      </c>
      <c r="AE329" s="424">
        <f t="shared" si="195"/>
        <v>0.77792400000000006</v>
      </c>
      <c r="AF329" s="425">
        <f t="shared" si="195"/>
        <v>0.77792400000000006</v>
      </c>
      <c r="AG329" s="426">
        <f t="shared" si="195"/>
        <v>0.77792400000000006</v>
      </c>
      <c r="AH329" s="427">
        <f t="shared" si="195"/>
        <v>0.77792400000000006</v>
      </c>
      <c r="AI329" s="424">
        <f t="shared" si="195"/>
        <v>0.77792400000000006</v>
      </c>
      <c r="AJ329" s="424">
        <f t="shared" si="195"/>
        <v>0.77792400000000006</v>
      </c>
      <c r="AK329" s="424">
        <f t="shared" si="195"/>
        <v>0.77792400000000006</v>
      </c>
      <c r="AL329" s="424">
        <f t="shared" si="195"/>
        <v>0.77792400000000006</v>
      </c>
      <c r="AM329" s="424">
        <f t="shared" si="195"/>
        <v>0.77792400000000006</v>
      </c>
      <c r="AN329" s="424">
        <f t="shared" si="195"/>
        <v>0.77792400000000006</v>
      </c>
      <c r="AO329" s="424">
        <f t="shared" si="195"/>
        <v>0.77792400000000006</v>
      </c>
      <c r="AP329" s="424">
        <f t="shared" si="195"/>
        <v>0.77792400000000006</v>
      </c>
      <c r="AQ329" s="424">
        <f t="shared" si="195"/>
        <v>0.77792400000000006</v>
      </c>
      <c r="AR329" s="424">
        <f t="shared" si="195"/>
        <v>0.77792400000000006</v>
      </c>
      <c r="AS329" s="424">
        <f t="shared" si="195"/>
        <v>0.77792400000000006</v>
      </c>
      <c r="AT329" s="425">
        <f t="shared" si="195"/>
        <v>0.77792400000000006</v>
      </c>
      <c r="AU329" s="426">
        <f t="shared" si="195"/>
        <v>0.77792400000000006</v>
      </c>
      <c r="AV329" s="427">
        <f t="shared" si="195"/>
        <v>0.77792400000000006</v>
      </c>
      <c r="AW329" s="424">
        <f t="shared" si="195"/>
        <v>0.77792400000000006</v>
      </c>
      <c r="AX329" s="424">
        <f t="shared" si="195"/>
        <v>0.77792400000000006</v>
      </c>
      <c r="AY329" s="424">
        <f t="shared" si="195"/>
        <v>0.77792400000000006</v>
      </c>
      <c r="AZ329" s="424">
        <f t="shared" si="195"/>
        <v>0.77792400000000006</v>
      </c>
      <c r="BA329" s="424">
        <f t="shared" si="195"/>
        <v>0.77792400000000006</v>
      </c>
      <c r="BB329" s="424">
        <f t="shared" si="195"/>
        <v>0.77792400000000006</v>
      </c>
      <c r="BC329" s="424">
        <f t="shared" si="195"/>
        <v>0.77792400000000006</v>
      </c>
      <c r="BD329" s="424">
        <f t="shared" si="195"/>
        <v>0.77792400000000006</v>
      </c>
      <c r="BE329" s="424">
        <f t="shared" si="195"/>
        <v>0.77792400000000006</v>
      </c>
      <c r="BF329" s="424">
        <f t="shared" si="195"/>
        <v>0.77792400000000006</v>
      </c>
      <c r="BG329" s="424">
        <f t="shared" si="195"/>
        <v>0.77792400000000006</v>
      </c>
      <c r="BH329" s="425">
        <f t="shared" si="195"/>
        <v>0.77792400000000006</v>
      </c>
      <c r="BI329" s="426">
        <f t="shared" si="195"/>
        <v>0.77792400000000006</v>
      </c>
      <c r="BJ329" s="426">
        <f t="shared" si="195"/>
        <v>0.77792400000000006</v>
      </c>
      <c r="BK329" s="426">
        <f t="shared" si="195"/>
        <v>0.77792400000000006</v>
      </c>
      <c r="BL329" s="426">
        <f t="shared" si="195"/>
        <v>0.77792400000000006</v>
      </c>
      <c r="BM329" s="426">
        <f t="shared" si="195"/>
        <v>0.77792400000000006</v>
      </c>
    </row>
    <row r="330" spans="1:65" outlineLevel="1" x14ac:dyDescent="0.3">
      <c r="A330" s="415" t="str">
        <f t="shared" si="196"/>
        <v>Cascading Yield</v>
      </c>
      <c r="B330" s="239" t="str">
        <f t="shared" si="193"/>
        <v>Hoplite (FBG) HRS</v>
      </c>
      <c r="C330" s="240">
        <f t="shared" si="193"/>
        <v>0</v>
      </c>
      <c r="D330" s="241" t="str">
        <f t="shared" si="193"/>
        <v>Writing</v>
      </c>
      <c r="E330" s="242"/>
      <c r="F330" s="424">
        <v>0.77792400000000006</v>
      </c>
      <c r="G330" s="424">
        <f t="shared" si="195"/>
        <v>0.77792400000000006</v>
      </c>
      <c r="H330" s="424">
        <f t="shared" si="195"/>
        <v>0.77792400000000006</v>
      </c>
      <c r="I330" s="424">
        <f t="shared" si="195"/>
        <v>0.77792400000000006</v>
      </c>
      <c r="J330" s="424">
        <f t="shared" si="195"/>
        <v>0.77792400000000006</v>
      </c>
      <c r="K330" s="424">
        <f t="shared" si="195"/>
        <v>0.77792400000000006</v>
      </c>
      <c r="L330" s="424">
        <f t="shared" si="195"/>
        <v>0.77792400000000006</v>
      </c>
      <c r="M330" s="424">
        <f t="shared" si="195"/>
        <v>0.77792400000000006</v>
      </c>
      <c r="N330" s="424">
        <f t="shared" si="195"/>
        <v>0.77792400000000006</v>
      </c>
      <c r="O330" s="424">
        <f t="shared" si="195"/>
        <v>0.77792400000000006</v>
      </c>
      <c r="P330" s="424">
        <f t="shared" si="195"/>
        <v>0.77792400000000006</v>
      </c>
      <c r="Q330" s="424">
        <f t="shared" si="195"/>
        <v>0.77792400000000006</v>
      </c>
      <c r="R330" s="425">
        <f t="shared" si="195"/>
        <v>0.77792400000000006</v>
      </c>
      <c r="S330" s="426">
        <f t="shared" si="195"/>
        <v>0.77792400000000006</v>
      </c>
      <c r="T330" s="427">
        <f t="shared" si="195"/>
        <v>0.77792400000000006</v>
      </c>
      <c r="U330" s="424">
        <f t="shared" si="195"/>
        <v>0.77792400000000006</v>
      </c>
      <c r="V330" s="424">
        <f t="shared" si="195"/>
        <v>0.77792400000000006</v>
      </c>
      <c r="W330" s="424">
        <f t="shared" si="195"/>
        <v>0.77792400000000006</v>
      </c>
      <c r="X330" s="424">
        <f t="shared" si="195"/>
        <v>0.77792400000000006</v>
      </c>
      <c r="Y330" s="424">
        <f t="shared" si="195"/>
        <v>0.77792400000000006</v>
      </c>
      <c r="Z330" s="424">
        <f t="shared" ref="Q330:BM333" si="197">Z331*Z241</f>
        <v>0.77792400000000006</v>
      </c>
      <c r="AA330" s="424">
        <f t="shared" si="197"/>
        <v>0.77792400000000006</v>
      </c>
      <c r="AB330" s="424">
        <f t="shared" si="197"/>
        <v>0.77792400000000006</v>
      </c>
      <c r="AC330" s="424">
        <f t="shared" si="197"/>
        <v>0.77792400000000006</v>
      </c>
      <c r="AD330" s="424">
        <f t="shared" si="197"/>
        <v>0.77792400000000006</v>
      </c>
      <c r="AE330" s="424">
        <f t="shared" si="197"/>
        <v>0.77792400000000006</v>
      </c>
      <c r="AF330" s="425">
        <f t="shared" si="197"/>
        <v>0.77792400000000006</v>
      </c>
      <c r="AG330" s="426">
        <f t="shared" si="197"/>
        <v>0.77792400000000006</v>
      </c>
      <c r="AH330" s="427">
        <f t="shared" si="197"/>
        <v>0.77792400000000006</v>
      </c>
      <c r="AI330" s="424">
        <f t="shared" si="197"/>
        <v>0.77792400000000006</v>
      </c>
      <c r="AJ330" s="424">
        <f t="shared" si="197"/>
        <v>0.77792400000000006</v>
      </c>
      <c r="AK330" s="424">
        <f t="shared" si="197"/>
        <v>0.77792400000000006</v>
      </c>
      <c r="AL330" s="424">
        <f t="shared" si="197"/>
        <v>0.77792400000000006</v>
      </c>
      <c r="AM330" s="424">
        <f t="shared" si="197"/>
        <v>0.77792400000000006</v>
      </c>
      <c r="AN330" s="424">
        <f t="shared" si="197"/>
        <v>0.77792400000000006</v>
      </c>
      <c r="AO330" s="424">
        <f t="shared" si="197"/>
        <v>0.77792400000000006</v>
      </c>
      <c r="AP330" s="424">
        <f t="shared" si="197"/>
        <v>0.77792400000000006</v>
      </c>
      <c r="AQ330" s="424">
        <f t="shared" si="197"/>
        <v>0.77792400000000006</v>
      </c>
      <c r="AR330" s="424">
        <f t="shared" si="197"/>
        <v>0.77792400000000006</v>
      </c>
      <c r="AS330" s="424">
        <f t="shared" si="197"/>
        <v>0.77792400000000006</v>
      </c>
      <c r="AT330" s="425">
        <f t="shared" si="197"/>
        <v>0.77792400000000006</v>
      </c>
      <c r="AU330" s="426">
        <f t="shared" si="197"/>
        <v>0.77792400000000006</v>
      </c>
      <c r="AV330" s="427">
        <f t="shared" si="197"/>
        <v>0.77792400000000006</v>
      </c>
      <c r="AW330" s="424">
        <f t="shared" si="197"/>
        <v>0.77792400000000006</v>
      </c>
      <c r="AX330" s="424">
        <f t="shared" si="197"/>
        <v>0.77792400000000006</v>
      </c>
      <c r="AY330" s="424">
        <f t="shared" si="197"/>
        <v>0.77792400000000006</v>
      </c>
      <c r="AZ330" s="424">
        <f t="shared" si="197"/>
        <v>0.77792400000000006</v>
      </c>
      <c r="BA330" s="424">
        <f t="shared" si="197"/>
        <v>0.77792400000000006</v>
      </c>
      <c r="BB330" s="424">
        <f t="shared" si="197"/>
        <v>0.77792400000000006</v>
      </c>
      <c r="BC330" s="424">
        <f t="shared" si="197"/>
        <v>0.77792400000000006</v>
      </c>
      <c r="BD330" s="424">
        <f t="shared" si="197"/>
        <v>0.77792400000000006</v>
      </c>
      <c r="BE330" s="424">
        <f t="shared" si="197"/>
        <v>0.77792400000000006</v>
      </c>
      <c r="BF330" s="424">
        <f t="shared" si="197"/>
        <v>0.77792400000000006</v>
      </c>
      <c r="BG330" s="424">
        <f t="shared" si="197"/>
        <v>0.77792400000000006</v>
      </c>
      <c r="BH330" s="425">
        <f t="shared" si="197"/>
        <v>0.77792400000000006</v>
      </c>
      <c r="BI330" s="426">
        <f t="shared" si="197"/>
        <v>0.77792400000000006</v>
      </c>
      <c r="BJ330" s="426">
        <f t="shared" si="197"/>
        <v>0.77792400000000006</v>
      </c>
      <c r="BK330" s="426">
        <f t="shared" si="197"/>
        <v>0.77792400000000006</v>
      </c>
      <c r="BL330" s="426">
        <f t="shared" si="197"/>
        <v>0.77792400000000006</v>
      </c>
      <c r="BM330" s="426">
        <f t="shared" si="197"/>
        <v>0.77792400000000006</v>
      </c>
    </row>
    <row r="331" spans="1:65" outlineLevel="1" x14ac:dyDescent="0.3">
      <c r="A331" s="415" t="str">
        <f t="shared" si="196"/>
        <v>Cascading Yield</v>
      </c>
      <c r="B331" s="239" t="str">
        <f t="shared" si="193"/>
        <v>Hoplite (FBG) HRS</v>
      </c>
      <c r="C331" s="240">
        <f t="shared" si="193"/>
        <v>0</v>
      </c>
      <c r="D331" s="241" t="str">
        <f t="shared" si="193"/>
        <v>Fiber Recoating</v>
      </c>
      <c r="E331" s="242"/>
      <c r="F331" s="424">
        <v>0.86436000000000002</v>
      </c>
      <c r="G331" s="424">
        <f t="shared" ref="G331:P333" si="198">G332*G242</f>
        <v>0.86436000000000002</v>
      </c>
      <c r="H331" s="424">
        <f t="shared" si="198"/>
        <v>0.86436000000000002</v>
      </c>
      <c r="I331" s="424">
        <f t="shared" si="198"/>
        <v>0.86436000000000002</v>
      </c>
      <c r="J331" s="424">
        <f t="shared" si="198"/>
        <v>0.86436000000000002</v>
      </c>
      <c r="K331" s="424">
        <f t="shared" si="198"/>
        <v>0.86436000000000002</v>
      </c>
      <c r="L331" s="424">
        <f t="shared" si="198"/>
        <v>0.86436000000000002</v>
      </c>
      <c r="M331" s="424">
        <f t="shared" si="198"/>
        <v>0.86436000000000002</v>
      </c>
      <c r="N331" s="424">
        <f t="shared" si="198"/>
        <v>0.86436000000000002</v>
      </c>
      <c r="O331" s="424">
        <f t="shared" si="198"/>
        <v>0.86436000000000002</v>
      </c>
      <c r="P331" s="424">
        <f t="shared" si="198"/>
        <v>0.86436000000000002</v>
      </c>
      <c r="Q331" s="424">
        <f t="shared" si="197"/>
        <v>0.86436000000000002</v>
      </c>
      <c r="R331" s="425">
        <f t="shared" si="197"/>
        <v>0.86436000000000002</v>
      </c>
      <c r="S331" s="426">
        <f t="shared" si="197"/>
        <v>0.86436000000000002</v>
      </c>
      <c r="T331" s="427">
        <f t="shared" si="197"/>
        <v>0.86436000000000002</v>
      </c>
      <c r="U331" s="424">
        <f t="shared" si="197"/>
        <v>0.86436000000000002</v>
      </c>
      <c r="V331" s="424">
        <f t="shared" si="197"/>
        <v>0.86436000000000002</v>
      </c>
      <c r="W331" s="424">
        <f t="shared" si="197"/>
        <v>0.86436000000000002</v>
      </c>
      <c r="X331" s="424">
        <f t="shared" si="197"/>
        <v>0.86436000000000002</v>
      </c>
      <c r="Y331" s="424">
        <f t="shared" si="197"/>
        <v>0.86436000000000002</v>
      </c>
      <c r="Z331" s="424">
        <f t="shared" si="197"/>
        <v>0.86436000000000002</v>
      </c>
      <c r="AA331" s="424">
        <f t="shared" si="197"/>
        <v>0.86436000000000002</v>
      </c>
      <c r="AB331" s="424">
        <f t="shared" si="197"/>
        <v>0.86436000000000002</v>
      </c>
      <c r="AC331" s="424">
        <f t="shared" si="197"/>
        <v>0.86436000000000002</v>
      </c>
      <c r="AD331" s="424">
        <f t="shared" si="197"/>
        <v>0.86436000000000002</v>
      </c>
      <c r="AE331" s="424">
        <f t="shared" si="197"/>
        <v>0.86436000000000002</v>
      </c>
      <c r="AF331" s="425">
        <f t="shared" si="197"/>
        <v>0.86436000000000002</v>
      </c>
      <c r="AG331" s="426">
        <f t="shared" si="197"/>
        <v>0.86436000000000002</v>
      </c>
      <c r="AH331" s="427">
        <f t="shared" si="197"/>
        <v>0.86436000000000002</v>
      </c>
      <c r="AI331" s="424">
        <f t="shared" si="197"/>
        <v>0.86436000000000002</v>
      </c>
      <c r="AJ331" s="424">
        <f t="shared" si="197"/>
        <v>0.86436000000000002</v>
      </c>
      <c r="AK331" s="424">
        <f t="shared" si="197"/>
        <v>0.86436000000000002</v>
      </c>
      <c r="AL331" s="424">
        <f t="shared" si="197"/>
        <v>0.86436000000000002</v>
      </c>
      <c r="AM331" s="424">
        <f t="shared" si="197"/>
        <v>0.86436000000000002</v>
      </c>
      <c r="AN331" s="424">
        <f t="shared" si="197"/>
        <v>0.86436000000000002</v>
      </c>
      <c r="AO331" s="424">
        <f t="shared" si="197"/>
        <v>0.86436000000000002</v>
      </c>
      <c r="AP331" s="424">
        <f t="shared" si="197"/>
        <v>0.86436000000000002</v>
      </c>
      <c r="AQ331" s="424">
        <f t="shared" si="197"/>
        <v>0.86436000000000002</v>
      </c>
      <c r="AR331" s="424">
        <f t="shared" si="197"/>
        <v>0.86436000000000002</v>
      </c>
      <c r="AS331" s="424">
        <f t="shared" si="197"/>
        <v>0.86436000000000002</v>
      </c>
      <c r="AT331" s="425">
        <f t="shared" si="197"/>
        <v>0.86436000000000002</v>
      </c>
      <c r="AU331" s="426">
        <f t="shared" si="197"/>
        <v>0.86436000000000002</v>
      </c>
      <c r="AV331" s="427">
        <f t="shared" si="197"/>
        <v>0.86436000000000002</v>
      </c>
      <c r="AW331" s="424">
        <f t="shared" si="197"/>
        <v>0.86436000000000002</v>
      </c>
      <c r="AX331" s="424">
        <f t="shared" si="197"/>
        <v>0.86436000000000002</v>
      </c>
      <c r="AY331" s="424">
        <f t="shared" si="197"/>
        <v>0.86436000000000002</v>
      </c>
      <c r="AZ331" s="424">
        <f t="shared" si="197"/>
        <v>0.86436000000000002</v>
      </c>
      <c r="BA331" s="424">
        <f t="shared" si="197"/>
        <v>0.86436000000000002</v>
      </c>
      <c r="BB331" s="424">
        <f t="shared" si="197"/>
        <v>0.86436000000000002</v>
      </c>
      <c r="BC331" s="424">
        <f t="shared" si="197"/>
        <v>0.86436000000000002</v>
      </c>
      <c r="BD331" s="424">
        <f t="shared" si="197"/>
        <v>0.86436000000000002</v>
      </c>
      <c r="BE331" s="424">
        <f t="shared" si="197"/>
        <v>0.86436000000000002</v>
      </c>
      <c r="BF331" s="424">
        <f t="shared" si="197"/>
        <v>0.86436000000000002</v>
      </c>
      <c r="BG331" s="424">
        <f t="shared" si="197"/>
        <v>0.86436000000000002</v>
      </c>
      <c r="BH331" s="425">
        <f t="shared" si="197"/>
        <v>0.86436000000000002</v>
      </c>
      <c r="BI331" s="426">
        <f t="shared" si="197"/>
        <v>0.86436000000000002</v>
      </c>
      <c r="BJ331" s="426">
        <f t="shared" si="197"/>
        <v>0.86436000000000002</v>
      </c>
      <c r="BK331" s="426">
        <f t="shared" si="197"/>
        <v>0.86436000000000002</v>
      </c>
      <c r="BL331" s="426">
        <f t="shared" si="197"/>
        <v>0.86436000000000002</v>
      </c>
      <c r="BM331" s="426">
        <f t="shared" si="197"/>
        <v>0.86436000000000002</v>
      </c>
    </row>
    <row r="332" spans="1:65" outlineLevel="1" x14ac:dyDescent="0.3">
      <c r="A332" s="415" t="str">
        <f t="shared" si="196"/>
        <v>Cascading Yield</v>
      </c>
      <c r="B332" s="239" t="str">
        <f t="shared" si="193"/>
        <v>Hoplite (FBG) HRS</v>
      </c>
      <c r="C332" s="240">
        <f t="shared" si="193"/>
        <v>0</v>
      </c>
      <c r="D332" s="241" t="str">
        <f t="shared" si="193"/>
        <v>Proof Test</v>
      </c>
      <c r="E332" s="242"/>
      <c r="F332" s="424">
        <v>0.88200000000000001</v>
      </c>
      <c r="G332" s="424">
        <f t="shared" si="198"/>
        <v>0.88200000000000001</v>
      </c>
      <c r="H332" s="424">
        <f t="shared" si="198"/>
        <v>0.88200000000000001</v>
      </c>
      <c r="I332" s="424">
        <f t="shared" si="198"/>
        <v>0.88200000000000001</v>
      </c>
      <c r="J332" s="424">
        <f t="shared" si="198"/>
        <v>0.88200000000000001</v>
      </c>
      <c r="K332" s="424">
        <f t="shared" si="198"/>
        <v>0.88200000000000001</v>
      </c>
      <c r="L332" s="424">
        <f t="shared" si="198"/>
        <v>0.88200000000000001</v>
      </c>
      <c r="M332" s="424">
        <f t="shared" si="198"/>
        <v>0.88200000000000001</v>
      </c>
      <c r="N332" s="424">
        <f t="shared" si="198"/>
        <v>0.88200000000000001</v>
      </c>
      <c r="O332" s="424">
        <f t="shared" si="198"/>
        <v>0.88200000000000001</v>
      </c>
      <c r="P332" s="424">
        <f t="shared" si="198"/>
        <v>0.88200000000000001</v>
      </c>
      <c r="Q332" s="424">
        <f t="shared" si="197"/>
        <v>0.88200000000000001</v>
      </c>
      <c r="R332" s="425">
        <f t="shared" si="197"/>
        <v>0.88200000000000001</v>
      </c>
      <c r="S332" s="426">
        <f t="shared" si="197"/>
        <v>0.88200000000000001</v>
      </c>
      <c r="T332" s="427">
        <f t="shared" si="197"/>
        <v>0.88200000000000001</v>
      </c>
      <c r="U332" s="424">
        <f t="shared" si="197"/>
        <v>0.88200000000000001</v>
      </c>
      <c r="V332" s="424">
        <f t="shared" si="197"/>
        <v>0.88200000000000001</v>
      </c>
      <c r="W332" s="424">
        <f t="shared" si="197"/>
        <v>0.88200000000000001</v>
      </c>
      <c r="X332" s="424">
        <f t="shared" si="197"/>
        <v>0.88200000000000001</v>
      </c>
      <c r="Y332" s="424">
        <f t="shared" si="197"/>
        <v>0.88200000000000001</v>
      </c>
      <c r="Z332" s="424">
        <f t="shared" si="197"/>
        <v>0.88200000000000001</v>
      </c>
      <c r="AA332" s="424">
        <f t="shared" si="197"/>
        <v>0.88200000000000001</v>
      </c>
      <c r="AB332" s="424">
        <f t="shared" si="197"/>
        <v>0.88200000000000001</v>
      </c>
      <c r="AC332" s="424">
        <f t="shared" si="197"/>
        <v>0.88200000000000001</v>
      </c>
      <c r="AD332" s="424">
        <f t="shared" si="197"/>
        <v>0.88200000000000001</v>
      </c>
      <c r="AE332" s="424">
        <f t="shared" si="197"/>
        <v>0.88200000000000001</v>
      </c>
      <c r="AF332" s="425">
        <f t="shared" si="197"/>
        <v>0.88200000000000001</v>
      </c>
      <c r="AG332" s="426">
        <f t="shared" si="197"/>
        <v>0.88200000000000001</v>
      </c>
      <c r="AH332" s="427">
        <f t="shared" si="197"/>
        <v>0.88200000000000001</v>
      </c>
      <c r="AI332" s="424">
        <f t="shared" si="197"/>
        <v>0.88200000000000001</v>
      </c>
      <c r="AJ332" s="424">
        <f t="shared" si="197"/>
        <v>0.88200000000000001</v>
      </c>
      <c r="AK332" s="424">
        <f t="shared" si="197"/>
        <v>0.88200000000000001</v>
      </c>
      <c r="AL332" s="424">
        <f t="shared" si="197"/>
        <v>0.88200000000000001</v>
      </c>
      <c r="AM332" s="424">
        <f t="shared" si="197"/>
        <v>0.88200000000000001</v>
      </c>
      <c r="AN332" s="424">
        <f t="shared" si="197"/>
        <v>0.88200000000000001</v>
      </c>
      <c r="AO332" s="424">
        <f t="shared" si="197"/>
        <v>0.88200000000000001</v>
      </c>
      <c r="AP332" s="424">
        <f t="shared" si="197"/>
        <v>0.88200000000000001</v>
      </c>
      <c r="AQ332" s="424">
        <f t="shared" si="197"/>
        <v>0.88200000000000001</v>
      </c>
      <c r="AR332" s="424">
        <f t="shared" si="197"/>
        <v>0.88200000000000001</v>
      </c>
      <c r="AS332" s="424">
        <f t="shared" si="197"/>
        <v>0.88200000000000001</v>
      </c>
      <c r="AT332" s="425">
        <f t="shared" si="197"/>
        <v>0.88200000000000001</v>
      </c>
      <c r="AU332" s="426">
        <f t="shared" si="197"/>
        <v>0.88200000000000001</v>
      </c>
      <c r="AV332" s="427">
        <f t="shared" si="197"/>
        <v>0.88200000000000001</v>
      </c>
      <c r="AW332" s="424">
        <f t="shared" si="197"/>
        <v>0.88200000000000001</v>
      </c>
      <c r="AX332" s="424">
        <f t="shared" si="197"/>
        <v>0.88200000000000001</v>
      </c>
      <c r="AY332" s="424">
        <f t="shared" si="197"/>
        <v>0.88200000000000001</v>
      </c>
      <c r="AZ332" s="424">
        <f t="shared" si="197"/>
        <v>0.88200000000000001</v>
      </c>
      <c r="BA332" s="424">
        <f t="shared" si="197"/>
        <v>0.88200000000000001</v>
      </c>
      <c r="BB332" s="424">
        <f t="shared" si="197"/>
        <v>0.88200000000000001</v>
      </c>
      <c r="BC332" s="424">
        <f t="shared" si="197"/>
        <v>0.88200000000000001</v>
      </c>
      <c r="BD332" s="424">
        <f t="shared" si="197"/>
        <v>0.88200000000000001</v>
      </c>
      <c r="BE332" s="424">
        <f t="shared" si="197"/>
        <v>0.88200000000000001</v>
      </c>
      <c r="BF332" s="424">
        <f t="shared" si="197"/>
        <v>0.88200000000000001</v>
      </c>
      <c r="BG332" s="424">
        <f t="shared" si="197"/>
        <v>0.88200000000000001</v>
      </c>
      <c r="BH332" s="425">
        <f t="shared" si="197"/>
        <v>0.88200000000000001</v>
      </c>
      <c r="BI332" s="426">
        <f t="shared" si="197"/>
        <v>0.88200000000000001</v>
      </c>
      <c r="BJ332" s="426">
        <f t="shared" si="197"/>
        <v>0.88200000000000001</v>
      </c>
      <c r="BK332" s="426">
        <f t="shared" si="197"/>
        <v>0.88200000000000001</v>
      </c>
      <c r="BL332" s="426">
        <f t="shared" si="197"/>
        <v>0.88200000000000001</v>
      </c>
      <c r="BM332" s="426">
        <f t="shared" si="197"/>
        <v>0.88200000000000001</v>
      </c>
    </row>
    <row r="333" spans="1:65" outlineLevel="1" x14ac:dyDescent="0.3">
      <c r="A333" s="415" t="str">
        <f t="shared" si="196"/>
        <v>Cascading Yield</v>
      </c>
      <c r="B333" s="239" t="str">
        <f t="shared" si="193"/>
        <v>Hoplite (FBG) HRS</v>
      </c>
      <c r="C333" s="240">
        <f t="shared" si="193"/>
        <v>0</v>
      </c>
      <c r="D333" s="241" t="str">
        <f t="shared" si="193"/>
        <v>Degas</v>
      </c>
      <c r="E333" s="242"/>
      <c r="F333" s="424">
        <v>0.98</v>
      </c>
      <c r="G333" s="424">
        <f t="shared" si="198"/>
        <v>0.98</v>
      </c>
      <c r="H333" s="424">
        <f t="shared" si="198"/>
        <v>0.98</v>
      </c>
      <c r="I333" s="424">
        <f t="shared" si="198"/>
        <v>0.98</v>
      </c>
      <c r="J333" s="424">
        <f t="shared" si="198"/>
        <v>0.98</v>
      </c>
      <c r="K333" s="424">
        <f t="shared" si="198"/>
        <v>0.98</v>
      </c>
      <c r="L333" s="424">
        <f t="shared" si="198"/>
        <v>0.98</v>
      </c>
      <c r="M333" s="424">
        <f t="shared" si="198"/>
        <v>0.98</v>
      </c>
      <c r="N333" s="424">
        <f t="shared" si="198"/>
        <v>0.98</v>
      </c>
      <c r="O333" s="424">
        <f t="shared" si="198"/>
        <v>0.98</v>
      </c>
      <c r="P333" s="424">
        <f t="shared" si="198"/>
        <v>0.98</v>
      </c>
      <c r="Q333" s="424">
        <f t="shared" si="197"/>
        <v>0.98</v>
      </c>
      <c r="R333" s="425">
        <f t="shared" si="197"/>
        <v>0.98</v>
      </c>
      <c r="S333" s="426">
        <f t="shared" si="197"/>
        <v>0.98</v>
      </c>
      <c r="T333" s="427">
        <f t="shared" si="197"/>
        <v>0.98</v>
      </c>
      <c r="U333" s="424">
        <f t="shared" si="197"/>
        <v>0.98</v>
      </c>
      <c r="V333" s="424">
        <f t="shared" si="197"/>
        <v>0.98</v>
      </c>
      <c r="W333" s="424">
        <f t="shared" si="197"/>
        <v>0.98</v>
      </c>
      <c r="X333" s="424">
        <f t="shared" si="197"/>
        <v>0.98</v>
      </c>
      <c r="Y333" s="424">
        <f t="shared" si="197"/>
        <v>0.98</v>
      </c>
      <c r="Z333" s="424">
        <f t="shared" si="197"/>
        <v>0.98</v>
      </c>
      <c r="AA333" s="424">
        <f t="shared" si="197"/>
        <v>0.98</v>
      </c>
      <c r="AB333" s="424">
        <f t="shared" si="197"/>
        <v>0.98</v>
      </c>
      <c r="AC333" s="424">
        <f t="shared" si="197"/>
        <v>0.98</v>
      </c>
      <c r="AD333" s="424">
        <f t="shared" si="197"/>
        <v>0.98</v>
      </c>
      <c r="AE333" s="424">
        <f t="shared" si="197"/>
        <v>0.98</v>
      </c>
      <c r="AF333" s="425">
        <f t="shared" si="197"/>
        <v>0.98</v>
      </c>
      <c r="AG333" s="426">
        <f t="shared" si="197"/>
        <v>0.98</v>
      </c>
      <c r="AH333" s="427">
        <f t="shared" si="197"/>
        <v>0.98</v>
      </c>
      <c r="AI333" s="424">
        <f t="shared" si="197"/>
        <v>0.98</v>
      </c>
      <c r="AJ333" s="424">
        <f t="shared" si="197"/>
        <v>0.98</v>
      </c>
      <c r="AK333" s="424">
        <f t="shared" si="197"/>
        <v>0.98</v>
      </c>
      <c r="AL333" s="424">
        <f t="shared" si="197"/>
        <v>0.98</v>
      </c>
      <c r="AM333" s="424">
        <f t="shared" si="197"/>
        <v>0.98</v>
      </c>
      <c r="AN333" s="424">
        <f t="shared" si="197"/>
        <v>0.98</v>
      </c>
      <c r="AO333" s="424">
        <f t="shared" si="197"/>
        <v>0.98</v>
      </c>
      <c r="AP333" s="424">
        <f t="shared" si="197"/>
        <v>0.98</v>
      </c>
      <c r="AQ333" s="424">
        <f t="shared" si="197"/>
        <v>0.98</v>
      </c>
      <c r="AR333" s="424">
        <f t="shared" si="197"/>
        <v>0.98</v>
      </c>
      <c r="AS333" s="424">
        <f t="shared" si="197"/>
        <v>0.98</v>
      </c>
      <c r="AT333" s="425">
        <f t="shared" si="197"/>
        <v>0.98</v>
      </c>
      <c r="AU333" s="426">
        <f t="shared" si="197"/>
        <v>0.98</v>
      </c>
      <c r="AV333" s="427">
        <f t="shared" si="197"/>
        <v>0.98</v>
      </c>
      <c r="AW333" s="424">
        <f t="shared" si="197"/>
        <v>0.98</v>
      </c>
      <c r="AX333" s="424">
        <f t="shared" si="197"/>
        <v>0.98</v>
      </c>
      <c r="AY333" s="424">
        <f t="shared" si="197"/>
        <v>0.98</v>
      </c>
      <c r="AZ333" s="424">
        <f t="shared" si="197"/>
        <v>0.98</v>
      </c>
      <c r="BA333" s="424">
        <f t="shared" si="197"/>
        <v>0.98</v>
      </c>
      <c r="BB333" s="424">
        <f t="shared" si="197"/>
        <v>0.98</v>
      </c>
      <c r="BC333" s="424">
        <f t="shared" si="197"/>
        <v>0.98</v>
      </c>
      <c r="BD333" s="424">
        <f t="shared" si="197"/>
        <v>0.98</v>
      </c>
      <c r="BE333" s="424">
        <f t="shared" si="197"/>
        <v>0.98</v>
      </c>
      <c r="BF333" s="424">
        <f t="shared" si="197"/>
        <v>0.98</v>
      </c>
      <c r="BG333" s="424">
        <f t="shared" si="197"/>
        <v>0.98</v>
      </c>
      <c r="BH333" s="425">
        <f t="shared" si="197"/>
        <v>0.98</v>
      </c>
      <c r="BI333" s="426">
        <f t="shared" si="197"/>
        <v>0.98</v>
      </c>
      <c r="BJ333" s="426">
        <f t="shared" si="197"/>
        <v>0.98</v>
      </c>
      <c r="BK333" s="426">
        <f t="shared" si="197"/>
        <v>0.98</v>
      </c>
      <c r="BL333" s="426">
        <f t="shared" si="197"/>
        <v>0.98</v>
      </c>
      <c r="BM333" s="426">
        <f t="shared" si="197"/>
        <v>0.98</v>
      </c>
    </row>
    <row r="334" spans="1:65" outlineLevel="1" x14ac:dyDescent="0.3">
      <c r="A334" s="415" t="str">
        <f t="shared" si="196"/>
        <v>Cascading Yield</v>
      </c>
      <c r="B334" s="239" t="str">
        <f t="shared" si="193"/>
        <v>Hoplite (FBG) HRS</v>
      </c>
      <c r="C334" s="240">
        <f t="shared" si="193"/>
        <v>0</v>
      </c>
      <c r="D334" s="241" t="str">
        <f t="shared" si="193"/>
        <v>Optical Test</v>
      </c>
      <c r="E334" s="242"/>
      <c r="F334" s="424">
        <v>0.98</v>
      </c>
      <c r="G334" s="424">
        <f t="shared" ref="G334:BM335" si="199">G245</f>
        <v>0.98</v>
      </c>
      <c r="H334" s="424">
        <f t="shared" si="199"/>
        <v>0.98</v>
      </c>
      <c r="I334" s="424">
        <f t="shared" si="199"/>
        <v>0.98</v>
      </c>
      <c r="J334" s="424">
        <f t="shared" si="199"/>
        <v>0.98</v>
      </c>
      <c r="K334" s="424">
        <f t="shared" si="199"/>
        <v>0.98</v>
      </c>
      <c r="L334" s="424">
        <f t="shared" si="199"/>
        <v>0.98</v>
      </c>
      <c r="M334" s="424">
        <f t="shared" si="199"/>
        <v>0.98</v>
      </c>
      <c r="N334" s="424">
        <f t="shared" si="199"/>
        <v>0.98</v>
      </c>
      <c r="O334" s="424">
        <f t="shared" si="199"/>
        <v>0.98</v>
      </c>
      <c r="P334" s="424">
        <f t="shared" si="199"/>
        <v>0.98</v>
      </c>
      <c r="Q334" s="424">
        <f t="shared" si="199"/>
        <v>0.98</v>
      </c>
      <c r="R334" s="425">
        <f t="shared" si="199"/>
        <v>0.98</v>
      </c>
      <c r="S334" s="426">
        <f t="shared" si="199"/>
        <v>0.98</v>
      </c>
      <c r="T334" s="427">
        <f t="shared" si="199"/>
        <v>0.98</v>
      </c>
      <c r="U334" s="424">
        <f t="shared" si="199"/>
        <v>0.98</v>
      </c>
      <c r="V334" s="424">
        <f t="shared" si="199"/>
        <v>0.98</v>
      </c>
      <c r="W334" s="424">
        <f t="shared" si="199"/>
        <v>0.98</v>
      </c>
      <c r="X334" s="424">
        <f t="shared" si="199"/>
        <v>0.98</v>
      </c>
      <c r="Y334" s="424">
        <f t="shared" si="199"/>
        <v>0.98</v>
      </c>
      <c r="Z334" s="424">
        <f t="shared" si="199"/>
        <v>0.98</v>
      </c>
      <c r="AA334" s="424">
        <f t="shared" si="199"/>
        <v>0.98</v>
      </c>
      <c r="AB334" s="424">
        <f t="shared" si="199"/>
        <v>0.98</v>
      </c>
      <c r="AC334" s="424">
        <f t="shared" si="199"/>
        <v>0.98</v>
      </c>
      <c r="AD334" s="424">
        <f t="shared" si="199"/>
        <v>0.98</v>
      </c>
      <c r="AE334" s="424">
        <f t="shared" si="199"/>
        <v>0.98</v>
      </c>
      <c r="AF334" s="425">
        <f t="shared" si="199"/>
        <v>0.98</v>
      </c>
      <c r="AG334" s="426">
        <f t="shared" si="199"/>
        <v>0.98</v>
      </c>
      <c r="AH334" s="427">
        <f t="shared" si="199"/>
        <v>0.98</v>
      </c>
      <c r="AI334" s="424">
        <f t="shared" si="199"/>
        <v>0.98</v>
      </c>
      <c r="AJ334" s="424">
        <f t="shared" si="199"/>
        <v>0.98</v>
      </c>
      <c r="AK334" s="424">
        <f t="shared" si="199"/>
        <v>0.98</v>
      </c>
      <c r="AL334" s="424">
        <f t="shared" si="199"/>
        <v>0.98</v>
      </c>
      <c r="AM334" s="424">
        <f t="shared" si="199"/>
        <v>0.98</v>
      </c>
      <c r="AN334" s="424">
        <f t="shared" si="199"/>
        <v>0.98</v>
      </c>
      <c r="AO334" s="424">
        <f t="shared" si="199"/>
        <v>0.98</v>
      </c>
      <c r="AP334" s="424">
        <f t="shared" si="199"/>
        <v>0.98</v>
      </c>
      <c r="AQ334" s="424">
        <f t="shared" si="199"/>
        <v>0.98</v>
      </c>
      <c r="AR334" s="424">
        <f t="shared" si="199"/>
        <v>0.98</v>
      </c>
      <c r="AS334" s="424">
        <f t="shared" si="199"/>
        <v>0.98</v>
      </c>
      <c r="AT334" s="425">
        <f t="shared" si="199"/>
        <v>0.98</v>
      </c>
      <c r="AU334" s="426">
        <f t="shared" si="199"/>
        <v>0.98</v>
      </c>
      <c r="AV334" s="427">
        <f t="shared" si="199"/>
        <v>0.98</v>
      </c>
      <c r="AW334" s="424">
        <f t="shared" si="199"/>
        <v>0.98</v>
      </c>
      <c r="AX334" s="424">
        <f t="shared" si="199"/>
        <v>0.98</v>
      </c>
      <c r="AY334" s="424">
        <f t="shared" si="199"/>
        <v>0.98</v>
      </c>
      <c r="AZ334" s="424">
        <f t="shared" si="199"/>
        <v>0.98</v>
      </c>
      <c r="BA334" s="424">
        <f t="shared" si="199"/>
        <v>0.98</v>
      </c>
      <c r="BB334" s="424">
        <f t="shared" si="199"/>
        <v>0.98</v>
      </c>
      <c r="BC334" s="424">
        <f t="shared" si="199"/>
        <v>0.98</v>
      </c>
      <c r="BD334" s="424">
        <f t="shared" si="199"/>
        <v>0.98</v>
      </c>
      <c r="BE334" s="424">
        <f t="shared" si="199"/>
        <v>0.98</v>
      </c>
      <c r="BF334" s="424">
        <f t="shared" si="199"/>
        <v>0.98</v>
      </c>
      <c r="BG334" s="424">
        <f t="shared" si="199"/>
        <v>0.98</v>
      </c>
      <c r="BH334" s="425">
        <f t="shared" si="199"/>
        <v>0.98</v>
      </c>
      <c r="BI334" s="426">
        <f t="shared" si="199"/>
        <v>0.98</v>
      </c>
      <c r="BJ334" s="426">
        <f t="shared" si="199"/>
        <v>0.98</v>
      </c>
      <c r="BK334" s="426">
        <f t="shared" si="199"/>
        <v>0.98</v>
      </c>
      <c r="BL334" s="426">
        <f t="shared" si="199"/>
        <v>0.98</v>
      </c>
      <c r="BM334" s="426">
        <f t="shared" si="199"/>
        <v>0.98</v>
      </c>
    </row>
    <row r="335" spans="1:65" outlineLevel="1" x14ac:dyDescent="0.3">
      <c r="A335" s="415" t="str">
        <f t="shared" si="196"/>
        <v>Cascading Yield</v>
      </c>
      <c r="B335" s="308" t="str">
        <f t="shared" si="193"/>
        <v>Hoplite (FBG) HRS</v>
      </c>
      <c r="C335" s="266">
        <f t="shared" si="193"/>
        <v>0</v>
      </c>
      <c r="D335" s="267" t="str">
        <f t="shared" si="193"/>
        <v>Hoplite Final Inspection</v>
      </c>
      <c r="E335" s="268"/>
      <c r="F335" s="391">
        <v>0.95</v>
      </c>
      <c r="G335" s="391">
        <f t="shared" si="199"/>
        <v>0.95</v>
      </c>
      <c r="H335" s="391">
        <f t="shared" si="199"/>
        <v>0.95</v>
      </c>
      <c r="I335" s="391">
        <f t="shared" si="199"/>
        <v>0.95</v>
      </c>
      <c r="J335" s="391">
        <f t="shared" si="199"/>
        <v>0.95</v>
      </c>
      <c r="K335" s="391">
        <f t="shared" si="199"/>
        <v>0.95</v>
      </c>
      <c r="L335" s="391">
        <f t="shared" si="199"/>
        <v>0.95</v>
      </c>
      <c r="M335" s="391">
        <f t="shared" si="199"/>
        <v>0.95</v>
      </c>
      <c r="N335" s="391">
        <f t="shared" si="199"/>
        <v>0.95</v>
      </c>
      <c r="O335" s="391">
        <f t="shared" si="199"/>
        <v>0.95</v>
      </c>
      <c r="P335" s="391">
        <f t="shared" si="199"/>
        <v>0.95</v>
      </c>
      <c r="Q335" s="391">
        <f t="shared" si="199"/>
        <v>0.95</v>
      </c>
      <c r="R335" s="392">
        <f t="shared" si="199"/>
        <v>0.95</v>
      </c>
      <c r="S335" s="393">
        <f t="shared" si="199"/>
        <v>0.95</v>
      </c>
      <c r="T335" s="394">
        <f t="shared" si="199"/>
        <v>0.95</v>
      </c>
      <c r="U335" s="391">
        <f t="shared" si="199"/>
        <v>0.95</v>
      </c>
      <c r="V335" s="391">
        <f t="shared" si="199"/>
        <v>0.95</v>
      </c>
      <c r="W335" s="391">
        <f t="shared" si="199"/>
        <v>0.95</v>
      </c>
      <c r="X335" s="391">
        <f t="shared" si="199"/>
        <v>0.95</v>
      </c>
      <c r="Y335" s="391">
        <f t="shared" si="199"/>
        <v>0.95</v>
      </c>
      <c r="Z335" s="391">
        <f t="shared" si="199"/>
        <v>0.95</v>
      </c>
      <c r="AA335" s="391">
        <f t="shared" si="199"/>
        <v>0.95</v>
      </c>
      <c r="AB335" s="391">
        <f t="shared" si="199"/>
        <v>0.95</v>
      </c>
      <c r="AC335" s="391">
        <f t="shared" si="199"/>
        <v>0.95</v>
      </c>
      <c r="AD335" s="391">
        <f t="shared" si="199"/>
        <v>0.95</v>
      </c>
      <c r="AE335" s="391">
        <f t="shared" si="199"/>
        <v>0.95</v>
      </c>
      <c r="AF335" s="392">
        <f t="shared" si="199"/>
        <v>0.95</v>
      </c>
      <c r="AG335" s="393">
        <f t="shared" si="199"/>
        <v>0.95</v>
      </c>
      <c r="AH335" s="394">
        <f t="shared" si="199"/>
        <v>0.95</v>
      </c>
      <c r="AI335" s="391">
        <f t="shared" si="199"/>
        <v>0.95</v>
      </c>
      <c r="AJ335" s="391">
        <f t="shared" si="199"/>
        <v>0.95</v>
      </c>
      <c r="AK335" s="391">
        <f t="shared" si="199"/>
        <v>0.95</v>
      </c>
      <c r="AL335" s="391">
        <f t="shared" si="199"/>
        <v>0.95</v>
      </c>
      <c r="AM335" s="391">
        <f t="shared" si="199"/>
        <v>0.95</v>
      </c>
      <c r="AN335" s="391">
        <f t="shared" si="199"/>
        <v>0.95</v>
      </c>
      <c r="AO335" s="391">
        <f t="shared" si="199"/>
        <v>0.95</v>
      </c>
      <c r="AP335" s="391">
        <f t="shared" si="199"/>
        <v>0.95</v>
      </c>
      <c r="AQ335" s="391">
        <f t="shared" si="199"/>
        <v>0.95</v>
      </c>
      <c r="AR335" s="391">
        <f t="shared" si="199"/>
        <v>0.95</v>
      </c>
      <c r="AS335" s="391">
        <f t="shared" si="199"/>
        <v>0.95</v>
      </c>
      <c r="AT335" s="392">
        <f t="shared" si="199"/>
        <v>0.95</v>
      </c>
      <c r="AU335" s="393">
        <f t="shared" si="199"/>
        <v>0.95</v>
      </c>
      <c r="AV335" s="394">
        <f t="shared" si="199"/>
        <v>0.95</v>
      </c>
      <c r="AW335" s="391">
        <f t="shared" si="199"/>
        <v>0.95</v>
      </c>
      <c r="AX335" s="391">
        <f t="shared" si="199"/>
        <v>0.95</v>
      </c>
      <c r="AY335" s="391">
        <f t="shared" si="199"/>
        <v>0.95</v>
      </c>
      <c r="AZ335" s="391">
        <f t="shared" si="199"/>
        <v>0.95</v>
      </c>
      <c r="BA335" s="391">
        <f t="shared" si="199"/>
        <v>0.95</v>
      </c>
      <c r="BB335" s="391">
        <f t="shared" si="199"/>
        <v>0.95</v>
      </c>
      <c r="BC335" s="391">
        <f t="shared" si="199"/>
        <v>0.95</v>
      </c>
      <c r="BD335" s="391">
        <f t="shared" si="199"/>
        <v>0.95</v>
      </c>
      <c r="BE335" s="391">
        <f t="shared" si="199"/>
        <v>0.95</v>
      </c>
      <c r="BF335" s="391">
        <f t="shared" si="199"/>
        <v>0.95</v>
      </c>
      <c r="BG335" s="391">
        <f t="shared" si="199"/>
        <v>0.95</v>
      </c>
      <c r="BH335" s="392">
        <f t="shared" si="199"/>
        <v>0.95</v>
      </c>
      <c r="BI335" s="393">
        <f t="shared" si="199"/>
        <v>0.95</v>
      </c>
      <c r="BJ335" s="393">
        <f t="shared" si="199"/>
        <v>0.95</v>
      </c>
      <c r="BK335" s="393">
        <f t="shared" si="199"/>
        <v>0.95</v>
      </c>
      <c r="BL335" s="393">
        <f t="shared" si="199"/>
        <v>0.95</v>
      </c>
      <c r="BM335" s="393">
        <f t="shared" si="199"/>
        <v>0.95</v>
      </c>
    </row>
    <row r="336" spans="1:65" outlineLevel="1" x14ac:dyDescent="0.3">
      <c r="A336" s="415" t="str">
        <f>A325</f>
        <v>Cascading Yield</v>
      </c>
      <c r="B336" s="297" t="str">
        <f t="shared" si="193"/>
        <v>Hoplens (FTA) 980</v>
      </c>
      <c r="C336" s="274">
        <f t="shared" si="193"/>
        <v>0</v>
      </c>
      <c r="D336" s="275" t="str">
        <f t="shared" si="193"/>
        <v>Blue Spool</v>
      </c>
      <c r="E336" s="299"/>
      <c r="F336" s="432">
        <v>0.96990893999999994</v>
      </c>
      <c r="G336" s="432">
        <f t="shared" ref="G336:BM340" si="200">G337*G247</f>
        <v>0.96990893999999994</v>
      </c>
      <c r="H336" s="432">
        <f t="shared" si="200"/>
        <v>0.96990893999999994</v>
      </c>
      <c r="I336" s="432">
        <f t="shared" si="200"/>
        <v>0.96990893999999994</v>
      </c>
      <c r="J336" s="432">
        <f t="shared" si="200"/>
        <v>0.96990893999999994</v>
      </c>
      <c r="K336" s="432">
        <f t="shared" si="200"/>
        <v>0.96990893999999994</v>
      </c>
      <c r="L336" s="432">
        <f t="shared" si="200"/>
        <v>0.96990893999999994</v>
      </c>
      <c r="M336" s="432">
        <f t="shared" si="200"/>
        <v>0.96990893999999994</v>
      </c>
      <c r="N336" s="432">
        <f t="shared" si="200"/>
        <v>0.96990893999999994</v>
      </c>
      <c r="O336" s="432">
        <f t="shared" si="200"/>
        <v>0.96990893999999994</v>
      </c>
      <c r="P336" s="432">
        <f t="shared" si="200"/>
        <v>0.96990893999999994</v>
      </c>
      <c r="Q336" s="432">
        <f t="shared" si="200"/>
        <v>0.96990893999999994</v>
      </c>
      <c r="R336" s="433">
        <f t="shared" si="200"/>
        <v>0.96990893999999994</v>
      </c>
      <c r="S336" s="434">
        <f t="shared" si="200"/>
        <v>0.96990893999999994</v>
      </c>
      <c r="T336" s="435">
        <f t="shared" si="200"/>
        <v>0.96990893999999994</v>
      </c>
      <c r="U336" s="432">
        <f t="shared" si="200"/>
        <v>0.96990893999999994</v>
      </c>
      <c r="V336" s="432">
        <f t="shared" si="200"/>
        <v>0.96990893999999994</v>
      </c>
      <c r="W336" s="432">
        <f t="shared" si="200"/>
        <v>0.96990893999999994</v>
      </c>
      <c r="X336" s="432">
        <f t="shared" si="200"/>
        <v>0.96990893999999994</v>
      </c>
      <c r="Y336" s="432">
        <f t="shared" si="200"/>
        <v>0.96990893999999994</v>
      </c>
      <c r="Z336" s="432">
        <f t="shared" si="200"/>
        <v>0.96990893999999994</v>
      </c>
      <c r="AA336" s="432">
        <f t="shared" si="200"/>
        <v>0.96990893999999994</v>
      </c>
      <c r="AB336" s="432">
        <f t="shared" si="200"/>
        <v>0.96990893999999994</v>
      </c>
      <c r="AC336" s="432">
        <f t="shared" si="200"/>
        <v>0.96990893999999994</v>
      </c>
      <c r="AD336" s="432">
        <f t="shared" si="200"/>
        <v>0.96990893999999994</v>
      </c>
      <c r="AE336" s="432">
        <f t="shared" si="200"/>
        <v>0.96990893999999994</v>
      </c>
      <c r="AF336" s="433">
        <f t="shared" si="200"/>
        <v>0.96990893999999994</v>
      </c>
      <c r="AG336" s="434">
        <f t="shared" si="200"/>
        <v>0.96990893999999994</v>
      </c>
      <c r="AH336" s="435">
        <f t="shared" si="200"/>
        <v>0.96990893999999994</v>
      </c>
      <c r="AI336" s="432">
        <f t="shared" si="200"/>
        <v>0.96990893999999994</v>
      </c>
      <c r="AJ336" s="432">
        <f t="shared" si="200"/>
        <v>0.96990893999999994</v>
      </c>
      <c r="AK336" s="432">
        <f t="shared" si="200"/>
        <v>0.96990893999999994</v>
      </c>
      <c r="AL336" s="432">
        <f t="shared" si="200"/>
        <v>0.96990893999999994</v>
      </c>
      <c r="AM336" s="432">
        <f t="shared" si="200"/>
        <v>0.96990893999999994</v>
      </c>
      <c r="AN336" s="432">
        <f t="shared" si="200"/>
        <v>0.96990893999999994</v>
      </c>
      <c r="AO336" s="432">
        <f t="shared" si="200"/>
        <v>0.96990893999999994</v>
      </c>
      <c r="AP336" s="432">
        <f t="shared" si="200"/>
        <v>0.96990893999999994</v>
      </c>
      <c r="AQ336" s="432">
        <f t="shared" si="200"/>
        <v>0.96990893999999994</v>
      </c>
      <c r="AR336" s="432">
        <f t="shared" si="200"/>
        <v>0.96990893999999994</v>
      </c>
      <c r="AS336" s="432">
        <f t="shared" si="200"/>
        <v>0.96990893999999994</v>
      </c>
      <c r="AT336" s="433">
        <f t="shared" si="200"/>
        <v>0.96990893999999994</v>
      </c>
      <c r="AU336" s="434">
        <f t="shared" si="200"/>
        <v>0.96990893999999994</v>
      </c>
      <c r="AV336" s="435">
        <f t="shared" si="200"/>
        <v>0.96990893999999994</v>
      </c>
      <c r="AW336" s="432">
        <f t="shared" si="200"/>
        <v>0.96990893999999994</v>
      </c>
      <c r="AX336" s="432">
        <f t="shared" si="200"/>
        <v>0.96990893999999994</v>
      </c>
      <c r="AY336" s="432">
        <f t="shared" si="200"/>
        <v>0.96990893999999994</v>
      </c>
      <c r="AZ336" s="432">
        <f t="shared" si="200"/>
        <v>0.96990893999999994</v>
      </c>
      <c r="BA336" s="432">
        <f t="shared" si="200"/>
        <v>0.96990893999999994</v>
      </c>
      <c r="BB336" s="432">
        <f t="shared" si="200"/>
        <v>0.96990893999999994</v>
      </c>
      <c r="BC336" s="432">
        <f t="shared" si="200"/>
        <v>0.96990893999999994</v>
      </c>
      <c r="BD336" s="432">
        <f t="shared" si="200"/>
        <v>0.96990893999999994</v>
      </c>
      <c r="BE336" s="432">
        <f t="shared" si="200"/>
        <v>0.96990893999999994</v>
      </c>
      <c r="BF336" s="432">
        <f t="shared" si="200"/>
        <v>0.96990893999999994</v>
      </c>
      <c r="BG336" s="432">
        <f t="shared" si="200"/>
        <v>0.96990893999999994</v>
      </c>
      <c r="BH336" s="433">
        <f t="shared" si="200"/>
        <v>0.96990893999999994</v>
      </c>
      <c r="BI336" s="434">
        <f t="shared" si="200"/>
        <v>0.96990893999999994</v>
      </c>
      <c r="BJ336" s="434">
        <f t="shared" si="200"/>
        <v>0.96990893999999994</v>
      </c>
      <c r="BK336" s="434">
        <f t="shared" si="200"/>
        <v>0.96990893999999994</v>
      </c>
      <c r="BL336" s="434">
        <f t="shared" si="200"/>
        <v>0.96990893999999994</v>
      </c>
      <c r="BM336" s="434">
        <f t="shared" si="200"/>
        <v>0.96990893999999994</v>
      </c>
    </row>
    <row r="337" spans="1:65" outlineLevel="1" x14ac:dyDescent="0.3">
      <c r="A337" s="415" t="str">
        <f t="shared" si="186"/>
        <v>Cascading Yield</v>
      </c>
      <c r="B337" s="239" t="str">
        <f t="shared" si="193"/>
        <v>Hoplens (FTA) 980</v>
      </c>
      <c r="C337" s="240">
        <f t="shared" si="193"/>
        <v>0</v>
      </c>
      <c r="D337" s="241" t="str">
        <f t="shared" si="193"/>
        <v>Catridge Preparation</v>
      </c>
      <c r="E337" s="242"/>
      <c r="F337" s="424">
        <v>0.96990893999999994</v>
      </c>
      <c r="G337" s="424">
        <f t="shared" si="200"/>
        <v>0.96990893999999994</v>
      </c>
      <c r="H337" s="424">
        <f t="shared" si="200"/>
        <v>0.96990893999999994</v>
      </c>
      <c r="I337" s="424">
        <f t="shared" si="200"/>
        <v>0.96990893999999994</v>
      </c>
      <c r="J337" s="424">
        <f t="shared" si="200"/>
        <v>0.96990893999999994</v>
      </c>
      <c r="K337" s="424">
        <f t="shared" si="200"/>
        <v>0.96990893999999994</v>
      </c>
      <c r="L337" s="424">
        <f t="shared" si="200"/>
        <v>0.96990893999999994</v>
      </c>
      <c r="M337" s="424">
        <f t="shared" si="200"/>
        <v>0.96990893999999994</v>
      </c>
      <c r="N337" s="424">
        <f t="shared" si="200"/>
        <v>0.96990893999999994</v>
      </c>
      <c r="O337" s="424">
        <f t="shared" si="200"/>
        <v>0.96990893999999994</v>
      </c>
      <c r="P337" s="424">
        <f t="shared" si="200"/>
        <v>0.96990893999999994</v>
      </c>
      <c r="Q337" s="424">
        <f t="shared" si="200"/>
        <v>0.96990893999999994</v>
      </c>
      <c r="R337" s="425">
        <f t="shared" si="200"/>
        <v>0.96990893999999994</v>
      </c>
      <c r="S337" s="426">
        <f t="shared" si="200"/>
        <v>0.96990893999999994</v>
      </c>
      <c r="T337" s="427">
        <f t="shared" si="200"/>
        <v>0.96990893999999994</v>
      </c>
      <c r="U337" s="424">
        <f t="shared" si="200"/>
        <v>0.96990893999999994</v>
      </c>
      <c r="V337" s="424">
        <f t="shared" si="200"/>
        <v>0.96990893999999994</v>
      </c>
      <c r="W337" s="424">
        <f t="shared" si="200"/>
        <v>0.96990893999999994</v>
      </c>
      <c r="X337" s="424">
        <f t="shared" si="200"/>
        <v>0.96990893999999994</v>
      </c>
      <c r="Y337" s="424">
        <f t="shared" si="200"/>
        <v>0.96990893999999994</v>
      </c>
      <c r="Z337" s="424">
        <f t="shared" si="200"/>
        <v>0.96990893999999994</v>
      </c>
      <c r="AA337" s="424">
        <f t="shared" si="200"/>
        <v>0.96990893999999994</v>
      </c>
      <c r="AB337" s="424">
        <f t="shared" si="200"/>
        <v>0.96990893999999994</v>
      </c>
      <c r="AC337" s="424">
        <f t="shared" si="200"/>
        <v>0.96990893999999994</v>
      </c>
      <c r="AD337" s="424">
        <f t="shared" si="200"/>
        <v>0.96990893999999994</v>
      </c>
      <c r="AE337" s="424">
        <f t="shared" si="200"/>
        <v>0.96990893999999994</v>
      </c>
      <c r="AF337" s="425">
        <f t="shared" si="200"/>
        <v>0.96990893999999994</v>
      </c>
      <c r="AG337" s="426">
        <f t="shared" si="200"/>
        <v>0.96990893999999994</v>
      </c>
      <c r="AH337" s="427">
        <f t="shared" si="200"/>
        <v>0.96990893999999994</v>
      </c>
      <c r="AI337" s="424">
        <f t="shared" si="200"/>
        <v>0.96990893999999994</v>
      </c>
      <c r="AJ337" s="424">
        <f t="shared" si="200"/>
        <v>0.96990893999999994</v>
      </c>
      <c r="AK337" s="424">
        <f t="shared" si="200"/>
        <v>0.96990893999999994</v>
      </c>
      <c r="AL337" s="424">
        <f t="shared" si="200"/>
        <v>0.96990893999999994</v>
      </c>
      <c r="AM337" s="424">
        <f t="shared" si="200"/>
        <v>0.96990893999999994</v>
      </c>
      <c r="AN337" s="424">
        <f t="shared" si="200"/>
        <v>0.96990893999999994</v>
      </c>
      <c r="AO337" s="424">
        <f t="shared" si="200"/>
        <v>0.96990893999999994</v>
      </c>
      <c r="AP337" s="424">
        <f t="shared" si="200"/>
        <v>0.96990893999999994</v>
      </c>
      <c r="AQ337" s="424">
        <f t="shared" si="200"/>
        <v>0.96990893999999994</v>
      </c>
      <c r="AR337" s="424">
        <f t="shared" si="200"/>
        <v>0.96990893999999994</v>
      </c>
      <c r="AS337" s="424">
        <f t="shared" si="200"/>
        <v>0.96990893999999994</v>
      </c>
      <c r="AT337" s="425">
        <f t="shared" si="200"/>
        <v>0.96990893999999994</v>
      </c>
      <c r="AU337" s="426">
        <f t="shared" si="200"/>
        <v>0.96990893999999994</v>
      </c>
      <c r="AV337" s="427">
        <f t="shared" si="200"/>
        <v>0.96990893999999994</v>
      </c>
      <c r="AW337" s="424">
        <f t="shared" si="200"/>
        <v>0.96990893999999994</v>
      </c>
      <c r="AX337" s="424">
        <f t="shared" si="200"/>
        <v>0.96990893999999994</v>
      </c>
      <c r="AY337" s="424">
        <f t="shared" si="200"/>
        <v>0.96990893999999994</v>
      </c>
      <c r="AZ337" s="424">
        <f t="shared" si="200"/>
        <v>0.96990893999999994</v>
      </c>
      <c r="BA337" s="424">
        <f t="shared" si="200"/>
        <v>0.96990893999999994</v>
      </c>
      <c r="BB337" s="424">
        <f t="shared" si="200"/>
        <v>0.96990893999999994</v>
      </c>
      <c r="BC337" s="424">
        <f t="shared" si="200"/>
        <v>0.96990893999999994</v>
      </c>
      <c r="BD337" s="424">
        <f t="shared" si="200"/>
        <v>0.96990893999999994</v>
      </c>
      <c r="BE337" s="424">
        <f t="shared" si="200"/>
        <v>0.96990893999999994</v>
      </c>
      <c r="BF337" s="424">
        <f t="shared" si="200"/>
        <v>0.96990893999999994</v>
      </c>
      <c r="BG337" s="424">
        <f t="shared" si="200"/>
        <v>0.96990893999999994</v>
      </c>
      <c r="BH337" s="425">
        <f t="shared" si="200"/>
        <v>0.96990893999999994</v>
      </c>
      <c r="BI337" s="426">
        <f t="shared" si="200"/>
        <v>0.96990893999999994</v>
      </c>
      <c r="BJ337" s="426">
        <f t="shared" si="200"/>
        <v>0.96990893999999994</v>
      </c>
      <c r="BK337" s="426">
        <f t="shared" si="200"/>
        <v>0.96990893999999994</v>
      </c>
      <c r="BL337" s="426">
        <f t="shared" si="200"/>
        <v>0.96990893999999994</v>
      </c>
      <c r="BM337" s="426">
        <f t="shared" si="200"/>
        <v>0.96990893999999994</v>
      </c>
    </row>
    <row r="338" spans="1:65" outlineLevel="1" x14ac:dyDescent="0.3">
      <c r="A338" s="415" t="str">
        <f t="shared" si="186"/>
        <v>Cascading Yield</v>
      </c>
      <c r="B338" s="239" t="str">
        <f t="shared" ref="B338:D353" si="201">B249</f>
        <v>Hoplens (FTA) 980</v>
      </c>
      <c r="C338" s="240">
        <f t="shared" si="201"/>
        <v>0</v>
      </c>
      <c r="D338" s="241" t="str">
        <f t="shared" si="201"/>
        <v>Lensing</v>
      </c>
      <c r="E338" s="242"/>
      <c r="F338" s="424">
        <v>0.96990893999999994</v>
      </c>
      <c r="G338" s="424">
        <f t="shared" si="200"/>
        <v>0.96990893999999994</v>
      </c>
      <c r="H338" s="424">
        <f t="shared" si="200"/>
        <v>0.96990893999999994</v>
      </c>
      <c r="I338" s="424">
        <f t="shared" si="200"/>
        <v>0.96990893999999994</v>
      </c>
      <c r="J338" s="424">
        <f t="shared" si="200"/>
        <v>0.96990893999999994</v>
      </c>
      <c r="K338" s="424">
        <f t="shared" si="200"/>
        <v>0.96990893999999994</v>
      </c>
      <c r="L338" s="424">
        <f t="shared" si="200"/>
        <v>0.96990893999999994</v>
      </c>
      <c r="M338" s="424">
        <f t="shared" si="200"/>
        <v>0.96990893999999994</v>
      </c>
      <c r="N338" s="424">
        <f t="shared" si="200"/>
        <v>0.96990893999999994</v>
      </c>
      <c r="O338" s="424">
        <f t="shared" si="200"/>
        <v>0.96990893999999994</v>
      </c>
      <c r="P338" s="424">
        <f t="shared" si="200"/>
        <v>0.96990893999999994</v>
      </c>
      <c r="Q338" s="424">
        <f t="shared" si="200"/>
        <v>0.96990893999999994</v>
      </c>
      <c r="R338" s="425">
        <f t="shared" si="200"/>
        <v>0.96990893999999994</v>
      </c>
      <c r="S338" s="426">
        <f t="shared" si="200"/>
        <v>0.96990893999999994</v>
      </c>
      <c r="T338" s="427">
        <f t="shared" si="200"/>
        <v>0.96990893999999994</v>
      </c>
      <c r="U338" s="424">
        <f t="shared" si="200"/>
        <v>0.96990893999999994</v>
      </c>
      <c r="V338" s="424">
        <f t="shared" si="200"/>
        <v>0.96990893999999994</v>
      </c>
      <c r="W338" s="424">
        <f t="shared" si="200"/>
        <v>0.96990893999999994</v>
      </c>
      <c r="X338" s="424">
        <f t="shared" si="200"/>
        <v>0.96990893999999994</v>
      </c>
      <c r="Y338" s="424">
        <f t="shared" si="200"/>
        <v>0.96990893999999994</v>
      </c>
      <c r="Z338" s="424">
        <f t="shared" si="200"/>
        <v>0.96990893999999994</v>
      </c>
      <c r="AA338" s="424">
        <f t="shared" si="200"/>
        <v>0.96990893999999994</v>
      </c>
      <c r="AB338" s="424">
        <f t="shared" si="200"/>
        <v>0.96990893999999994</v>
      </c>
      <c r="AC338" s="424">
        <f t="shared" si="200"/>
        <v>0.96990893999999994</v>
      </c>
      <c r="AD338" s="424">
        <f t="shared" si="200"/>
        <v>0.96990893999999994</v>
      </c>
      <c r="AE338" s="424">
        <f t="shared" si="200"/>
        <v>0.96990893999999994</v>
      </c>
      <c r="AF338" s="425">
        <f t="shared" si="200"/>
        <v>0.96990893999999994</v>
      </c>
      <c r="AG338" s="426">
        <f t="shared" si="200"/>
        <v>0.96990893999999994</v>
      </c>
      <c r="AH338" s="427">
        <f t="shared" si="200"/>
        <v>0.96990893999999994</v>
      </c>
      <c r="AI338" s="424">
        <f t="shared" si="200"/>
        <v>0.96990893999999994</v>
      </c>
      <c r="AJ338" s="424">
        <f t="shared" si="200"/>
        <v>0.96990893999999994</v>
      </c>
      <c r="AK338" s="424">
        <f t="shared" si="200"/>
        <v>0.96990893999999994</v>
      </c>
      <c r="AL338" s="424">
        <f t="shared" si="200"/>
        <v>0.96990893999999994</v>
      </c>
      <c r="AM338" s="424">
        <f t="shared" si="200"/>
        <v>0.96990893999999994</v>
      </c>
      <c r="AN338" s="424">
        <f t="shared" si="200"/>
        <v>0.96990893999999994</v>
      </c>
      <c r="AO338" s="424">
        <f t="shared" si="200"/>
        <v>0.96990893999999994</v>
      </c>
      <c r="AP338" s="424">
        <f t="shared" si="200"/>
        <v>0.96990893999999994</v>
      </c>
      <c r="AQ338" s="424">
        <f t="shared" si="200"/>
        <v>0.96990893999999994</v>
      </c>
      <c r="AR338" s="424">
        <f t="shared" si="200"/>
        <v>0.96990893999999994</v>
      </c>
      <c r="AS338" s="424">
        <f t="shared" si="200"/>
        <v>0.96990893999999994</v>
      </c>
      <c r="AT338" s="425">
        <f t="shared" si="200"/>
        <v>0.96990893999999994</v>
      </c>
      <c r="AU338" s="426">
        <f t="shared" si="200"/>
        <v>0.96990893999999994</v>
      </c>
      <c r="AV338" s="427">
        <f t="shared" si="200"/>
        <v>0.96990893999999994</v>
      </c>
      <c r="AW338" s="424">
        <f t="shared" si="200"/>
        <v>0.96990893999999994</v>
      </c>
      <c r="AX338" s="424">
        <f t="shared" si="200"/>
        <v>0.96990893999999994</v>
      </c>
      <c r="AY338" s="424">
        <f t="shared" si="200"/>
        <v>0.96990893999999994</v>
      </c>
      <c r="AZ338" s="424">
        <f t="shared" si="200"/>
        <v>0.96990893999999994</v>
      </c>
      <c r="BA338" s="424">
        <f t="shared" si="200"/>
        <v>0.96990893999999994</v>
      </c>
      <c r="BB338" s="424">
        <f t="shared" si="200"/>
        <v>0.96990893999999994</v>
      </c>
      <c r="BC338" s="424">
        <f t="shared" si="200"/>
        <v>0.96990893999999994</v>
      </c>
      <c r="BD338" s="424">
        <f t="shared" si="200"/>
        <v>0.96990893999999994</v>
      </c>
      <c r="BE338" s="424">
        <f t="shared" si="200"/>
        <v>0.96990893999999994</v>
      </c>
      <c r="BF338" s="424">
        <f t="shared" si="200"/>
        <v>0.96990893999999994</v>
      </c>
      <c r="BG338" s="424">
        <f t="shared" si="200"/>
        <v>0.96990893999999994</v>
      </c>
      <c r="BH338" s="425">
        <f t="shared" si="200"/>
        <v>0.96990893999999994</v>
      </c>
      <c r="BI338" s="426">
        <f t="shared" si="200"/>
        <v>0.96990893999999994</v>
      </c>
      <c r="BJ338" s="426">
        <f t="shared" si="200"/>
        <v>0.96990893999999994</v>
      </c>
      <c r="BK338" s="426">
        <f t="shared" si="200"/>
        <v>0.96990893999999994</v>
      </c>
      <c r="BL338" s="426">
        <f t="shared" si="200"/>
        <v>0.96990893999999994</v>
      </c>
      <c r="BM338" s="426">
        <f t="shared" si="200"/>
        <v>0.96990893999999994</v>
      </c>
    </row>
    <row r="339" spans="1:65" outlineLevel="1" x14ac:dyDescent="0.3">
      <c r="A339" s="415" t="str">
        <f t="shared" si="186"/>
        <v>Cascading Yield</v>
      </c>
      <c r="B339" s="239" t="str">
        <f t="shared" si="201"/>
        <v>Hoplens (FTA) 980</v>
      </c>
      <c r="C339" s="240">
        <f t="shared" si="201"/>
        <v>0</v>
      </c>
      <c r="D339" s="241" t="str">
        <f t="shared" si="201"/>
        <v>Final Stripping</v>
      </c>
      <c r="E339" s="242"/>
      <c r="F339" s="424">
        <v>0.97019999999999995</v>
      </c>
      <c r="G339" s="424">
        <f t="shared" si="200"/>
        <v>0.97019999999999995</v>
      </c>
      <c r="H339" s="424">
        <f t="shared" si="200"/>
        <v>0.97019999999999995</v>
      </c>
      <c r="I339" s="424">
        <f t="shared" si="200"/>
        <v>0.97019999999999995</v>
      </c>
      <c r="J339" s="424">
        <f t="shared" si="200"/>
        <v>0.97019999999999995</v>
      </c>
      <c r="K339" s="424">
        <f t="shared" si="200"/>
        <v>0.97019999999999995</v>
      </c>
      <c r="L339" s="424">
        <f t="shared" si="200"/>
        <v>0.97019999999999995</v>
      </c>
      <c r="M339" s="424">
        <f t="shared" si="200"/>
        <v>0.97019999999999995</v>
      </c>
      <c r="N339" s="424">
        <f t="shared" si="200"/>
        <v>0.97019999999999995</v>
      </c>
      <c r="O339" s="424">
        <f t="shared" si="200"/>
        <v>0.97019999999999995</v>
      </c>
      <c r="P339" s="424">
        <f t="shared" si="200"/>
        <v>0.97019999999999995</v>
      </c>
      <c r="Q339" s="424">
        <f t="shared" si="200"/>
        <v>0.97019999999999995</v>
      </c>
      <c r="R339" s="425">
        <f t="shared" si="200"/>
        <v>0.97019999999999995</v>
      </c>
      <c r="S339" s="426">
        <f t="shared" si="200"/>
        <v>0.97019999999999995</v>
      </c>
      <c r="T339" s="427">
        <f t="shared" si="200"/>
        <v>0.97019999999999995</v>
      </c>
      <c r="U339" s="424">
        <f t="shared" si="200"/>
        <v>0.97019999999999995</v>
      </c>
      <c r="V339" s="424">
        <f t="shared" si="200"/>
        <v>0.97019999999999995</v>
      </c>
      <c r="W339" s="424">
        <f t="shared" si="200"/>
        <v>0.97019999999999995</v>
      </c>
      <c r="X339" s="424">
        <f t="shared" si="200"/>
        <v>0.97019999999999995</v>
      </c>
      <c r="Y339" s="424">
        <f t="shared" si="200"/>
        <v>0.97019999999999995</v>
      </c>
      <c r="Z339" s="424">
        <f t="shared" si="200"/>
        <v>0.97019999999999995</v>
      </c>
      <c r="AA339" s="424">
        <f t="shared" si="200"/>
        <v>0.97019999999999995</v>
      </c>
      <c r="AB339" s="424">
        <f t="shared" si="200"/>
        <v>0.97019999999999995</v>
      </c>
      <c r="AC339" s="424">
        <f t="shared" si="200"/>
        <v>0.97019999999999995</v>
      </c>
      <c r="AD339" s="424">
        <f t="shared" si="200"/>
        <v>0.97019999999999995</v>
      </c>
      <c r="AE339" s="424">
        <f t="shared" si="200"/>
        <v>0.97019999999999995</v>
      </c>
      <c r="AF339" s="425">
        <f t="shared" si="200"/>
        <v>0.97019999999999995</v>
      </c>
      <c r="AG339" s="426">
        <f t="shared" si="200"/>
        <v>0.97019999999999995</v>
      </c>
      <c r="AH339" s="427">
        <f t="shared" si="200"/>
        <v>0.97019999999999995</v>
      </c>
      <c r="AI339" s="424">
        <f t="shared" si="200"/>
        <v>0.97019999999999995</v>
      </c>
      <c r="AJ339" s="424">
        <f t="shared" si="200"/>
        <v>0.97019999999999995</v>
      </c>
      <c r="AK339" s="424">
        <f t="shared" si="200"/>
        <v>0.97019999999999995</v>
      </c>
      <c r="AL339" s="424">
        <f t="shared" si="200"/>
        <v>0.97019999999999995</v>
      </c>
      <c r="AM339" s="424">
        <f t="shared" si="200"/>
        <v>0.97019999999999995</v>
      </c>
      <c r="AN339" s="424">
        <f t="shared" si="200"/>
        <v>0.97019999999999995</v>
      </c>
      <c r="AO339" s="424">
        <f t="shared" si="200"/>
        <v>0.97019999999999995</v>
      </c>
      <c r="AP339" s="424">
        <f t="shared" si="200"/>
        <v>0.97019999999999995</v>
      </c>
      <c r="AQ339" s="424">
        <f t="shared" si="200"/>
        <v>0.97019999999999995</v>
      </c>
      <c r="AR339" s="424">
        <f t="shared" si="200"/>
        <v>0.97019999999999995</v>
      </c>
      <c r="AS339" s="424">
        <f t="shared" si="200"/>
        <v>0.97019999999999995</v>
      </c>
      <c r="AT339" s="425">
        <f t="shared" si="200"/>
        <v>0.97019999999999995</v>
      </c>
      <c r="AU339" s="426">
        <f t="shared" si="200"/>
        <v>0.97019999999999995</v>
      </c>
      <c r="AV339" s="427">
        <f t="shared" si="200"/>
        <v>0.97019999999999995</v>
      </c>
      <c r="AW339" s="424">
        <f t="shared" si="200"/>
        <v>0.97019999999999995</v>
      </c>
      <c r="AX339" s="424">
        <f t="shared" si="200"/>
        <v>0.97019999999999995</v>
      </c>
      <c r="AY339" s="424">
        <f t="shared" si="200"/>
        <v>0.97019999999999995</v>
      </c>
      <c r="AZ339" s="424">
        <f t="shared" si="200"/>
        <v>0.97019999999999995</v>
      </c>
      <c r="BA339" s="424">
        <f t="shared" si="200"/>
        <v>0.97019999999999995</v>
      </c>
      <c r="BB339" s="424">
        <f t="shared" si="200"/>
        <v>0.97019999999999995</v>
      </c>
      <c r="BC339" s="424">
        <f t="shared" si="200"/>
        <v>0.97019999999999995</v>
      </c>
      <c r="BD339" s="424">
        <f t="shared" si="200"/>
        <v>0.97019999999999995</v>
      </c>
      <c r="BE339" s="424">
        <f t="shared" si="200"/>
        <v>0.97019999999999995</v>
      </c>
      <c r="BF339" s="424">
        <f t="shared" si="200"/>
        <v>0.97019999999999995</v>
      </c>
      <c r="BG339" s="424">
        <f t="shared" si="200"/>
        <v>0.97019999999999995</v>
      </c>
      <c r="BH339" s="425">
        <f t="shared" si="200"/>
        <v>0.97019999999999995</v>
      </c>
      <c r="BI339" s="426">
        <f t="shared" si="200"/>
        <v>0.97019999999999995</v>
      </c>
      <c r="BJ339" s="426">
        <f t="shared" si="200"/>
        <v>0.97019999999999995</v>
      </c>
      <c r="BK339" s="426">
        <f t="shared" si="200"/>
        <v>0.97019999999999995</v>
      </c>
      <c r="BL339" s="426">
        <f t="shared" si="200"/>
        <v>0.97019999999999995</v>
      </c>
      <c r="BM339" s="426">
        <f t="shared" si="200"/>
        <v>0.97019999999999995</v>
      </c>
    </row>
    <row r="340" spans="1:65" outlineLevel="1" x14ac:dyDescent="0.3">
      <c r="A340" s="415" t="str">
        <f t="shared" si="186"/>
        <v>Cascading Yield</v>
      </c>
      <c r="B340" s="308" t="str">
        <f t="shared" si="201"/>
        <v>Hoplens (FTA) 980</v>
      </c>
      <c r="C340" s="326">
        <f t="shared" si="201"/>
        <v>0</v>
      </c>
      <c r="D340" s="327" t="str">
        <f t="shared" si="201"/>
        <v>AR Coating load</v>
      </c>
      <c r="E340" s="309"/>
      <c r="F340" s="436">
        <v>0.98</v>
      </c>
      <c r="G340" s="436">
        <f t="shared" si="200"/>
        <v>0.98</v>
      </c>
      <c r="H340" s="436">
        <f t="shared" si="200"/>
        <v>0.98</v>
      </c>
      <c r="I340" s="436">
        <f t="shared" si="200"/>
        <v>0.98</v>
      </c>
      <c r="J340" s="436">
        <f t="shared" si="200"/>
        <v>0.98</v>
      </c>
      <c r="K340" s="436">
        <f t="shared" si="200"/>
        <v>0.98</v>
      </c>
      <c r="L340" s="436">
        <f t="shared" si="200"/>
        <v>0.98</v>
      </c>
      <c r="M340" s="436">
        <f t="shared" si="200"/>
        <v>0.98</v>
      </c>
      <c r="N340" s="436">
        <f t="shared" si="200"/>
        <v>0.98</v>
      </c>
      <c r="O340" s="436">
        <f t="shared" si="200"/>
        <v>0.98</v>
      </c>
      <c r="P340" s="436">
        <f t="shared" si="200"/>
        <v>0.98</v>
      </c>
      <c r="Q340" s="436">
        <f t="shared" si="200"/>
        <v>0.98</v>
      </c>
      <c r="R340" s="437">
        <f t="shared" si="200"/>
        <v>0.98</v>
      </c>
      <c r="S340" s="438">
        <f t="shared" si="200"/>
        <v>0.98</v>
      </c>
      <c r="T340" s="439">
        <f t="shared" si="200"/>
        <v>0.98</v>
      </c>
      <c r="U340" s="436">
        <f t="shared" si="200"/>
        <v>0.98</v>
      </c>
      <c r="V340" s="436">
        <f t="shared" si="200"/>
        <v>0.98</v>
      </c>
      <c r="W340" s="436">
        <f t="shared" si="200"/>
        <v>0.98</v>
      </c>
      <c r="X340" s="436">
        <f t="shared" si="200"/>
        <v>0.98</v>
      </c>
      <c r="Y340" s="436">
        <f t="shared" si="200"/>
        <v>0.98</v>
      </c>
      <c r="Z340" s="436">
        <f t="shared" ref="Q340:BM343" si="202">Z341*Z251</f>
        <v>0.98</v>
      </c>
      <c r="AA340" s="436">
        <f t="shared" si="202"/>
        <v>0.98</v>
      </c>
      <c r="AB340" s="436">
        <f t="shared" si="202"/>
        <v>0.98</v>
      </c>
      <c r="AC340" s="436">
        <f t="shared" si="202"/>
        <v>0.98</v>
      </c>
      <c r="AD340" s="436">
        <f t="shared" si="202"/>
        <v>0.98</v>
      </c>
      <c r="AE340" s="436">
        <f t="shared" si="202"/>
        <v>0.98</v>
      </c>
      <c r="AF340" s="437">
        <f t="shared" si="202"/>
        <v>0.98</v>
      </c>
      <c r="AG340" s="438">
        <f t="shared" si="202"/>
        <v>0.98</v>
      </c>
      <c r="AH340" s="439">
        <f t="shared" si="202"/>
        <v>0.98</v>
      </c>
      <c r="AI340" s="436">
        <f t="shared" si="202"/>
        <v>0.98</v>
      </c>
      <c r="AJ340" s="436">
        <f t="shared" si="202"/>
        <v>0.98</v>
      </c>
      <c r="AK340" s="436">
        <f t="shared" si="202"/>
        <v>0.98</v>
      </c>
      <c r="AL340" s="436">
        <f t="shared" si="202"/>
        <v>0.98</v>
      </c>
      <c r="AM340" s="436">
        <f t="shared" si="202"/>
        <v>0.98</v>
      </c>
      <c r="AN340" s="436">
        <f t="shared" si="202"/>
        <v>0.98</v>
      </c>
      <c r="AO340" s="436">
        <f t="shared" si="202"/>
        <v>0.98</v>
      </c>
      <c r="AP340" s="436">
        <f t="shared" si="202"/>
        <v>0.98</v>
      </c>
      <c r="AQ340" s="436">
        <f t="shared" si="202"/>
        <v>0.98</v>
      </c>
      <c r="AR340" s="436">
        <f t="shared" si="202"/>
        <v>0.98</v>
      </c>
      <c r="AS340" s="436">
        <f t="shared" si="202"/>
        <v>0.98</v>
      </c>
      <c r="AT340" s="437">
        <f t="shared" si="202"/>
        <v>0.98</v>
      </c>
      <c r="AU340" s="438">
        <f t="shared" si="202"/>
        <v>0.98</v>
      </c>
      <c r="AV340" s="439">
        <f t="shared" si="202"/>
        <v>0.98</v>
      </c>
      <c r="AW340" s="436">
        <f t="shared" si="202"/>
        <v>0.98</v>
      </c>
      <c r="AX340" s="436">
        <f t="shared" si="202"/>
        <v>0.98</v>
      </c>
      <c r="AY340" s="436">
        <f t="shared" si="202"/>
        <v>0.98</v>
      </c>
      <c r="AZ340" s="436">
        <f t="shared" si="202"/>
        <v>0.98</v>
      </c>
      <c r="BA340" s="436">
        <f t="shared" si="202"/>
        <v>0.98</v>
      </c>
      <c r="BB340" s="436">
        <f t="shared" si="202"/>
        <v>0.98</v>
      </c>
      <c r="BC340" s="436">
        <f t="shared" si="202"/>
        <v>0.98</v>
      </c>
      <c r="BD340" s="436">
        <f t="shared" si="202"/>
        <v>0.98</v>
      </c>
      <c r="BE340" s="436">
        <f t="shared" si="202"/>
        <v>0.98</v>
      </c>
      <c r="BF340" s="436">
        <f t="shared" si="202"/>
        <v>0.98</v>
      </c>
      <c r="BG340" s="436">
        <f t="shared" si="202"/>
        <v>0.98</v>
      </c>
      <c r="BH340" s="437">
        <f t="shared" si="202"/>
        <v>0.98</v>
      </c>
      <c r="BI340" s="438">
        <f t="shared" si="202"/>
        <v>0.98</v>
      </c>
      <c r="BJ340" s="438">
        <f t="shared" si="202"/>
        <v>0.98</v>
      </c>
      <c r="BK340" s="438">
        <f t="shared" si="202"/>
        <v>0.98</v>
      </c>
      <c r="BL340" s="438">
        <f t="shared" si="202"/>
        <v>0.98</v>
      </c>
      <c r="BM340" s="438">
        <f t="shared" si="202"/>
        <v>0.98</v>
      </c>
    </row>
    <row r="341" spans="1:65" outlineLevel="1" x14ac:dyDescent="0.3">
      <c r="A341" s="415" t="str">
        <f t="shared" si="186"/>
        <v>Cascading Yield</v>
      </c>
      <c r="B341" s="308" t="str">
        <f t="shared" si="201"/>
        <v>Hoplens (FTA) 980</v>
      </c>
      <c r="C341" s="326">
        <f t="shared" si="201"/>
        <v>0</v>
      </c>
      <c r="D341" s="327" t="str">
        <f t="shared" si="201"/>
        <v>AR Coating/Pre/Post Inspection</v>
      </c>
      <c r="E341" s="309"/>
      <c r="F341" s="436">
        <v>0.98</v>
      </c>
      <c r="G341" s="436">
        <f t="shared" ref="G341:P343" si="203">G342*G252</f>
        <v>0.98</v>
      </c>
      <c r="H341" s="436">
        <f t="shared" si="203"/>
        <v>0.98</v>
      </c>
      <c r="I341" s="436">
        <f t="shared" si="203"/>
        <v>0.98</v>
      </c>
      <c r="J341" s="436">
        <f t="shared" si="203"/>
        <v>0.98</v>
      </c>
      <c r="K341" s="436">
        <f t="shared" si="203"/>
        <v>0.98</v>
      </c>
      <c r="L341" s="436">
        <f t="shared" si="203"/>
        <v>0.98</v>
      </c>
      <c r="M341" s="436">
        <f t="shared" si="203"/>
        <v>0.98</v>
      </c>
      <c r="N341" s="436">
        <f t="shared" si="203"/>
        <v>0.98</v>
      </c>
      <c r="O341" s="436">
        <f t="shared" si="203"/>
        <v>0.98</v>
      </c>
      <c r="P341" s="436">
        <f t="shared" si="203"/>
        <v>0.98</v>
      </c>
      <c r="Q341" s="436">
        <f t="shared" si="202"/>
        <v>0.98</v>
      </c>
      <c r="R341" s="437">
        <f t="shared" si="202"/>
        <v>0.98</v>
      </c>
      <c r="S341" s="438">
        <f t="shared" si="202"/>
        <v>0.98</v>
      </c>
      <c r="T341" s="439">
        <f t="shared" si="202"/>
        <v>0.98</v>
      </c>
      <c r="U341" s="436">
        <f t="shared" si="202"/>
        <v>0.98</v>
      </c>
      <c r="V341" s="436">
        <f t="shared" si="202"/>
        <v>0.98</v>
      </c>
      <c r="W341" s="436">
        <f t="shared" si="202"/>
        <v>0.98</v>
      </c>
      <c r="X341" s="436">
        <f t="shared" si="202"/>
        <v>0.98</v>
      </c>
      <c r="Y341" s="436">
        <f t="shared" si="202"/>
        <v>0.98</v>
      </c>
      <c r="Z341" s="436">
        <f t="shared" si="202"/>
        <v>0.98</v>
      </c>
      <c r="AA341" s="436">
        <f t="shared" si="202"/>
        <v>0.98</v>
      </c>
      <c r="AB341" s="436">
        <f t="shared" si="202"/>
        <v>0.98</v>
      </c>
      <c r="AC341" s="436">
        <f t="shared" si="202"/>
        <v>0.98</v>
      </c>
      <c r="AD341" s="436">
        <f t="shared" si="202"/>
        <v>0.98</v>
      </c>
      <c r="AE341" s="436">
        <f t="shared" si="202"/>
        <v>0.98</v>
      </c>
      <c r="AF341" s="437">
        <f t="shared" si="202"/>
        <v>0.98</v>
      </c>
      <c r="AG341" s="438">
        <f t="shared" si="202"/>
        <v>0.98</v>
      </c>
      <c r="AH341" s="439">
        <f t="shared" si="202"/>
        <v>0.98</v>
      </c>
      <c r="AI341" s="436">
        <f t="shared" si="202"/>
        <v>0.98</v>
      </c>
      <c r="AJ341" s="436">
        <f t="shared" si="202"/>
        <v>0.98</v>
      </c>
      <c r="AK341" s="436">
        <f t="shared" si="202"/>
        <v>0.98</v>
      </c>
      <c r="AL341" s="436">
        <f t="shared" si="202"/>
        <v>0.98</v>
      </c>
      <c r="AM341" s="436">
        <f t="shared" si="202"/>
        <v>0.98</v>
      </c>
      <c r="AN341" s="436">
        <f t="shared" si="202"/>
        <v>0.98</v>
      </c>
      <c r="AO341" s="436">
        <f t="shared" si="202"/>
        <v>0.98</v>
      </c>
      <c r="AP341" s="436">
        <f t="shared" si="202"/>
        <v>0.98</v>
      </c>
      <c r="AQ341" s="436">
        <f t="shared" si="202"/>
        <v>0.98</v>
      </c>
      <c r="AR341" s="436">
        <f t="shared" si="202"/>
        <v>0.98</v>
      </c>
      <c r="AS341" s="436">
        <f t="shared" si="202"/>
        <v>0.98</v>
      </c>
      <c r="AT341" s="437">
        <f t="shared" si="202"/>
        <v>0.98</v>
      </c>
      <c r="AU341" s="438">
        <f t="shared" si="202"/>
        <v>0.98</v>
      </c>
      <c r="AV341" s="439">
        <f t="shared" si="202"/>
        <v>0.98</v>
      </c>
      <c r="AW341" s="436">
        <f t="shared" si="202"/>
        <v>0.98</v>
      </c>
      <c r="AX341" s="436">
        <f t="shared" si="202"/>
        <v>0.98</v>
      </c>
      <c r="AY341" s="436">
        <f t="shared" si="202"/>
        <v>0.98</v>
      </c>
      <c r="AZ341" s="436">
        <f t="shared" si="202"/>
        <v>0.98</v>
      </c>
      <c r="BA341" s="436">
        <f t="shared" si="202"/>
        <v>0.98</v>
      </c>
      <c r="BB341" s="436">
        <f t="shared" si="202"/>
        <v>0.98</v>
      </c>
      <c r="BC341" s="436">
        <f t="shared" si="202"/>
        <v>0.98</v>
      </c>
      <c r="BD341" s="436">
        <f t="shared" si="202"/>
        <v>0.98</v>
      </c>
      <c r="BE341" s="436">
        <f t="shared" si="202"/>
        <v>0.98</v>
      </c>
      <c r="BF341" s="436">
        <f t="shared" si="202"/>
        <v>0.98</v>
      </c>
      <c r="BG341" s="436">
        <f t="shared" si="202"/>
        <v>0.98</v>
      </c>
      <c r="BH341" s="437">
        <f t="shared" si="202"/>
        <v>0.98</v>
      </c>
      <c r="BI341" s="438">
        <f t="shared" si="202"/>
        <v>0.98</v>
      </c>
      <c r="BJ341" s="438">
        <f t="shared" si="202"/>
        <v>0.98</v>
      </c>
      <c r="BK341" s="438">
        <f t="shared" si="202"/>
        <v>0.98</v>
      </c>
      <c r="BL341" s="438">
        <f t="shared" si="202"/>
        <v>0.98</v>
      </c>
      <c r="BM341" s="438">
        <f t="shared" si="202"/>
        <v>0.98</v>
      </c>
    </row>
    <row r="342" spans="1:65" outlineLevel="1" x14ac:dyDescent="0.3">
      <c r="A342" s="415" t="str">
        <f t="shared" si="186"/>
        <v>Cascading Yield</v>
      </c>
      <c r="B342" s="308" t="str">
        <f t="shared" si="201"/>
        <v>Hoplens (FTA) 980</v>
      </c>
      <c r="C342" s="326">
        <f t="shared" si="201"/>
        <v>0</v>
      </c>
      <c r="D342" s="327" t="str">
        <f t="shared" si="201"/>
        <v>AR Coating unload</v>
      </c>
      <c r="E342" s="309"/>
      <c r="F342" s="440">
        <v>0.98</v>
      </c>
      <c r="G342" s="440">
        <f t="shared" si="203"/>
        <v>0.98</v>
      </c>
      <c r="H342" s="440">
        <f t="shared" si="203"/>
        <v>0.98</v>
      </c>
      <c r="I342" s="440">
        <f t="shared" si="203"/>
        <v>0.98</v>
      </c>
      <c r="J342" s="440">
        <f t="shared" si="203"/>
        <v>0.98</v>
      </c>
      <c r="K342" s="440">
        <f t="shared" si="203"/>
        <v>0.98</v>
      </c>
      <c r="L342" s="440">
        <f t="shared" si="203"/>
        <v>0.98</v>
      </c>
      <c r="M342" s="440">
        <f t="shared" si="203"/>
        <v>0.98</v>
      </c>
      <c r="N342" s="440">
        <f t="shared" si="203"/>
        <v>0.98</v>
      </c>
      <c r="O342" s="440">
        <f t="shared" si="203"/>
        <v>0.98</v>
      </c>
      <c r="P342" s="440">
        <f t="shared" si="203"/>
        <v>0.98</v>
      </c>
      <c r="Q342" s="440">
        <f t="shared" si="202"/>
        <v>0.98</v>
      </c>
      <c r="R342" s="441">
        <f t="shared" si="202"/>
        <v>0.98</v>
      </c>
      <c r="S342" s="442">
        <f t="shared" si="202"/>
        <v>0.98</v>
      </c>
      <c r="T342" s="443">
        <f t="shared" si="202"/>
        <v>0.98</v>
      </c>
      <c r="U342" s="440">
        <f t="shared" si="202"/>
        <v>0.98</v>
      </c>
      <c r="V342" s="440">
        <f t="shared" si="202"/>
        <v>0.98</v>
      </c>
      <c r="W342" s="440">
        <f t="shared" si="202"/>
        <v>0.98</v>
      </c>
      <c r="X342" s="440">
        <f t="shared" si="202"/>
        <v>0.98</v>
      </c>
      <c r="Y342" s="440">
        <f t="shared" si="202"/>
        <v>0.98</v>
      </c>
      <c r="Z342" s="440">
        <f t="shared" si="202"/>
        <v>0.98</v>
      </c>
      <c r="AA342" s="440">
        <f t="shared" si="202"/>
        <v>0.98</v>
      </c>
      <c r="AB342" s="440">
        <f t="shared" si="202"/>
        <v>0.98</v>
      </c>
      <c r="AC342" s="440">
        <f t="shared" si="202"/>
        <v>0.98</v>
      </c>
      <c r="AD342" s="440">
        <f t="shared" si="202"/>
        <v>0.98</v>
      </c>
      <c r="AE342" s="440">
        <f t="shared" si="202"/>
        <v>0.98</v>
      </c>
      <c r="AF342" s="441">
        <f t="shared" si="202"/>
        <v>0.98</v>
      </c>
      <c r="AG342" s="442">
        <f t="shared" si="202"/>
        <v>0.98</v>
      </c>
      <c r="AH342" s="443">
        <f t="shared" si="202"/>
        <v>0.98</v>
      </c>
      <c r="AI342" s="440">
        <f t="shared" si="202"/>
        <v>0.98</v>
      </c>
      <c r="AJ342" s="440">
        <f t="shared" si="202"/>
        <v>0.98</v>
      </c>
      <c r="AK342" s="440">
        <f t="shared" si="202"/>
        <v>0.98</v>
      </c>
      <c r="AL342" s="440">
        <f t="shared" si="202"/>
        <v>0.98</v>
      </c>
      <c r="AM342" s="440">
        <f t="shared" si="202"/>
        <v>0.98</v>
      </c>
      <c r="AN342" s="440">
        <f t="shared" si="202"/>
        <v>0.98</v>
      </c>
      <c r="AO342" s="440">
        <f t="shared" si="202"/>
        <v>0.98</v>
      </c>
      <c r="AP342" s="440">
        <f t="shared" si="202"/>
        <v>0.98</v>
      </c>
      <c r="AQ342" s="440">
        <f t="shared" si="202"/>
        <v>0.98</v>
      </c>
      <c r="AR342" s="440">
        <f t="shared" si="202"/>
        <v>0.98</v>
      </c>
      <c r="AS342" s="440">
        <f t="shared" si="202"/>
        <v>0.98</v>
      </c>
      <c r="AT342" s="441">
        <f t="shared" si="202"/>
        <v>0.98</v>
      </c>
      <c r="AU342" s="442">
        <f t="shared" si="202"/>
        <v>0.98</v>
      </c>
      <c r="AV342" s="443">
        <f t="shared" si="202"/>
        <v>0.98</v>
      </c>
      <c r="AW342" s="440">
        <f t="shared" si="202"/>
        <v>0.98</v>
      </c>
      <c r="AX342" s="440">
        <f t="shared" si="202"/>
        <v>0.98</v>
      </c>
      <c r="AY342" s="440">
        <f t="shared" si="202"/>
        <v>0.98</v>
      </c>
      <c r="AZ342" s="440">
        <f t="shared" si="202"/>
        <v>0.98</v>
      </c>
      <c r="BA342" s="440">
        <f t="shared" si="202"/>
        <v>0.98</v>
      </c>
      <c r="BB342" s="440">
        <f t="shared" si="202"/>
        <v>0.98</v>
      </c>
      <c r="BC342" s="440">
        <f t="shared" si="202"/>
        <v>0.98</v>
      </c>
      <c r="BD342" s="440">
        <f t="shared" si="202"/>
        <v>0.98</v>
      </c>
      <c r="BE342" s="440">
        <f t="shared" si="202"/>
        <v>0.98</v>
      </c>
      <c r="BF342" s="440">
        <f t="shared" si="202"/>
        <v>0.98</v>
      </c>
      <c r="BG342" s="440">
        <f t="shared" si="202"/>
        <v>0.98</v>
      </c>
      <c r="BH342" s="441">
        <f t="shared" si="202"/>
        <v>0.98</v>
      </c>
      <c r="BI342" s="442">
        <f t="shared" si="202"/>
        <v>0.98</v>
      </c>
      <c r="BJ342" s="442">
        <f t="shared" si="202"/>
        <v>0.98</v>
      </c>
      <c r="BK342" s="442">
        <f t="shared" si="202"/>
        <v>0.98</v>
      </c>
      <c r="BL342" s="442">
        <f t="shared" si="202"/>
        <v>0.98</v>
      </c>
      <c r="BM342" s="442">
        <f t="shared" si="202"/>
        <v>0.98</v>
      </c>
    </row>
    <row r="343" spans="1:65" outlineLevel="1" x14ac:dyDescent="0.3">
      <c r="A343" s="415" t="str">
        <f t="shared" si="186"/>
        <v>Cascading Yield</v>
      </c>
      <c r="B343" s="239" t="str">
        <f t="shared" si="201"/>
        <v>Hoplens (FTA) 980</v>
      </c>
      <c r="C343" s="240">
        <f t="shared" si="201"/>
        <v>0</v>
      </c>
      <c r="D343" s="241" t="str">
        <f t="shared" si="201"/>
        <v>Hoplens Final Inspection</v>
      </c>
      <c r="E343" s="242"/>
      <c r="F343" s="424">
        <v>0.98</v>
      </c>
      <c r="G343" s="424">
        <f t="shared" si="203"/>
        <v>0.98</v>
      </c>
      <c r="H343" s="424">
        <f t="shared" si="203"/>
        <v>0.98</v>
      </c>
      <c r="I343" s="424">
        <f t="shared" si="203"/>
        <v>0.98</v>
      </c>
      <c r="J343" s="424">
        <f t="shared" si="203"/>
        <v>0.98</v>
      </c>
      <c r="K343" s="424">
        <f t="shared" si="203"/>
        <v>0.98</v>
      </c>
      <c r="L343" s="424">
        <f t="shared" si="203"/>
        <v>0.98</v>
      </c>
      <c r="M343" s="424">
        <f t="shared" si="203"/>
        <v>0.98</v>
      </c>
      <c r="N343" s="424">
        <f t="shared" si="203"/>
        <v>0.98</v>
      </c>
      <c r="O343" s="424">
        <f t="shared" si="203"/>
        <v>0.98</v>
      </c>
      <c r="P343" s="424">
        <f t="shared" si="203"/>
        <v>0.98</v>
      </c>
      <c r="Q343" s="424">
        <f t="shared" si="202"/>
        <v>0.98</v>
      </c>
      <c r="R343" s="425">
        <f t="shared" si="202"/>
        <v>0.98</v>
      </c>
      <c r="S343" s="426">
        <f t="shared" si="202"/>
        <v>0.98</v>
      </c>
      <c r="T343" s="427">
        <f t="shared" si="202"/>
        <v>0.98</v>
      </c>
      <c r="U343" s="424">
        <f t="shared" si="202"/>
        <v>0.98</v>
      </c>
      <c r="V343" s="424">
        <f t="shared" si="202"/>
        <v>0.98</v>
      </c>
      <c r="W343" s="424">
        <f t="shared" si="202"/>
        <v>0.98</v>
      </c>
      <c r="X343" s="424">
        <f t="shared" si="202"/>
        <v>0.98</v>
      </c>
      <c r="Y343" s="424">
        <f t="shared" si="202"/>
        <v>0.98</v>
      </c>
      <c r="Z343" s="424">
        <f t="shared" si="202"/>
        <v>0.98</v>
      </c>
      <c r="AA343" s="424">
        <f t="shared" si="202"/>
        <v>0.98</v>
      </c>
      <c r="AB343" s="424">
        <f t="shared" si="202"/>
        <v>0.98</v>
      </c>
      <c r="AC343" s="424">
        <f t="shared" si="202"/>
        <v>0.98</v>
      </c>
      <c r="AD343" s="424">
        <f t="shared" si="202"/>
        <v>0.98</v>
      </c>
      <c r="AE343" s="424">
        <f t="shared" si="202"/>
        <v>0.98</v>
      </c>
      <c r="AF343" s="425">
        <f t="shared" si="202"/>
        <v>0.98</v>
      </c>
      <c r="AG343" s="426">
        <f t="shared" si="202"/>
        <v>0.98</v>
      </c>
      <c r="AH343" s="427">
        <f t="shared" si="202"/>
        <v>0.98</v>
      </c>
      <c r="AI343" s="424">
        <f t="shared" si="202"/>
        <v>0.98</v>
      </c>
      <c r="AJ343" s="424">
        <f t="shared" si="202"/>
        <v>0.98</v>
      </c>
      <c r="AK343" s="424">
        <f t="shared" si="202"/>
        <v>0.98</v>
      </c>
      <c r="AL343" s="424">
        <f t="shared" si="202"/>
        <v>0.98</v>
      </c>
      <c r="AM343" s="424">
        <f t="shared" si="202"/>
        <v>0.98</v>
      </c>
      <c r="AN343" s="424">
        <f t="shared" si="202"/>
        <v>0.98</v>
      </c>
      <c r="AO343" s="424">
        <f t="shared" si="202"/>
        <v>0.98</v>
      </c>
      <c r="AP343" s="424">
        <f t="shared" si="202"/>
        <v>0.98</v>
      </c>
      <c r="AQ343" s="424">
        <f t="shared" si="202"/>
        <v>0.98</v>
      </c>
      <c r="AR343" s="424">
        <f t="shared" si="202"/>
        <v>0.98</v>
      </c>
      <c r="AS343" s="424">
        <f t="shared" si="202"/>
        <v>0.98</v>
      </c>
      <c r="AT343" s="425">
        <f t="shared" si="202"/>
        <v>0.98</v>
      </c>
      <c r="AU343" s="426">
        <f t="shared" si="202"/>
        <v>0.98</v>
      </c>
      <c r="AV343" s="427">
        <f t="shared" si="202"/>
        <v>0.98</v>
      </c>
      <c r="AW343" s="424">
        <f t="shared" si="202"/>
        <v>0.98</v>
      </c>
      <c r="AX343" s="424">
        <f t="shared" si="202"/>
        <v>0.98</v>
      </c>
      <c r="AY343" s="424">
        <f t="shared" si="202"/>
        <v>0.98</v>
      </c>
      <c r="AZ343" s="424">
        <f t="shared" si="202"/>
        <v>0.98</v>
      </c>
      <c r="BA343" s="424">
        <f t="shared" si="202"/>
        <v>0.98</v>
      </c>
      <c r="BB343" s="424">
        <f t="shared" si="202"/>
        <v>0.98</v>
      </c>
      <c r="BC343" s="424">
        <f t="shared" si="202"/>
        <v>0.98</v>
      </c>
      <c r="BD343" s="424">
        <f t="shared" si="202"/>
        <v>0.98</v>
      </c>
      <c r="BE343" s="424">
        <f t="shared" si="202"/>
        <v>0.98</v>
      </c>
      <c r="BF343" s="424">
        <f t="shared" si="202"/>
        <v>0.98</v>
      </c>
      <c r="BG343" s="424">
        <f t="shared" si="202"/>
        <v>0.98</v>
      </c>
      <c r="BH343" s="425">
        <f t="shared" si="202"/>
        <v>0.98</v>
      </c>
      <c r="BI343" s="426">
        <f t="shared" si="202"/>
        <v>0.98</v>
      </c>
      <c r="BJ343" s="426">
        <f t="shared" si="202"/>
        <v>0.98</v>
      </c>
      <c r="BK343" s="426">
        <f t="shared" si="202"/>
        <v>0.98</v>
      </c>
      <c r="BL343" s="426">
        <f t="shared" si="202"/>
        <v>0.98</v>
      </c>
      <c r="BM343" s="426">
        <f t="shared" si="202"/>
        <v>0.98</v>
      </c>
    </row>
    <row r="344" spans="1:65" outlineLevel="1" x14ac:dyDescent="0.3">
      <c r="A344" s="415" t="str">
        <f t="shared" si="186"/>
        <v>Cascading Yield</v>
      </c>
      <c r="B344" s="350" t="str">
        <f t="shared" si="201"/>
        <v>Hoplens (FTA) 980</v>
      </c>
      <c r="C344" s="291">
        <f t="shared" si="201"/>
        <v>0</v>
      </c>
      <c r="D344" s="351" t="str">
        <f t="shared" si="201"/>
        <v>Packing and label printing</v>
      </c>
      <c r="E344" s="360"/>
      <c r="F344" s="428">
        <v>1</v>
      </c>
      <c r="G344" s="428">
        <f t="shared" ref="G344:BM344" si="204">G255</f>
        <v>1</v>
      </c>
      <c r="H344" s="428">
        <f t="shared" si="204"/>
        <v>1</v>
      </c>
      <c r="I344" s="428">
        <f t="shared" si="204"/>
        <v>1</v>
      </c>
      <c r="J344" s="428">
        <f t="shared" si="204"/>
        <v>1</v>
      </c>
      <c r="K344" s="428">
        <f t="shared" si="204"/>
        <v>1</v>
      </c>
      <c r="L344" s="428">
        <f t="shared" si="204"/>
        <v>1</v>
      </c>
      <c r="M344" s="428">
        <f t="shared" si="204"/>
        <v>1</v>
      </c>
      <c r="N344" s="428">
        <f t="shared" si="204"/>
        <v>1</v>
      </c>
      <c r="O344" s="428">
        <f t="shared" si="204"/>
        <v>1</v>
      </c>
      <c r="P344" s="428">
        <f t="shared" si="204"/>
        <v>1</v>
      </c>
      <c r="Q344" s="428">
        <f t="shared" si="204"/>
        <v>1</v>
      </c>
      <c r="R344" s="429">
        <f t="shared" si="204"/>
        <v>1</v>
      </c>
      <c r="S344" s="430">
        <f t="shared" si="204"/>
        <v>1</v>
      </c>
      <c r="T344" s="431">
        <f t="shared" si="204"/>
        <v>1</v>
      </c>
      <c r="U344" s="428">
        <f t="shared" si="204"/>
        <v>1</v>
      </c>
      <c r="V344" s="428">
        <f t="shared" si="204"/>
        <v>1</v>
      </c>
      <c r="W344" s="428">
        <f t="shared" si="204"/>
        <v>1</v>
      </c>
      <c r="X344" s="428">
        <f t="shared" si="204"/>
        <v>1</v>
      </c>
      <c r="Y344" s="428">
        <f t="shared" si="204"/>
        <v>1</v>
      </c>
      <c r="Z344" s="428">
        <f t="shared" si="204"/>
        <v>1</v>
      </c>
      <c r="AA344" s="428">
        <f t="shared" si="204"/>
        <v>1</v>
      </c>
      <c r="AB344" s="428">
        <f t="shared" si="204"/>
        <v>1</v>
      </c>
      <c r="AC344" s="428">
        <f t="shared" si="204"/>
        <v>1</v>
      </c>
      <c r="AD344" s="428">
        <f t="shared" si="204"/>
        <v>1</v>
      </c>
      <c r="AE344" s="428">
        <f t="shared" si="204"/>
        <v>1</v>
      </c>
      <c r="AF344" s="429">
        <f t="shared" si="204"/>
        <v>1</v>
      </c>
      <c r="AG344" s="430">
        <f t="shared" si="204"/>
        <v>1</v>
      </c>
      <c r="AH344" s="431">
        <f t="shared" si="204"/>
        <v>1</v>
      </c>
      <c r="AI344" s="428">
        <f t="shared" si="204"/>
        <v>1</v>
      </c>
      <c r="AJ344" s="428">
        <f t="shared" si="204"/>
        <v>1</v>
      </c>
      <c r="AK344" s="428">
        <f t="shared" si="204"/>
        <v>1</v>
      </c>
      <c r="AL344" s="428">
        <f t="shared" si="204"/>
        <v>1</v>
      </c>
      <c r="AM344" s="428">
        <f t="shared" si="204"/>
        <v>1</v>
      </c>
      <c r="AN344" s="428">
        <f t="shared" si="204"/>
        <v>1</v>
      </c>
      <c r="AO344" s="428">
        <f t="shared" si="204"/>
        <v>1</v>
      </c>
      <c r="AP344" s="428">
        <f t="shared" si="204"/>
        <v>1</v>
      </c>
      <c r="AQ344" s="428">
        <f t="shared" si="204"/>
        <v>1</v>
      </c>
      <c r="AR344" s="428">
        <f t="shared" si="204"/>
        <v>1</v>
      </c>
      <c r="AS344" s="428">
        <f t="shared" si="204"/>
        <v>1</v>
      </c>
      <c r="AT344" s="429">
        <f t="shared" si="204"/>
        <v>1</v>
      </c>
      <c r="AU344" s="430">
        <f t="shared" si="204"/>
        <v>1</v>
      </c>
      <c r="AV344" s="431">
        <f t="shared" si="204"/>
        <v>1</v>
      </c>
      <c r="AW344" s="428">
        <f t="shared" si="204"/>
        <v>1</v>
      </c>
      <c r="AX344" s="428">
        <f t="shared" si="204"/>
        <v>1</v>
      </c>
      <c r="AY344" s="428">
        <f t="shared" si="204"/>
        <v>1</v>
      </c>
      <c r="AZ344" s="428">
        <f t="shared" si="204"/>
        <v>1</v>
      </c>
      <c r="BA344" s="428">
        <f t="shared" si="204"/>
        <v>1</v>
      </c>
      <c r="BB344" s="428">
        <f t="shared" si="204"/>
        <v>1</v>
      </c>
      <c r="BC344" s="428">
        <f t="shared" si="204"/>
        <v>1</v>
      </c>
      <c r="BD344" s="428">
        <f t="shared" si="204"/>
        <v>1</v>
      </c>
      <c r="BE344" s="428">
        <f t="shared" si="204"/>
        <v>1</v>
      </c>
      <c r="BF344" s="428">
        <f t="shared" si="204"/>
        <v>1</v>
      </c>
      <c r="BG344" s="428">
        <f t="shared" si="204"/>
        <v>1</v>
      </c>
      <c r="BH344" s="429">
        <f t="shared" si="204"/>
        <v>1</v>
      </c>
      <c r="BI344" s="430">
        <f t="shared" si="204"/>
        <v>1</v>
      </c>
      <c r="BJ344" s="430">
        <f t="shared" si="204"/>
        <v>1</v>
      </c>
      <c r="BK344" s="430">
        <f t="shared" si="204"/>
        <v>1</v>
      </c>
      <c r="BL344" s="430">
        <f t="shared" si="204"/>
        <v>1</v>
      </c>
      <c r="BM344" s="430">
        <f t="shared" si="204"/>
        <v>1</v>
      </c>
    </row>
    <row r="345" spans="1:65" outlineLevel="1" x14ac:dyDescent="0.3">
      <c r="A345" s="415" t="str">
        <f t="shared" si="186"/>
        <v>Cascading Yield</v>
      </c>
      <c r="B345" s="273" t="str">
        <f t="shared" si="201"/>
        <v>Hoplens (FLA) 14xx</v>
      </c>
      <c r="C345" s="274">
        <f t="shared" si="201"/>
        <v>0</v>
      </c>
      <c r="D345" s="275" t="str">
        <f t="shared" si="201"/>
        <v>Blue Spool</v>
      </c>
      <c r="E345" s="299"/>
      <c r="F345" s="444">
        <v>0.84278315998379993</v>
      </c>
      <c r="G345" s="444">
        <f t="shared" ref="G345:BM349" si="205">G346*G256</f>
        <v>0.84278315998379993</v>
      </c>
      <c r="H345" s="444">
        <f t="shared" si="205"/>
        <v>0.84278315998379993</v>
      </c>
      <c r="I345" s="444">
        <f t="shared" si="205"/>
        <v>0.84278315998379993</v>
      </c>
      <c r="J345" s="444">
        <f t="shared" si="205"/>
        <v>0.84278315998379993</v>
      </c>
      <c r="K345" s="444">
        <f t="shared" si="205"/>
        <v>0.84278315998379993</v>
      </c>
      <c r="L345" s="444">
        <f t="shared" si="205"/>
        <v>0.84278315998379993</v>
      </c>
      <c r="M345" s="444">
        <f t="shared" si="205"/>
        <v>0.84278315998379993</v>
      </c>
      <c r="N345" s="444">
        <f t="shared" si="205"/>
        <v>0.84278315998379993</v>
      </c>
      <c r="O345" s="444">
        <f t="shared" si="205"/>
        <v>0.84278315998379993</v>
      </c>
      <c r="P345" s="444">
        <f t="shared" si="205"/>
        <v>0.84278315998379993</v>
      </c>
      <c r="Q345" s="444">
        <f t="shared" si="205"/>
        <v>0.84278315998379993</v>
      </c>
      <c r="R345" s="445">
        <f t="shared" si="205"/>
        <v>0.84278315998379993</v>
      </c>
      <c r="S345" s="446">
        <f t="shared" si="205"/>
        <v>0.84278315998379993</v>
      </c>
      <c r="T345" s="447">
        <f t="shared" si="205"/>
        <v>0.84278315998379993</v>
      </c>
      <c r="U345" s="444">
        <f t="shared" si="205"/>
        <v>0.84278315998379993</v>
      </c>
      <c r="V345" s="444">
        <f t="shared" si="205"/>
        <v>0.84278315998379993</v>
      </c>
      <c r="W345" s="444">
        <f t="shared" si="205"/>
        <v>0.84278315998379993</v>
      </c>
      <c r="X345" s="444">
        <f t="shared" si="205"/>
        <v>0.84278315998379993</v>
      </c>
      <c r="Y345" s="444">
        <f t="shared" si="205"/>
        <v>0.84278315998379993</v>
      </c>
      <c r="Z345" s="444">
        <f t="shared" si="205"/>
        <v>0.84278315998379993</v>
      </c>
      <c r="AA345" s="444">
        <f t="shared" si="205"/>
        <v>0.84278315998379993</v>
      </c>
      <c r="AB345" s="444">
        <f t="shared" si="205"/>
        <v>0.84278315998379993</v>
      </c>
      <c r="AC345" s="444">
        <f t="shared" si="205"/>
        <v>0.84278315998379993</v>
      </c>
      <c r="AD345" s="444">
        <f t="shared" si="205"/>
        <v>0.84278315998379993</v>
      </c>
      <c r="AE345" s="444">
        <f t="shared" si="205"/>
        <v>0.84278315998379993</v>
      </c>
      <c r="AF345" s="445">
        <f t="shared" si="205"/>
        <v>0.84278315998379993</v>
      </c>
      <c r="AG345" s="446">
        <f t="shared" si="205"/>
        <v>0.84278315998379993</v>
      </c>
      <c r="AH345" s="447">
        <f t="shared" si="205"/>
        <v>0.84278315998379993</v>
      </c>
      <c r="AI345" s="444">
        <f t="shared" si="205"/>
        <v>0.84278315998379993</v>
      </c>
      <c r="AJ345" s="444">
        <f t="shared" si="205"/>
        <v>0.84278315998379993</v>
      </c>
      <c r="AK345" s="444">
        <f t="shared" si="205"/>
        <v>0.84278315998379993</v>
      </c>
      <c r="AL345" s="444">
        <f t="shared" si="205"/>
        <v>0.84278315998379993</v>
      </c>
      <c r="AM345" s="444">
        <f t="shared" si="205"/>
        <v>0.84278315998379993</v>
      </c>
      <c r="AN345" s="444">
        <f t="shared" si="205"/>
        <v>0.84278315998379993</v>
      </c>
      <c r="AO345" s="444">
        <f t="shared" si="205"/>
        <v>0.84278315998379993</v>
      </c>
      <c r="AP345" s="444">
        <f t="shared" si="205"/>
        <v>0.84278315998379993</v>
      </c>
      <c r="AQ345" s="444">
        <f t="shared" si="205"/>
        <v>0.84278315998379993</v>
      </c>
      <c r="AR345" s="444">
        <f t="shared" si="205"/>
        <v>0.84278315998379993</v>
      </c>
      <c r="AS345" s="444">
        <f t="shared" si="205"/>
        <v>0.84278315998379993</v>
      </c>
      <c r="AT345" s="445">
        <f t="shared" si="205"/>
        <v>0.84278315998379993</v>
      </c>
      <c r="AU345" s="446">
        <f t="shared" si="205"/>
        <v>0.84278315998379993</v>
      </c>
      <c r="AV345" s="447">
        <f t="shared" si="205"/>
        <v>0.84278315998379993</v>
      </c>
      <c r="AW345" s="444">
        <f t="shared" si="205"/>
        <v>0.84278315998379993</v>
      </c>
      <c r="AX345" s="444">
        <f t="shared" si="205"/>
        <v>0.84278315998379993</v>
      </c>
      <c r="AY345" s="444">
        <f t="shared" si="205"/>
        <v>0.84278315998379993</v>
      </c>
      <c r="AZ345" s="444">
        <f t="shared" si="205"/>
        <v>0.84278315998379993</v>
      </c>
      <c r="BA345" s="444">
        <f t="shared" si="205"/>
        <v>0.84278315998379993</v>
      </c>
      <c r="BB345" s="444">
        <f t="shared" si="205"/>
        <v>0.84278315998379993</v>
      </c>
      <c r="BC345" s="444">
        <f t="shared" si="205"/>
        <v>0.84278315998379993</v>
      </c>
      <c r="BD345" s="444">
        <f t="shared" si="205"/>
        <v>0.84278315998379993</v>
      </c>
      <c r="BE345" s="444">
        <f t="shared" si="205"/>
        <v>0.84278315998379993</v>
      </c>
      <c r="BF345" s="444">
        <f t="shared" si="205"/>
        <v>0.84278315998379993</v>
      </c>
      <c r="BG345" s="444">
        <f t="shared" si="205"/>
        <v>0.84278315998379993</v>
      </c>
      <c r="BH345" s="445">
        <f t="shared" si="205"/>
        <v>0.84278315998379993</v>
      </c>
      <c r="BI345" s="446">
        <f t="shared" si="205"/>
        <v>0.84278315998379993</v>
      </c>
      <c r="BJ345" s="446">
        <f t="shared" si="205"/>
        <v>0.84278315998379993</v>
      </c>
      <c r="BK345" s="446">
        <f t="shared" si="205"/>
        <v>0.84278315998379993</v>
      </c>
      <c r="BL345" s="446">
        <f t="shared" si="205"/>
        <v>0.84278315998379993</v>
      </c>
      <c r="BM345" s="446">
        <f t="shared" si="205"/>
        <v>0.84278315998379993</v>
      </c>
    </row>
    <row r="346" spans="1:65" outlineLevel="1" x14ac:dyDescent="0.3">
      <c r="A346" s="415" t="str">
        <f t="shared" si="186"/>
        <v>Cascading Yield</v>
      </c>
      <c r="B346" s="239" t="str">
        <f t="shared" si="201"/>
        <v>Hoplens (FLA) 14xx</v>
      </c>
      <c r="C346" s="240">
        <f t="shared" si="201"/>
        <v>0</v>
      </c>
      <c r="D346" s="241" t="str">
        <f t="shared" si="201"/>
        <v>Catridge Preparation</v>
      </c>
      <c r="E346" s="242"/>
      <c r="F346" s="448">
        <v>0.84278315998379993</v>
      </c>
      <c r="G346" s="448">
        <f t="shared" si="205"/>
        <v>0.84278315998379993</v>
      </c>
      <c r="H346" s="448">
        <f t="shared" si="205"/>
        <v>0.84278315998379993</v>
      </c>
      <c r="I346" s="448">
        <f t="shared" si="205"/>
        <v>0.84278315998379993</v>
      </c>
      <c r="J346" s="448">
        <f t="shared" si="205"/>
        <v>0.84278315998379993</v>
      </c>
      <c r="K346" s="448">
        <f t="shared" si="205"/>
        <v>0.84278315998379993</v>
      </c>
      <c r="L346" s="448">
        <f t="shared" si="205"/>
        <v>0.84278315998379993</v>
      </c>
      <c r="M346" s="448">
        <f t="shared" si="205"/>
        <v>0.84278315998379993</v>
      </c>
      <c r="N346" s="448">
        <f t="shared" si="205"/>
        <v>0.84278315998379993</v>
      </c>
      <c r="O346" s="448">
        <f t="shared" si="205"/>
        <v>0.84278315998379993</v>
      </c>
      <c r="P346" s="448">
        <f t="shared" si="205"/>
        <v>0.84278315998379993</v>
      </c>
      <c r="Q346" s="448">
        <f t="shared" si="205"/>
        <v>0.84278315998379993</v>
      </c>
      <c r="R346" s="449">
        <f t="shared" si="205"/>
        <v>0.84278315998379993</v>
      </c>
      <c r="S346" s="450">
        <f t="shared" si="205"/>
        <v>0.84278315998379993</v>
      </c>
      <c r="T346" s="451">
        <f t="shared" si="205"/>
        <v>0.84278315998379993</v>
      </c>
      <c r="U346" s="448">
        <f t="shared" si="205"/>
        <v>0.84278315998379993</v>
      </c>
      <c r="V346" s="448">
        <f t="shared" si="205"/>
        <v>0.84278315998379993</v>
      </c>
      <c r="W346" s="448">
        <f t="shared" si="205"/>
        <v>0.84278315998379993</v>
      </c>
      <c r="X346" s="448">
        <f t="shared" si="205"/>
        <v>0.84278315998379993</v>
      </c>
      <c r="Y346" s="448">
        <f t="shared" si="205"/>
        <v>0.84278315998379993</v>
      </c>
      <c r="Z346" s="448">
        <f t="shared" si="205"/>
        <v>0.84278315998379993</v>
      </c>
      <c r="AA346" s="448">
        <f t="shared" si="205"/>
        <v>0.84278315998379993</v>
      </c>
      <c r="AB346" s="448">
        <f t="shared" si="205"/>
        <v>0.84278315998379993</v>
      </c>
      <c r="AC346" s="448">
        <f t="shared" si="205"/>
        <v>0.84278315998379993</v>
      </c>
      <c r="AD346" s="448">
        <f t="shared" si="205"/>
        <v>0.84278315998379993</v>
      </c>
      <c r="AE346" s="448">
        <f t="shared" si="205"/>
        <v>0.84278315998379993</v>
      </c>
      <c r="AF346" s="449">
        <f t="shared" si="205"/>
        <v>0.84278315998379993</v>
      </c>
      <c r="AG346" s="450">
        <f t="shared" si="205"/>
        <v>0.84278315998379993</v>
      </c>
      <c r="AH346" s="451">
        <f t="shared" si="205"/>
        <v>0.84278315998379993</v>
      </c>
      <c r="AI346" s="448">
        <f t="shared" si="205"/>
        <v>0.84278315998379993</v>
      </c>
      <c r="AJ346" s="448">
        <f t="shared" si="205"/>
        <v>0.84278315998379993</v>
      </c>
      <c r="AK346" s="448">
        <f t="shared" si="205"/>
        <v>0.84278315998379993</v>
      </c>
      <c r="AL346" s="448">
        <f t="shared" si="205"/>
        <v>0.84278315998379993</v>
      </c>
      <c r="AM346" s="448">
        <f t="shared" si="205"/>
        <v>0.84278315998379993</v>
      </c>
      <c r="AN346" s="448">
        <f t="shared" si="205"/>
        <v>0.84278315998379993</v>
      </c>
      <c r="AO346" s="448">
        <f t="shared" si="205"/>
        <v>0.84278315998379993</v>
      </c>
      <c r="AP346" s="448">
        <f t="shared" si="205"/>
        <v>0.84278315998379993</v>
      </c>
      <c r="AQ346" s="448">
        <f t="shared" si="205"/>
        <v>0.84278315998379993</v>
      </c>
      <c r="AR346" s="448">
        <f t="shared" si="205"/>
        <v>0.84278315998379993</v>
      </c>
      <c r="AS346" s="448">
        <f t="shared" si="205"/>
        <v>0.84278315998379993</v>
      </c>
      <c r="AT346" s="449">
        <f t="shared" si="205"/>
        <v>0.84278315998379993</v>
      </c>
      <c r="AU346" s="450">
        <f t="shared" si="205"/>
        <v>0.84278315998379993</v>
      </c>
      <c r="AV346" s="451">
        <f t="shared" si="205"/>
        <v>0.84278315998379993</v>
      </c>
      <c r="AW346" s="448">
        <f t="shared" si="205"/>
        <v>0.84278315998379993</v>
      </c>
      <c r="AX346" s="448">
        <f t="shared" si="205"/>
        <v>0.84278315998379993</v>
      </c>
      <c r="AY346" s="448">
        <f t="shared" si="205"/>
        <v>0.84278315998379993</v>
      </c>
      <c r="AZ346" s="448">
        <f t="shared" si="205"/>
        <v>0.84278315998379993</v>
      </c>
      <c r="BA346" s="448">
        <f t="shared" si="205"/>
        <v>0.84278315998379993</v>
      </c>
      <c r="BB346" s="448">
        <f t="shared" si="205"/>
        <v>0.84278315998379993</v>
      </c>
      <c r="BC346" s="448">
        <f t="shared" si="205"/>
        <v>0.84278315998379993</v>
      </c>
      <c r="BD346" s="448">
        <f t="shared" si="205"/>
        <v>0.84278315998379993</v>
      </c>
      <c r="BE346" s="448">
        <f t="shared" si="205"/>
        <v>0.84278315998379993</v>
      </c>
      <c r="BF346" s="448">
        <f t="shared" si="205"/>
        <v>0.84278315998379993</v>
      </c>
      <c r="BG346" s="448">
        <f t="shared" si="205"/>
        <v>0.84278315998379993</v>
      </c>
      <c r="BH346" s="449">
        <f t="shared" si="205"/>
        <v>0.84278315998379993</v>
      </c>
      <c r="BI346" s="450">
        <f t="shared" si="205"/>
        <v>0.84278315998379993</v>
      </c>
      <c r="BJ346" s="450">
        <f t="shared" si="205"/>
        <v>0.84278315998379993</v>
      </c>
      <c r="BK346" s="450">
        <f t="shared" si="205"/>
        <v>0.84278315998379993</v>
      </c>
      <c r="BL346" s="450">
        <f t="shared" si="205"/>
        <v>0.84278315998379993</v>
      </c>
      <c r="BM346" s="450">
        <f t="shared" si="205"/>
        <v>0.84278315998379993</v>
      </c>
    </row>
    <row r="347" spans="1:65" outlineLevel="1" x14ac:dyDescent="0.3">
      <c r="A347" s="415" t="str">
        <f t="shared" si="186"/>
        <v>Cascading Yield</v>
      </c>
      <c r="B347" s="239" t="str">
        <f t="shared" si="201"/>
        <v>Hoplens (FLA) 14xx</v>
      </c>
      <c r="C347" s="240">
        <f t="shared" si="201"/>
        <v>0</v>
      </c>
      <c r="D347" s="241" t="str">
        <f t="shared" si="201"/>
        <v>Lensing</v>
      </c>
      <c r="E347" s="242"/>
      <c r="F347" s="424">
        <v>0.84278315998379993</v>
      </c>
      <c r="G347" s="424">
        <f t="shared" si="205"/>
        <v>0.84278315998379993</v>
      </c>
      <c r="H347" s="424">
        <f t="shared" si="205"/>
        <v>0.84278315998379993</v>
      </c>
      <c r="I347" s="424">
        <f t="shared" si="205"/>
        <v>0.84278315998379993</v>
      </c>
      <c r="J347" s="424">
        <f t="shared" si="205"/>
        <v>0.84278315998379993</v>
      </c>
      <c r="K347" s="424">
        <f t="shared" si="205"/>
        <v>0.84278315998379993</v>
      </c>
      <c r="L347" s="424">
        <f t="shared" si="205"/>
        <v>0.84278315998379993</v>
      </c>
      <c r="M347" s="424">
        <f t="shared" si="205"/>
        <v>0.84278315998379993</v>
      </c>
      <c r="N347" s="424">
        <f t="shared" si="205"/>
        <v>0.84278315998379993</v>
      </c>
      <c r="O347" s="424">
        <f t="shared" si="205"/>
        <v>0.84278315998379993</v>
      </c>
      <c r="P347" s="424">
        <f t="shared" si="205"/>
        <v>0.84278315998379993</v>
      </c>
      <c r="Q347" s="424">
        <f t="shared" si="205"/>
        <v>0.84278315998379993</v>
      </c>
      <c r="R347" s="425">
        <f t="shared" si="205"/>
        <v>0.84278315998379993</v>
      </c>
      <c r="S347" s="426">
        <f t="shared" si="205"/>
        <v>0.84278315998379993</v>
      </c>
      <c r="T347" s="427">
        <f t="shared" si="205"/>
        <v>0.84278315998379993</v>
      </c>
      <c r="U347" s="424">
        <f t="shared" si="205"/>
        <v>0.84278315998379993</v>
      </c>
      <c r="V347" s="424">
        <f t="shared" si="205"/>
        <v>0.84278315998379993</v>
      </c>
      <c r="W347" s="424">
        <f t="shared" si="205"/>
        <v>0.84278315998379993</v>
      </c>
      <c r="X347" s="424">
        <f t="shared" si="205"/>
        <v>0.84278315998379993</v>
      </c>
      <c r="Y347" s="424">
        <f t="shared" si="205"/>
        <v>0.84278315998379993</v>
      </c>
      <c r="Z347" s="424">
        <f t="shared" si="205"/>
        <v>0.84278315998379993</v>
      </c>
      <c r="AA347" s="424">
        <f t="shared" si="205"/>
        <v>0.84278315998379993</v>
      </c>
      <c r="AB347" s="424">
        <f t="shared" si="205"/>
        <v>0.84278315998379993</v>
      </c>
      <c r="AC347" s="424">
        <f t="shared" si="205"/>
        <v>0.84278315998379993</v>
      </c>
      <c r="AD347" s="424">
        <f t="shared" si="205"/>
        <v>0.84278315998379993</v>
      </c>
      <c r="AE347" s="424">
        <f t="shared" si="205"/>
        <v>0.84278315998379993</v>
      </c>
      <c r="AF347" s="425">
        <f t="shared" si="205"/>
        <v>0.84278315998379993</v>
      </c>
      <c r="AG347" s="426">
        <f t="shared" si="205"/>
        <v>0.84278315998379993</v>
      </c>
      <c r="AH347" s="427">
        <f t="shared" si="205"/>
        <v>0.84278315998379993</v>
      </c>
      <c r="AI347" s="424">
        <f t="shared" si="205"/>
        <v>0.84278315998379993</v>
      </c>
      <c r="AJ347" s="424">
        <f t="shared" si="205"/>
        <v>0.84278315998379993</v>
      </c>
      <c r="AK347" s="424">
        <f t="shared" si="205"/>
        <v>0.84278315998379993</v>
      </c>
      <c r="AL347" s="424">
        <f t="shared" si="205"/>
        <v>0.84278315998379993</v>
      </c>
      <c r="AM347" s="424">
        <f t="shared" si="205"/>
        <v>0.84278315998379993</v>
      </c>
      <c r="AN347" s="424">
        <f t="shared" si="205"/>
        <v>0.84278315998379993</v>
      </c>
      <c r="AO347" s="424">
        <f t="shared" si="205"/>
        <v>0.84278315998379993</v>
      </c>
      <c r="AP347" s="424">
        <f t="shared" si="205"/>
        <v>0.84278315998379993</v>
      </c>
      <c r="AQ347" s="424">
        <f t="shared" si="205"/>
        <v>0.84278315998379993</v>
      </c>
      <c r="AR347" s="424">
        <f t="shared" si="205"/>
        <v>0.84278315998379993</v>
      </c>
      <c r="AS347" s="424">
        <f t="shared" si="205"/>
        <v>0.84278315998379993</v>
      </c>
      <c r="AT347" s="425">
        <f t="shared" si="205"/>
        <v>0.84278315998379993</v>
      </c>
      <c r="AU347" s="426">
        <f t="shared" si="205"/>
        <v>0.84278315998379993</v>
      </c>
      <c r="AV347" s="427">
        <f t="shared" si="205"/>
        <v>0.84278315998379993</v>
      </c>
      <c r="AW347" s="424">
        <f t="shared" si="205"/>
        <v>0.84278315998379993</v>
      </c>
      <c r="AX347" s="424">
        <f t="shared" si="205"/>
        <v>0.84278315998379993</v>
      </c>
      <c r="AY347" s="424">
        <f t="shared" si="205"/>
        <v>0.84278315998379993</v>
      </c>
      <c r="AZ347" s="424">
        <f t="shared" si="205"/>
        <v>0.84278315998379993</v>
      </c>
      <c r="BA347" s="424">
        <f t="shared" si="205"/>
        <v>0.84278315998379993</v>
      </c>
      <c r="BB347" s="424">
        <f t="shared" si="205"/>
        <v>0.84278315998379993</v>
      </c>
      <c r="BC347" s="424">
        <f t="shared" si="205"/>
        <v>0.84278315998379993</v>
      </c>
      <c r="BD347" s="424">
        <f t="shared" si="205"/>
        <v>0.84278315998379993</v>
      </c>
      <c r="BE347" s="424">
        <f t="shared" si="205"/>
        <v>0.84278315998379993</v>
      </c>
      <c r="BF347" s="424">
        <f t="shared" si="205"/>
        <v>0.84278315998379993</v>
      </c>
      <c r="BG347" s="424">
        <f t="shared" si="205"/>
        <v>0.84278315998379993</v>
      </c>
      <c r="BH347" s="425">
        <f t="shared" si="205"/>
        <v>0.84278315998379993</v>
      </c>
      <c r="BI347" s="426">
        <f t="shared" si="205"/>
        <v>0.84278315998379993</v>
      </c>
      <c r="BJ347" s="426">
        <f t="shared" si="205"/>
        <v>0.84278315998379993</v>
      </c>
      <c r="BK347" s="426">
        <f t="shared" si="205"/>
        <v>0.84278315998379993</v>
      </c>
      <c r="BL347" s="426">
        <f t="shared" si="205"/>
        <v>0.84278315998379993</v>
      </c>
      <c r="BM347" s="426">
        <f t="shared" si="205"/>
        <v>0.84278315998379993</v>
      </c>
    </row>
    <row r="348" spans="1:65" outlineLevel="1" x14ac:dyDescent="0.3">
      <c r="A348" s="415" t="str">
        <f t="shared" si="186"/>
        <v>Cascading Yield</v>
      </c>
      <c r="B348" s="239" t="str">
        <f t="shared" si="201"/>
        <v>Hoplens (FLA) 14xx</v>
      </c>
      <c r="C348" s="240">
        <f t="shared" si="201"/>
        <v>0</v>
      </c>
      <c r="D348" s="241" t="str">
        <f t="shared" si="201"/>
        <v>Final Stripping</v>
      </c>
      <c r="E348" s="242"/>
      <c r="F348" s="424">
        <v>0.84464137099999992</v>
      </c>
      <c r="G348" s="424">
        <f t="shared" si="205"/>
        <v>0.84464137099999992</v>
      </c>
      <c r="H348" s="424">
        <f t="shared" si="205"/>
        <v>0.84464137099999992</v>
      </c>
      <c r="I348" s="424">
        <f t="shared" si="205"/>
        <v>0.84464137099999992</v>
      </c>
      <c r="J348" s="424">
        <f t="shared" si="205"/>
        <v>0.84464137099999992</v>
      </c>
      <c r="K348" s="424">
        <f t="shared" si="205"/>
        <v>0.84464137099999992</v>
      </c>
      <c r="L348" s="424">
        <f t="shared" si="205"/>
        <v>0.84464137099999992</v>
      </c>
      <c r="M348" s="424">
        <f t="shared" si="205"/>
        <v>0.84464137099999992</v>
      </c>
      <c r="N348" s="424">
        <f t="shared" si="205"/>
        <v>0.84464137099999992</v>
      </c>
      <c r="O348" s="424">
        <f t="shared" si="205"/>
        <v>0.84464137099999992</v>
      </c>
      <c r="P348" s="424">
        <f t="shared" si="205"/>
        <v>0.84464137099999992</v>
      </c>
      <c r="Q348" s="424">
        <f t="shared" si="205"/>
        <v>0.84464137099999992</v>
      </c>
      <c r="R348" s="425">
        <f t="shared" si="205"/>
        <v>0.84464137099999992</v>
      </c>
      <c r="S348" s="426">
        <f t="shared" si="205"/>
        <v>0.84464137099999992</v>
      </c>
      <c r="T348" s="427">
        <f t="shared" si="205"/>
        <v>0.84464137099999992</v>
      </c>
      <c r="U348" s="424">
        <f t="shared" si="205"/>
        <v>0.84464137099999992</v>
      </c>
      <c r="V348" s="424">
        <f t="shared" si="205"/>
        <v>0.84464137099999992</v>
      </c>
      <c r="W348" s="424">
        <f t="shared" si="205"/>
        <v>0.84464137099999992</v>
      </c>
      <c r="X348" s="424">
        <f t="shared" si="205"/>
        <v>0.84464137099999992</v>
      </c>
      <c r="Y348" s="424">
        <f t="shared" si="205"/>
        <v>0.84464137099999992</v>
      </c>
      <c r="Z348" s="424">
        <f t="shared" si="205"/>
        <v>0.84464137099999992</v>
      </c>
      <c r="AA348" s="424">
        <f t="shared" si="205"/>
        <v>0.84464137099999992</v>
      </c>
      <c r="AB348" s="424">
        <f t="shared" si="205"/>
        <v>0.84464137099999992</v>
      </c>
      <c r="AC348" s="424">
        <f t="shared" si="205"/>
        <v>0.84464137099999992</v>
      </c>
      <c r="AD348" s="424">
        <f t="shared" si="205"/>
        <v>0.84464137099999992</v>
      </c>
      <c r="AE348" s="424">
        <f t="shared" si="205"/>
        <v>0.84464137099999992</v>
      </c>
      <c r="AF348" s="425">
        <f t="shared" si="205"/>
        <v>0.84464137099999992</v>
      </c>
      <c r="AG348" s="426">
        <f t="shared" si="205"/>
        <v>0.84464137099999992</v>
      </c>
      <c r="AH348" s="427">
        <f t="shared" si="205"/>
        <v>0.84464137099999992</v>
      </c>
      <c r="AI348" s="424">
        <f t="shared" si="205"/>
        <v>0.84464137099999992</v>
      </c>
      <c r="AJ348" s="424">
        <f t="shared" si="205"/>
        <v>0.84464137099999992</v>
      </c>
      <c r="AK348" s="424">
        <f t="shared" si="205"/>
        <v>0.84464137099999992</v>
      </c>
      <c r="AL348" s="424">
        <f t="shared" si="205"/>
        <v>0.84464137099999992</v>
      </c>
      <c r="AM348" s="424">
        <f t="shared" si="205"/>
        <v>0.84464137099999992</v>
      </c>
      <c r="AN348" s="424">
        <f t="shared" si="205"/>
        <v>0.84464137099999992</v>
      </c>
      <c r="AO348" s="424">
        <f t="shared" si="205"/>
        <v>0.84464137099999992</v>
      </c>
      <c r="AP348" s="424">
        <f t="shared" si="205"/>
        <v>0.84464137099999992</v>
      </c>
      <c r="AQ348" s="424">
        <f t="shared" si="205"/>
        <v>0.84464137099999992</v>
      </c>
      <c r="AR348" s="424">
        <f t="shared" si="205"/>
        <v>0.84464137099999992</v>
      </c>
      <c r="AS348" s="424">
        <f t="shared" si="205"/>
        <v>0.84464137099999992</v>
      </c>
      <c r="AT348" s="425">
        <f t="shared" si="205"/>
        <v>0.84464137099999992</v>
      </c>
      <c r="AU348" s="426">
        <f t="shared" si="205"/>
        <v>0.84464137099999992</v>
      </c>
      <c r="AV348" s="427">
        <f t="shared" si="205"/>
        <v>0.84464137099999992</v>
      </c>
      <c r="AW348" s="424">
        <f t="shared" si="205"/>
        <v>0.84464137099999992</v>
      </c>
      <c r="AX348" s="424">
        <f t="shared" si="205"/>
        <v>0.84464137099999992</v>
      </c>
      <c r="AY348" s="424">
        <f t="shared" si="205"/>
        <v>0.84464137099999992</v>
      </c>
      <c r="AZ348" s="424">
        <f t="shared" si="205"/>
        <v>0.84464137099999992</v>
      </c>
      <c r="BA348" s="424">
        <f t="shared" si="205"/>
        <v>0.84464137099999992</v>
      </c>
      <c r="BB348" s="424">
        <f t="shared" si="205"/>
        <v>0.84464137099999992</v>
      </c>
      <c r="BC348" s="424">
        <f t="shared" si="205"/>
        <v>0.84464137099999992</v>
      </c>
      <c r="BD348" s="424">
        <f t="shared" si="205"/>
        <v>0.84464137099999992</v>
      </c>
      <c r="BE348" s="424">
        <f t="shared" si="205"/>
        <v>0.84464137099999992</v>
      </c>
      <c r="BF348" s="424">
        <f t="shared" si="205"/>
        <v>0.84464137099999992</v>
      </c>
      <c r="BG348" s="424">
        <f t="shared" si="205"/>
        <v>0.84464137099999992</v>
      </c>
      <c r="BH348" s="425">
        <f t="shared" si="205"/>
        <v>0.84464137099999992</v>
      </c>
      <c r="BI348" s="426">
        <f t="shared" si="205"/>
        <v>0.84464137099999992</v>
      </c>
      <c r="BJ348" s="426">
        <f t="shared" si="205"/>
        <v>0.84464137099999992</v>
      </c>
      <c r="BK348" s="426">
        <f t="shared" si="205"/>
        <v>0.84464137099999992</v>
      </c>
      <c r="BL348" s="426">
        <f t="shared" si="205"/>
        <v>0.84464137099999992</v>
      </c>
      <c r="BM348" s="426">
        <f t="shared" si="205"/>
        <v>0.84464137099999992</v>
      </c>
    </row>
    <row r="349" spans="1:65" outlineLevel="1" x14ac:dyDescent="0.3">
      <c r="A349" s="415" t="str">
        <f t="shared" si="186"/>
        <v>Cascading Yield</v>
      </c>
      <c r="B349" s="239" t="str">
        <f t="shared" si="201"/>
        <v>Hoplens (FLA) 14xx</v>
      </c>
      <c r="C349" s="240">
        <f t="shared" si="201"/>
        <v>0</v>
      </c>
      <c r="D349" s="241" t="str">
        <f t="shared" si="201"/>
        <v>AR Coating load</v>
      </c>
      <c r="E349" s="242"/>
      <c r="F349" s="424">
        <v>0.84888579999999991</v>
      </c>
      <c r="G349" s="424">
        <f t="shared" si="205"/>
        <v>0.84888579999999991</v>
      </c>
      <c r="H349" s="424">
        <f t="shared" si="205"/>
        <v>0.84888579999999991</v>
      </c>
      <c r="I349" s="424">
        <f t="shared" si="205"/>
        <v>0.84888579999999991</v>
      </c>
      <c r="J349" s="424">
        <f t="shared" si="205"/>
        <v>0.84888579999999991</v>
      </c>
      <c r="K349" s="424">
        <f t="shared" si="205"/>
        <v>0.84888579999999991</v>
      </c>
      <c r="L349" s="424">
        <f t="shared" si="205"/>
        <v>0.84888579999999991</v>
      </c>
      <c r="M349" s="424">
        <f t="shared" si="205"/>
        <v>0.84888579999999991</v>
      </c>
      <c r="N349" s="424">
        <f t="shared" si="205"/>
        <v>0.84888579999999991</v>
      </c>
      <c r="O349" s="424">
        <f t="shared" si="205"/>
        <v>0.84888579999999991</v>
      </c>
      <c r="P349" s="424">
        <f t="shared" si="205"/>
        <v>0.84888579999999991</v>
      </c>
      <c r="Q349" s="424">
        <f t="shared" si="205"/>
        <v>0.84888579999999991</v>
      </c>
      <c r="R349" s="425">
        <f t="shared" si="205"/>
        <v>0.84888579999999991</v>
      </c>
      <c r="S349" s="426">
        <f t="shared" si="205"/>
        <v>0.84888579999999991</v>
      </c>
      <c r="T349" s="427">
        <f t="shared" si="205"/>
        <v>0.84888579999999991</v>
      </c>
      <c r="U349" s="424">
        <f t="shared" si="205"/>
        <v>0.84888579999999991</v>
      </c>
      <c r="V349" s="424">
        <f t="shared" si="205"/>
        <v>0.84888579999999991</v>
      </c>
      <c r="W349" s="424">
        <f t="shared" si="205"/>
        <v>0.84888579999999991</v>
      </c>
      <c r="X349" s="424">
        <f t="shared" si="205"/>
        <v>0.84888579999999991</v>
      </c>
      <c r="Y349" s="424">
        <f t="shared" si="205"/>
        <v>0.84888579999999991</v>
      </c>
      <c r="Z349" s="424">
        <f t="shared" ref="Q349:BM352" si="206">Z350*Z260</f>
        <v>0.84888579999999991</v>
      </c>
      <c r="AA349" s="424">
        <f t="shared" si="206"/>
        <v>0.84888579999999991</v>
      </c>
      <c r="AB349" s="424">
        <f t="shared" si="206"/>
        <v>0.84888579999999991</v>
      </c>
      <c r="AC349" s="424">
        <f t="shared" si="206"/>
        <v>0.84888579999999991</v>
      </c>
      <c r="AD349" s="424">
        <f t="shared" si="206"/>
        <v>0.84888579999999991</v>
      </c>
      <c r="AE349" s="424">
        <f t="shared" si="206"/>
        <v>0.84888579999999991</v>
      </c>
      <c r="AF349" s="425">
        <f t="shared" si="206"/>
        <v>0.84888579999999991</v>
      </c>
      <c r="AG349" s="426">
        <f t="shared" si="206"/>
        <v>0.84888579999999991</v>
      </c>
      <c r="AH349" s="427">
        <f t="shared" si="206"/>
        <v>0.84888579999999991</v>
      </c>
      <c r="AI349" s="424">
        <f t="shared" si="206"/>
        <v>0.84888579999999991</v>
      </c>
      <c r="AJ349" s="424">
        <f t="shared" si="206"/>
        <v>0.84888579999999991</v>
      </c>
      <c r="AK349" s="424">
        <f t="shared" si="206"/>
        <v>0.84888579999999991</v>
      </c>
      <c r="AL349" s="424">
        <f t="shared" si="206"/>
        <v>0.84888579999999991</v>
      </c>
      <c r="AM349" s="424">
        <f t="shared" si="206"/>
        <v>0.84888579999999991</v>
      </c>
      <c r="AN349" s="424">
        <f t="shared" si="206"/>
        <v>0.84888579999999991</v>
      </c>
      <c r="AO349" s="424">
        <f t="shared" si="206"/>
        <v>0.84888579999999991</v>
      </c>
      <c r="AP349" s="424">
        <f t="shared" si="206"/>
        <v>0.84888579999999991</v>
      </c>
      <c r="AQ349" s="424">
        <f t="shared" si="206"/>
        <v>0.84888579999999991</v>
      </c>
      <c r="AR349" s="424">
        <f t="shared" si="206"/>
        <v>0.84888579999999991</v>
      </c>
      <c r="AS349" s="424">
        <f t="shared" si="206"/>
        <v>0.84888579999999991</v>
      </c>
      <c r="AT349" s="425">
        <f t="shared" si="206"/>
        <v>0.84888579999999991</v>
      </c>
      <c r="AU349" s="426">
        <f t="shared" si="206"/>
        <v>0.84888579999999991</v>
      </c>
      <c r="AV349" s="427">
        <f t="shared" si="206"/>
        <v>0.84888579999999991</v>
      </c>
      <c r="AW349" s="424">
        <f t="shared" si="206"/>
        <v>0.84888579999999991</v>
      </c>
      <c r="AX349" s="424">
        <f t="shared" si="206"/>
        <v>0.84888579999999991</v>
      </c>
      <c r="AY349" s="424">
        <f t="shared" si="206"/>
        <v>0.84888579999999991</v>
      </c>
      <c r="AZ349" s="424">
        <f t="shared" si="206"/>
        <v>0.84888579999999991</v>
      </c>
      <c r="BA349" s="424">
        <f t="shared" si="206"/>
        <v>0.84888579999999991</v>
      </c>
      <c r="BB349" s="424">
        <f t="shared" si="206"/>
        <v>0.84888579999999991</v>
      </c>
      <c r="BC349" s="424">
        <f t="shared" si="206"/>
        <v>0.84888579999999991</v>
      </c>
      <c r="BD349" s="424">
        <f t="shared" si="206"/>
        <v>0.84888579999999991</v>
      </c>
      <c r="BE349" s="424">
        <f t="shared" si="206"/>
        <v>0.84888579999999991</v>
      </c>
      <c r="BF349" s="424">
        <f t="shared" si="206"/>
        <v>0.84888579999999991</v>
      </c>
      <c r="BG349" s="424">
        <f t="shared" si="206"/>
        <v>0.84888579999999991</v>
      </c>
      <c r="BH349" s="425">
        <f t="shared" si="206"/>
        <v>0.84888579999999991</v>
      </c>
      <c r="BI349" s="426">
        <f t="shared" si="206"/>
        <v>0.84888579999999991</v>
      </c>
      <c r="BJ349" s="426">
        <f t="shared" si="206"/>
        <v>0.84888579999999991</v>
      </c>
      <c r="BK349" s="426">
        <f t="shared" si="206"/>
        <v>0.84888579999999991</v>
      </c>
      <c r="BL349" s="426">
        <f t="shared" si="206"/>
        <v>0.84888579999999991</v>
      </c>
      <c r="BM349" s="426">
        <f t="shared" si="206"/>
        <v>0.84888579999999991</v>
      </c>
    </row>
    <row r="350" spans="1:65" outlineLevel="1" x14ac:dyDescent="0.3">
      <c r="A350" s="415" t="str">
        <f t="shared" si="186"/>
        <v>Cascading Yield</v>
      </c>
      <c r="B350" s="239" t="str">
        <f t="shared" si="201"/>
        <v>Hoplens (FLA) 14xx</v>
      </c>
      <c r="C350" s="240">
        <f t="shared" si="201"/>
        <v>0</v>
      </c>
      <c r="D350" s="241" t="str">
        <f t="shared" si="201"/>
        <v>AR Coating/Pre/Post Inspection</v>
      </c>
      <c r="E350" s="242"/>
      <c r="F350" s="424">
        <v>0.86620999999999992</v>
      </c>
      <c r="G350" s="424">
        <f t="shared" ref="G350:P352" si="207">G351*G261</f>
        <v>0.86620999999999992</v>
      </c>
      <c r="H350" s="424">
        <f t="shared" si="207"/>
        <v>0.86620999999999992</v>
      </c>
      <c r="I350" s="424">
        <f t="shared" si="207"/>
        <v>0.86620999999999992</v>
      </c>
      <c r="J350" s="424">
        <f t="shared" si="207"/>
        <v>0.86620999999999992</v>
      </c>
      <c r="K350" s="424">
        <f t="shared" si="207"/>
        <v>0.86620999999999992</v>
      </c>
      <c r="L350" s="424">
        <f t="shared" si="207"/>
        <v>0.86620999999999992</v>
      </c>
      <c r="M350" s="424">
        <f t="shared" si="207"/>
        <v>0.86620999999999992</v>
      </c>
      <c r="N350" s="424">
        <f t="shared" si="207"/>
        <v>0.86620999999999992</v>
      </c>
      <c r="O350" s="424">
        <f t="shared" si="207"/>
        <v>0.86620999999999992</v>
      </c>
      <c r="P350" s="424">
        <f t="shared" si="207"/>
        <v>0.86620999999999992</v>
      </c>
      <c r="Q350" s="424">
        <f t="shared" si="206"/>
        <v>0.86620999999999992</v>
      </c>
      <c r="R350" s="425">
        <f t="shared" si="206"/>
        <v>0.86620999999999992</v>
      </c>
      <c r="S350" s="426">
        <f t="shared" si="206"/>
        <v>0.86620999999999992</v>
      </c>
      <c r="T350" s="427">
        <f t="shared" si="206"/>
        <v>0.86620999999999992</v>
      </c>
      <c r="U350" s="424">
        <f t="shared" si="206"/>
        <v>0.86620999999999992</v>
      </c>
      <c r="V350" s="424">
        <f t="shared" si="206"/>
        <v>0.86620999999999992</v>
      </c>
      <c r="W350" s="424">
        <f t="shared" si="206"/>
        <v>0.86620999999999992</v>
      </c>
      <c r="X350" s="424">
        <f t="shared" si="206"/>
        <v>0.86620999999999992</v>
      </c>
      <c r="Y350" s="424">
        <f t="shared" si="206"/>
        <v>0.86620999999999992</v>
      </c>
      <c r="Z350" s="424">
        <f t="shared" si="206"/>
        <v>0.86620999999999992</v>
      </c>
      <c r="AA350" s="424">
        <f t="shared" si="206"/>
        <v>0.86620999999999992</v>
      </c>
      <c r="AB350" s="424">
        <f t="shared" si="206"/>
        <v>0.86620999999999992</v>
      </c>
      <c r="AC350" s="424">
        <f t="shared" si="206"/>
        <v>0.86620999999999992</v>
      </c>
      <c r="AD350" s="424">
        <f t="shared" si="206"/>
        <v>0.86620999999999992</v>
      </c>
      <c r="AE350" s="424">
        <f t="shared" si="206"/>
        <v>0.86620999999999992</v>
      </c>
      <c r="AF350" s="425">
        <f t="shared" si="206"/>
        <v>0.86620999999999992</v>
      </c>
      <c r="AG350" s="426">
        <f t="shared" si="206"/>
        <v>0.86620999999999992</v>
      </c>
      <c r="AH350" s="427">
        <f t="shared" si="206"/>
        <v>0.86620999999999992</v>
      </c>
      <c r="AI350" s="424">
        <f t="shared" si="206"/>
        <v>0.86620999999999992</v>
      </c>
      <c r="AJ350" s="424">
        <f t="shared" si="206"/>
        <v>0.86620999999999992</v>
      </c>
      <c r="AK350" s="424">
        <f t="shared" si="206"/>
        <v>0.86620999999999992</v>
      </c>
      <c r="AL350" s="424">
        <f t="shared" si="206"/>
        <v>0.86620999999999992</v>
      </c>
      <c r="AM350" s="424">
        <f t="shared" si="206"/>
        <v>0.86620999999999992</v>
      </c>
      <c r="AN350" s="424">
        <f t="shared" si="206"/>
        <v>0.86620999999999992</v>
      </c>
      <c r="AO350" s="424">
        <f t="shared" si="206"/>
        <v>0.86620999999999992</v>
      </c>
      <c r="AP350" s="424">
        <f t="shared" si="206"/>
        <v>0.86620999999999992</v>
      </c>
      <c r="AQ350" s="424">
        <f t="shared" si="206"/>
        <v>0.86620999999999992</v>
      </c>
      <c r="AR350" s="424">
        <f t="shared" si="206"/>
        <v>0.86620999999999992</v>
      </c>
      <c r="AS350" s="424">
        <f t="shared" si="206"/>
        <v>0.86620999999999992</v>
      </c>
      <c r="AT350" s="425">
        <f t="shared" si="206"/>
        <v>0.86620999999999992</v>
      </c>
      <c r="AU350" s="426">
        <f t="shared" si="206"/>
        <v>0.86620999999999992</v>
      </c>
      <c r="AV350" s="427">
        <f t="shared" si="206"/>
        <v>0.86620999999999992</v>
      </c>
      <c r="AW350" s="424">
        <f t="shared" si="206"/>
        <v>0.86620999999999992</v>
      </c>
      <c r="AX350" s="424">
        <f t="shared" si="206"/>
        <v>0.86620999999999992</v>
      </c>
      <c r="AY350" s="424">
        <f t="shared" si="206"/>
        <v>0.86620999999999992</v>
      </c>
      <c r="AZ350" s="424">
        <f t="shared" si="206"/>
        <v>0.86620999999999992</v>
      </c>
      <c r="BA350" s="424">
        <f t="shared" si="206"/>
        <v>0.86620999999999992</v>
      </c>
      <c r="BB350" s="424">
        <f t="shared" si="206"/>
        <v>0.86620999999999992</v>
      </c>
      <c r="BC350" s="424">
        <f t="shared" si="206"/>
        <v>0.86620999999999992</v>
      </c>
      <c r="BD350" s="424">
        <f t="shared" si="206"/>
        <v>0.86620999999999992</v>
      </c>
      <c r="BE350" s="424">
        <f t="shared" si="206"/>
        <v>0.86620999999999992</v>
      </c>
      <c r="BF350" s="424">
        <f t="shared" si="206"/>
        <v>0.86620999999999992</v>
      </c>
      <c r="BG350" s="424">
        <f t="shared" si="206"/>
        <v>0.86620999999999992</v>
      </c>
      <c r="BH350" s="425">
        <f t="shared" si="206"/>
        <v>0.86620999999999992</v>
      </c>
      <c r="BI350" s="426">
        <f t="shared" si="206"/>
        <v>0.86620999999999992</v>
      </c>
      <c r="BJ350" s="426">
        <f t="shared" si="206"/>
        <v>0.86620999999999992</v>
      </c>
      <c r="BK350" s="426">
        <f t="shared" si="206"/>
        <v>0.86620999999999992</v>
      </c>
      <c r="BL350" s="426">
        <f t="shared" si="206"/>
        <v>0.86620999999999992</v>
      </c>
      <c r="BM350" s="426">
        <f t="shared" si="206"/>
        <v>0.86620999999999992</v>
      </c>
    </row>
    <row r="351" spans="1:65" outlineLevel="1" x14ac:dyDescent="0.3">
      <c r="A351" s="415" t="str">
        <f t="shared" si="186"/>
        <v>Cascading Yield</v>
      </c>
      <c r="B351" s="239" t="str">
        <f t="shared" si="201"/>
        <v>Hoplens (FLA) 14xx</v>
      </c>
      <c r="C351" s="240">
        <f t="shared" si="201"/>
        <v>0</v>
      </c>
      <c r="D351" s="241" t="str">
        <f t="shared" si="201"/>
        <v>AR Coating unload</v>
      </c>
      <c r="E351" s="242"/>
      <c r="F351" s="424">
        <v>0.91179999999999994</v>
      </c>
      <c r="G351" s="424">
        <f t="shared" si="207"/>
        <v>0.91179999999999994</v>
      </c>
      <c r="H351" s="424">
        <f t="shared" si="207"/>
        <v>0.91179999999999994</v>
      </c>
      <c r="I351" s="424">
        <f t="shared" si="207"/>
        <v>0.91179999999999994</v>
      </c>
      <c r="J351" s="424">
        <f t="shared" si="207"/>
        <v>0.91179999999999994</v>
      </c>
      <c r="K351" s="424">
        <f t="shared" si="207"/>
        <v>0.91179999999999994</v>
      </c>
      <c r="L351" s="424">
        <f t="shared" si="207"/>
        <v>0.91179999999999994</v>
      </c>
      <c r="M351" s="424">
        <f t="shared" si="207"/>
        <v>0.91179999999999994</v>
      </c>
      <c r="N351" s="424">
        <f t="shared" si="207"/>
        <v>0.91179999999999994</v>
      </c>
      <c r="O351" s="424">
        <f t="shared" si="207"/>
        <v>0.91179999999999994</v>
      </c>
      <c r="P351" s="424">
        <f t="shared" si="207"/>
        <v>0.91179999999999994</v>
      </c>
      <c r="Q351" s="424">
        <f t="shared" si="206"/>
        <v>0.91179999999999994</v>
      </c>
      <c r="R351" s="425">
        <f t="shared" si="206"/>
        <v>0.91179999999999994</v>
      </c>
      <c r="S351" s="426">
        <f t="shared" si="206"/>
        <v>0.91179999999999994</v>
      </c>
      <c r="T351" s="427">
        <f t="shared" si="206"/>
        <v>0.91179999999999994</v>
      </c>
      <c r="U351" s="424">
        <f t="shared" si="206"/>
        <v>0.91179999999999994</v>
      </c>
      <c r="V351" s="424">
        <f t="shared" si="206"/>
        <v>0.91179999999999994</v>
      </c>
      <c r="W351" s="424">
        <f t="shared" si="206"/>
        <v>0.91179999999999994</v>
      </c>
      <c r="X351" s="424">
        <f t="shared" si="206"/>
        <v>0.91179999999999994</v>
      </c>
      <c r="Y351" s="424">
        <f t="shared" si="206"/>
        <v>0.91179999999999994</v>
      </c>
      <c r="Z351" s="424">
        <f t="shared" si="206"/>
        <v>0.91179999999999994</v>
      </c>
      <c r="AA351" s="424">
        <f t="shared" si="206"/>
        <v>0.91179999999999994</v>
      </c>
      <c r="AB351" s="424">
        <f t="shared" si="206"/>
        <v>0.91179999999999994</v>
      </c>
      <c r="AC351" s="424">
        <f t="shared" si="206"/>
        <v>0.91179999999999994</v>
      </c>
      <c r="AD351" s="424">
        <f t="shared" si="206"/>
        <v>0.91179999999999994</v>
      </c>
      <c r="AE351" s="424">
        <f t="shared" si="206"/>
        <v>0.91179999999999994</v>
      </c>
      <c r="AF351" s="425">
        <f t="shared" si="206"/>
        <v>0.91179999999999994</v>
      </c>
      <c r="AG351" s="426">
        <f t="shared" si="206"/>
        <v>0.91179999999999994</v>
      </c>
      <c r="AH351" s="427">
        <f t="shared" si="206"/>
        <v>0.91179999999999994</v>
      </c>
      <c r="AI351" s="424">
        <f t="shared" si="206"/>
        <v>0.91179999999999994</v>
      </c>
      <c r="AJ351" s="424">
        <f t="shared" si="206"/>
        <v>0.91179999999999994</v>
      </c>
      <c r="AK351" s="424">
        <f t="shared" si="206"/>
        <v>0.91179999999999994</v>
      </c>
      <c r="AL351" s="424">
        <f t="shared" si="206"/>
        <v>0.91179999999999994</v>
      </c>
      <c r="AM351" s="424">
        <f t="shared" si="206"/>
        <v>0.91179999999999994</v>
      </c>
      <c r="AN351" s="424">
        <f t="shared" si="206"/>
        <v>0.91179999999999994</v>
      </c>
      <c r="AO351" s="424">
        <f t="shared" si="206"/>
        <v>0.91179999999999994</v>
      </c>
      <c r="AP351" s="424">
        <f t="shared" si="206"/>
        <v>0.91179999999999994</v>
      </c>
      <c r="AQ351" s="424">
        <f t="shared" si="206"/>
        <v>0.91179999999999994</v>
      </c>
      <c r="AR351" s="424">
        <f t="shared" si="206"/>
        <v>0.91179999999999994</v>
      </c>
      <c r="AS351" s="424">
        <f t="shared" si="206"/>
        <v>0.91179999999999994</v>
      </c>
      <c r="AT351" s="425">
        <f t="shared" si="206"/>
        <v>0.91179999999999994</v>
      </c>
      <c r="AU351" s="426">
        <f t="shared" si="206"/>
        <v>0.91179999999999994</v>
      </c>
      <c r="AV351" s="427">
        <f t="shared" si="206"/>
        <v>0.91179999999999994</v>
      </c>
      <c r="AW351" s="424">
        <f t="shared" si="206"/>
        <v>0.91179999999999994</v>
      </c>
      <c r="AX351" s="424">
        <f t="shared" si="206"/>
        <v>0.91179999999999994</v>
      </c>
      <c r="AY351" s="424">
        <f t="shared" si="206"/>
        <v>0.91179999999999994</v>
      </c>
      <c r="AZ351" s="424">
        <f t="shared" si="206"/>
        <v>0.91179999999999994</v>
      </c>
      <c r="BA351" s="424">
        <f t="shared" si="206"/>
        <v>0.91179999999999994</v>
      </c>
      <c r="BB351" s="424">
        <f t="shared" si="206"/>
        <v>0.91179999999999994</v>
      </c>
      <c r="BC351" s="424">
        <f t="shared" si="206"/>
        <v>0.91179999999999994</v>
      </c>
      <c r="BD351" s="424">
        <f t="shared" si="206"/>
        <v>0.91179999999999994</v>
      </c>
      <c r="BE351" s="424">
        <f t="shared" si="206"/>
        <v>0.91179999999999994</v>
      </c>
      <c r="BF351" s="424">
        <f t="shared" si="206"/>
        <v>0.91179999999999994</v>
      </c>
      <c r="BG351" s="424">
        <f t="shared" si="206"/>
        <v>0.91179999999999994</v>
      </c>
      <c r="BH351" s="425">
        <f t="shared" si="206"/>
        <v>0.91179999999999994</v>
      </c>
      <c r="BI351" s="426">
        <f t="shared" si="206"/>
        <v>0.91179999999999994</v>
      </c>
      <c r="BJ351" s="426">
        <f t="shared" si="206"/>
        <v>0.91179999999999994</v>
      </c>
      <c r="BK351" s="426">
        <f t="shared" si="206"/>
        <v>0.91179999999999994</v>
      </c>
      <c r="BL351" s="426">
        <f t="shared" si="206"/>
        <v>0.91179999999999994</v>
      </c>
      <c r="BM351" s="426">
        <f t="shared" si="206"/>
        <v>0.91179999999999994</v>
      </c>
    </row>
    <row r="352" spans="1:65" outlineLevel="1" x14ac:dyDescent="0.3">
      <c r="A352" s="415" t="str">
        <f t="shared" si="186"/>
        <v>Cascading Yield</v>
      </c>
      <c r="B352" s="239" t="str">
        <f t="shared" si="201"/>
        <v>Hoplens (FLA) 14xx</v>
      </c>
      <c r="C352" s="240">
        <f t="shared" si="201"/>
        <v>0</v>
      </c>
      <c r="D352" s="241" t="str">
        <f t="shared" si="201"/>
        <v>Hoplens Final Inspection</v>
      </c>
      <c r="E352" s="242"/>
      <c r="F352" s="424">
        <v>0.91179999999999994</v>
      </c>
      <c r="G352" s="424">
        <f t="shared" si="207"/>
        <v>0.91179999999999994</v>
      </c>
      <c r="H352" s="424">
        <f t="shared" si="207"/>
        <v>0.91179999999999994</v>
      </c>
      <c r="I352" s="424">
        <f t="shared" si="207"/>
        <v>0.91179999999999994</v>
      </c>
      <c r="J352" s="424">
        <f t="shared" si="207"/>
        <v>0.91179999999999994</v>
      </c>
      <c r="K352" s="424">
        <f t="shared" si="207"/>
        <v>0.91179999999999994</v>
      </c>
      <c r="L352" s="424">
        <f t="shared" si="207"/>
        <v>0.91179999999999994</v>
      </c>
      <c r="M352" s="424">
        <f t="shared" si="207"/>
        <v>0.91179999999999994</v>
      </c>
      <c r="N352" s="424">
        <f t="shared" si="207"/>
        <v>0.91179999999999994</v>
      </c>
      <c r="O352" s="424">
        <f t="shared" si="207"/>
        <v>0.91179999999999994</v>
      </c>
      <c r="P352" s="424">
        <f t="shared" si="207"/>
        <v>0.91179999999999994</v>
      </c>
      <c r="Q352" s="424">
        <f t="shared" si="206"/>
        <v>0.91179999999999994</v>
      </c>
      <c r="R352" s="425">
        <f t="shared" si="206"/>
        <v>0.91179999999999994</v>
      </c>
      <c r="S352" s="426">
        <f t="shared" si="206"/>
        <v>0.91179999999999994</v>
      </c>
      <c r="T352" s="427">
        <f t="shared" si="206"/>
        <v>0.91179999999999994</v>
      </c>
      <c r="U352" s="424">
        <f t="shared" si="206"/>
        <v>0.91179999999999994</v>
      </c>
      <c r="V352" s="424">
        <f t="shared" si="206"/>
        <v>0.91179999999999994</v>
      </c>
      <c r="W352" s="424">
        <f t="shared" si="206"/>
        <v>0.91179999999999994</v>
      </c>
      <c r="X352" s="424">
        <f t="shared" si="206"/>
        <v>0.91179999999999994</v>
      </c>
      <c r="Y352" s="424">
        <f t="shared" si="206"/>
        <v>0.91179999999999994</v>
      </c>
      <c r="Z352" s="424">
        <f t="shared" si="206"/>
        <v>0.91179999999999994</v>
      </c>
      <c r="AA352" s="424">
        <f t="shared" si="206"/>
        <v>0.91179999999999994</v>
      </c>
      <c r="AB352" s="424">
        <f t="shared" si="206"/>
        <v>0.91179999999999994</v>
      </c>
      <c r="AC352" s="424">
        <f t="shared" si="206"/>
        <v>0.91179999999999994</v>
      </c>
      <c r="AD352" s="424">
        <f t="shared" si="206"/>
        <v>0.91179999999999994</v>
      </c>
      <c r="AE352" s="424">
        <f t="shared" si="206"/>
        <v>0.91179999999999994</v>
      </c>
      <c r="AF352" s="425">
        <f t="shared" si="206"/>
        <v>0.91179999999999994</v>
      </c>
      <c r="AG352" s="426">
        <f t="shared" si="206"/>
        <v>0.91179999999999994</v>
      </c>
      <c r="AH352" s="427">
        <f t="shared" si="206"/>
        <v>0.91179999999999994</v>
      </c>
      <c r="AI352" s="424">
        <f t="shared" si="206"/>
        <v>0.91179999999999994</v>
      </c>
      <c r="AJ352" s="424">
        <f t="shared" si="206"/>
        <v>0.91179999999999994</v>
      </c>
      <c r="AK352" s="424">
        <f t="shared" si="206"/>
        <v>0.91179999999999994</v>
      </c>
      <c r="AL352" s="424">
        <f t="shared" si="206"/>
        <v>0.91179999999999994</v>
      </c>
      <c r="AM352" s="424">
        <f t="shared" si="206"/>
        <v>0.91179999999999994</v>
      </c>
      <c r="AN352" s="424">
        <f t="shared" si="206"/>
        <v>0.91179999999999994</v>
      </c>
      <c r="AO352" s="424">
        <f t="shared" si="206"/>
        <v>0.91179999999999994</v>
      </c>
      <c r="AP352" s="424">
        <f t="shared" si="206"/>
        <v>0.91179999999999994</v>
      </c>
      <c r="AQ352" s="424">
        <f t="shared" si="206"/>
        <v>0.91179999999999994</v>
      </c>
      <c r="AR352" s="424">
        <f t="shared" si="206"/>
        <v>0.91179999999999994</v>
      </c>
      <c r="AS352" s="424">
        <f t="shared" si="206"/>
        <v>0.91179999999999994</v>
      </c>
      <c r="AT352" s="425">
        <f t="shared" si="206"/>
        <v>0.91179999999999994</v>
      </c>
      <c r="AU352" s="426">
        <f t="shared" si="206"/>
        <v>0.91179999999999994</v>
      </c>
      <c r="AV352" s="427">
        <f t="shared" si="206"/>
        <v>0.91179999999999994</v>
      </c>
      <c r="AW352" s="424">
        <f t="shared" si="206"/>
        <v>0.91179999999999994</v>
      </c>
      <c r="AX352" s="424">
        <f t="shared" si="206"/>
        <v>0.91179999999999994</v>
      </c>
      <c r="AY352" s="424">
        <f t="shared" si="206"/>
        <v>0.91179999999999994</v>
      </c>
      <c r="AZ352" s="424">
        <f t="shared" si="206"/>
        <v>0.91179999999999994</v>
      </c>
      <c r="BA352" s="424">
        <f t="shared" si="206"/>
        <v>0.91179999999999994</v>
      </c>
      <c r="BB352" s="424">
        <f t="shared" si="206"/>
        <v>0.91179999999999994</v>
      </c>
      <c r="BC352" s="424">
        <f t="shared" si="206"/>
        <v>0.91179999999999994</v>
      </c>
      <c r="BD352" s="424">
        <f t="shared" si="206"/>
        <v>0.91179999999999994</v>
      </c>
      <c r="BE352" s="424">
        <f t="shared" si="206"/>
        <v>0.91179999999999994</v>
      </c>
      <c r="BF352" s="424">
        <f t="shared" si="206"/>
        <v>0.91179999999999994</v>
      </c>
      <c r="BG352" s="424">
        <f t="shared" si="206"/>
        <v>0.91179999999999994</v>
      </c>
      <c r="BH352" s="425">
        <f t="shared" si="206"/>
        <v>0.91179999999999994</v>
      </c>
      <c r="BI352" s="426">
        <f t="shared" si="206"/>
        <v>0.91179999999999994</v>
      </c>
      <c r="BJ352" s="426">
        <f t="shared" si="206"/>
        <v>0.91179999999999994</v>
      </c>
      <c r="BK352" s="426">
        <f t="shared" si="206"/>
        <v>0.91179999999999994</v>
      </c>
      <c r="BL352" s="426">
        <f t="shared" si="206"/>
        <v>0.91179999999999994</v>
      </c>
      <c r="BM352" s="426">
        <f t="shared" si="206"/>
        <v>0.91179999999999994</v>
      </c>
    </row>
    <row r="353" spans="1:65" ht="15" outlineLevel="1" thickBot="1" x14ac:dyDescent="0.35">
      <c r="A353" s="415" t="str">
        <f t="shared" si="186"/>
        <v>Cascading Yield</v>
      </c>
      <c r="B353" s="350" t="str">
        <f t="shared" si="201"/>
        <v>Hoplens (FLA) 14xx</v>
      </c>
      <c r="C353" s="291">
        <f t="shared" si="201"/>
        <v>0</v>
      </c>
      <c r="D353" s="351" t="str">
        <f t="shared" si="201"/>
        <v>Packing and label printing</v>
      </c>
      <c r="E353" s="360"/>
      <c r="F353" s="452">
        <v>0.94</v>
      </c>
      <c r="G353" s="428">
        <f t="shared" ref="G353:BM353" si="208">G264</f>
        <v>0.94</v>
      </c>
      <c r="H353" s="428">
        <f t="shared" si="208"/>
        <v>0.94</v>
      </c>
      <c r="I353" s="428">
        <f t="shared" si="208"/>
        <v>0.94</v>
      </c>
      <c r="J353" s="428">
        <f t="shared" si="208"/>
        <v>0.94</v>
      </c>
      <c r="K353" s="428">
        <f t="shared" si="208"/>
        <v>0.94</v>
      </c>
      <c r="L353" s="428">
        <f t="shared" si="208"/>
        <v>0.94</v>
      </c>
      <c r="M353" s="428">
        <f t="shared" si="208"/>
        <v>0.94</v>
      </c>
      <c r="N353" s="428">
        <f t="shared" si="208"/>
        <v>0.94</v>
      </c>
      <c r="O353" s="428">
        <f t="shared" si="208"/>
        <v>0.94</v>
      </c>
      <c r="P353" s="428">
        <f t="shared" si="208"/>
        <v>0.94</v>
      </c>
      <c r="Q353" s="428">
        <f t="shared" si="208"/>
        <v>0.94</v>
      </c>
      <c r="R353" s="429">
        <f t="shared" si="208"/>
        <v>0.94</v>
      </c>
      <c r="S353" s="430">
        <f t="shared" si="208"/>
        <v>0.94</v>
      </c>
      <c r="T353" s="431">
        <f t="shared" si="208"/>
        <v>0.94</v>
      </c>
      <c r="U353" s="428">
        <f t="shared" si="208"/>
        <v>0.94</v>
      </c>
      <c r="V353" s="428">
        <f t="shared" si="208"/>
        <v>0.94</v>
      </c>
      <c r="W353" s="428">
        <f t="shared" si="208"/>
        <v>0.94</v>
      </c>
      <c r="X353" s="428">
        <f t="shared" si="208"/>
        <v>0.94</v>
      </c>
      <c r="Y353" s="428">
        <f t="shared" si="208"/>
        <v>0.94</v>
      </c>
      <c r="Z353" s="428">
        <f t="shared" si="208"/>
        <v>0.94</v>
      </c>
      <c r="AA353" s="428">
        <f t="shared" si="208"/>
        <v>0.94</v>
      </c>
      <c r="AB353" s="428">
        <f t="shared" si="208"/>
        <v>0.94</v>
      </c>
      <c r="AC353" s="428">
        <f t="shared" si="208"/>
        <v>0.94</v>
      </c>
      <c r="AD353" s="428">
        <f t="shared" si="208"/>
        <v>0.94</v>
      </c>
      <c r="AE353" s="428">
        <f t="shared" si="208"/>
        <v>0.94</v>
      </c>
      <c r="AF353" s="429">
        <f t="shared" si="208"/>
        <v>0.94</v>
      </c>
      <c r="AG353" s="430">
        <f t="shared" si="208"/>
        <v>0.94</v>
      </c>
      <c r="AH353" s="431">
        <f t="shared" si="208"/>
        <v>0.94</v>
      </c>
      <c r="AI353" s="428">
        <f t="shared" si="208"/>
        <v>0.94</v>
      </c>
      <c r="AJ353" s="428">
        <f t="shared" si="208"/>
        <v>0.94</v>
      </c>
      <c r="AK353" s="428">
        <f t="shared" si="208"/>
        <v>0.94</v>
      </c>
      <c r="AL353" s="428">
        <f t="shared" si="208"/>
        <v>0.94</v>
      </c>
      <c r="AM353" s="428">
        <f t="shared" si="208"/>
        <v>0.94</v>
      </c>
      <c r="AN353" s="428">
        <f t="shared" si="208"/>
        <v>0.94</v>
      </c>
      <c r="AO353" s="428">
        <f t="shared" si="208"/>
        <v>0.94</v>
      </c>
      <c r="AP353" s="428">
        <f t="shared" si="208"/>
        <v>0.94</v>
      </c>
      <c r="AQ353" s="428">
        <f t="shared" si="208"/>
        <v>0.94</v>
      </c>
      <c r="AR353" s="428">
        <f t="shared" si="208"/>
        <v>0.94</v>
      </c>
      <c r="AS353" s="428">
        <f t="shared" si="208"/>
        <v>0.94</v>
      </c>
      <c r="AT353" s="429">
        <f t="shared" si="208"/>
        <v>0.94</v>
      </c>
      <c r="AU353" s="430">
        <f t="shared" si="208"/>
        <v>0.94</v>
      </c>
      <c r="AV353" s="431">
        <f t="shared" si="208"/>
        <v>0.94</v>
      </c>
      <c r="AW353" s="428">
        <f t="shared" si="208"/>
        <v>0.94</v>
      </c>
      <c r="AX353" s="428">
        <f t="shared" si="208"/>
        <v>0.94</v>
      </c>
      <c r="AY353" s="428">
        <f t="shared" si="208"/>
        <v>0.94</v>
      </c>
      <c r="AZ353" s="428">
        <f t="shared" si="208"/>
        <v>0.94</v>
      </c>
      <c r="BA353" s="428">
        <f t="shared" si="208"/>
        <v>0.94</v>
      </c>
      <c r="BB353" s="428">
        <f t="shared" si="208"/>
        <v>0.94</v>
      </c>
      <c r="BC353" s="428">
        <f t="shared" si="208"/>
        <v>0.94</v>
      </c>
      <c r="BD353" s="428">
        <f t="shared" si="208"/>
        <v>0.94</v>
      </c>
      <c r="BE353" s="428">
        <f t="shared" si="208"/>
        <v>0.94</v>
      </c>
      <c r="BF353" s="428">
        <f t="shared" si="208"/>
        <v>0.94</v>
      </c>
      <c r="BG353" s="428">
        <f t="shared" si="208"/>
        <v>0.94</v>
      </c>
      <c r="BH353" s="429">
        <f t="shared" si="208"/>
        <v>0.94</v>
      </c>
      <c r="BI353" s="430">
        <f t="shared" si="208"/>
        <v>0.94</v>
      </c>
      <c r="BJ353" s="430">
        <f t="shared" si="208"/>
        <v>0.94</v>
      </c>
      <c r="BK353" s="430">
        <f t="shared" si="208"/>
        <v>0.94</v>
      </c>
      <c r="BL353" s="430">
        <f t="shared" si="208"/>
        <v>0.94</v>
      </c>
      <c r="BM353" s="430">
        <f t="shared" si="208"/>
        <v>0.94</v>
      </c>
    </row>
    <row r="354" spans="1:65" outlineLevel="1" x14ac:dyDescent="0.3">
      <c r="A354" s="415" t="str">
        <f t="shared" si="186"/>
        <v>Cascading Yield</v>
      </c>
      <c r="B354" s="231" t="s">
        <v>37</v>
      </c>
      <c r="C354" s="232"/>
      <c r="D354" s="233" t="s">
        <v>68</v>
      </c>
      <c r="E354" s="234"/>
      <c r="F354" s="432">
        <v>0.98007500000000003</v>
      </c>
      <c r="G354" s="453">
        <v>0.98007500000000003</v>
      </c>
      <c r="H354" s="453">
        <v>0.98007500000000003</v>
      </c>
      <c r="I354" s="453">
        <v>0.98007500000000003</v>
      </c>
      <c r="J354" s="453">
        <v>0.98007500000000003</v>
      </c>
      <c r="K354" s="453">
        <v>0.98007500000000003</v>
      </c>
      <c r="L354" s="453">
        <v>0.98007500000000003</v>
      </c>
      <c r="M354" s="453">
        <v>0.98007500000000003</v>
      </c>
      <c r="N354" s="453">
        <v>0.98007500000000003</v>
      </c>
      <c r="O354" s="453">
        <v>0.98007500000000003</v>
      </c>
      <c r="P354" s="453">
        <v>0.98007500000000003</v>
      </c>
      <c r="Q354" s="453">
        <v>0.98007500000000003</v>
      </c>
      <c r="R354" s="454">
        <v>0.98007500000000003</v>
      </c>
      <c r="S354" s="455">
        <v>0.98007500000000003</v>
      </c>
      <c r="T354" s="456">
        <v>0.98007500000000003</v>
      </c>
      <c r="U354" s="453">
        <v>0.98007500000000003</v>
      </c>
      <c r="V354" s="453">
        <v>0.98007500000000003</v>
      </c>
      <c r="W354" s="453">
        <v>0.98007500000000003</v>
      </c>
      <c r="X354" s="453">
        <v>0.98007500000000003</v>
      </c>
      <c r="Y354" s="453">
        <v>0.98007500000000003</v>
      </c>
      <c r="Z354" s="453">
        <v>0.98007500000000003</v>
      </c>
      <c r="AA354" s="453">
        <v>0.98007500000000003</v>
      </c>
      <c r="AB354" s="453">
        <v>0.98007500000000003</v>
      </c>
      <c r="AC354" s="453">
        <v>0.98007500000000003</v>
      </c>
      <c r="AD354" s="453">
        <v>0.98007500000000003</v>
      </c>
      <c r="AE354" s="453">
        <v>0.98007500000000003</v>
      </c>
      <c r="AF354" s="454">
        <v>0.98007500000000003</v>
      </c>
      <c r="AG354" s="455">
        <v>0.98007500000000003</v>
      </c>
      <c r="AH354" s="456">
        <v>0.98007500000000003</v>
      </c>
      <c r="AI354" s="453">
        <v>0.98007500000000003</v>
      </c>
      <c r="AJ354" s="453">
        <v>0.98007500000000003</v>
      </c>
      <c r="AK354" s="453">
        <v>0.98007500000000003</v>
      </c>
      <c r="AL354" s="453">
        <v>0.98007500000000003</v>
      </c>
      <c r="AM354" s="453">
        <v>0.98007500000000003</v>
      </c>
      <c r="AN354" s="453">
        <v>0.98007500000000003</v>
      </c>
      <c r="AO354" s="453">
        <v>0.98007500000000003</v>
      </c>
      <c r="AP354" s="453">
        <v>0.98007500000000003</v>
      </c>
      <c r="AQ354" s="453">
        <v>0.98007500000000003</v>
      </c>
      <c r="AR354" s="453">
        <v>0.98007500000000003</v>
      </c>
      <c r="AS354" s="453">
        <v>0.98007500000000003</v>
      </c>
      <c r="AT354" s="454">
        <v>0.98007500000000003</v>
      </c>
      <c r="AU354" s="455">
        <v>0.98007500000000003</v>
      </c>
      <c r="AV354" s="456">
        <v>0.98007500000000003</v>
      </c>
      <c r="AW354" s="453">
        <v>0.98007500000000003</v>
      </c>
      <c r="AX354" s="453">
        <v>0.98007500000000003</v>
      </c>
      <c r="AY354" s="453">
        <v>0.98007500000000003</v>
      </c>
      <c r="AZ354" s="453">
        <v>0.98007500000000003</v>
      </c>
      <c r="BA354" s="453">
        <v>0.98007500000000003</v>
      </c>
      <c r="BB354" s="453">
        <v>0.98007500000000003</v>
      </c>
      <c r="BC354" s="453">
        <v>0.98007500000000003</v>
      </c>
      <c r="BD354" s="453">
        <v>0.98007500000000003</v>
      </c>
      <c r="BE354" s="453">
        <v>0.98007500000000003</v>
      </c>
      <c r="BF354" s="453">
        <v>0.98007500000000003</v>
      </c>
      <c r="BG354" s="453">
        <v>0.98007500000000003</v>
      </c>
      <c r="BH354" s="454">
        <v>0.98007500000000003</v>
      </c>
      <c r="BI354" s="455">
        <v>0.98007500000000003</v>
      </c>
      <c r="BJ354" s="455">
        <v>0.98007500000000003</v>
      </c>
      <c r="BK354" s="455">
        <v>0.98007500000000003</v>
      </c>
      <c r="BL354" s="455">
        <v>0.98007500000000003</v>
      </c>
      <c r="BM354" s="455">
        <v>0.98007500000000003</v>
      </c>
    </row>
    <row r="355" spans="1:65" outlineLevel="1" x14ac:dyDescent="0.3">
      <c r="A355" s="415" t="str">
        <f t="shared" si="186"/>
        <v>Cascading Yield</v>
      </c>
      <c r="B355" s="273" t="str">
        <f t="shared" ref="B355:D363" si="209">B266</f>
        <v>Hoplens (FTA) H1x</v>
      </c>
      <c r="C355" s="274">
        <f t="shared" si="209"/>
        <v>0</v>
      </c>
      <c r="D355" s="275" t="str">
        <f t="shared" si="209"/>
        <v>Blue Spool</v>
      </c>
      <c r="E355" s="299"/>
      <c r="F355" s="432">
        <v>0.98007500000000003</v>
      </c>
      <c r="G355" s="432">
        <f t="shared" ref="G355:BM359" si="210">G356*G266</f>
        <v>0.98007500000000003</v>
      </c>
      <c r="H355" s="432">
        <f t="shared" si="210"/>
        <v>0.98007500000000003</v>
      </c>
      <c r="I355" s="432">
        <f t="shared" si="210"/>
        <v>0.98007500000000003</v>
      </c>
      <c r="J355" s="432">
        <f t="shared" si="210"/>
        <v>0.98007500000000003</v>
      </c>
      <c r="K355" s="432">
        <f t="shared" si="210"/>
        <v>0.98007500000000003</v>
      </c>
      <c r="L355" s="432">
        <f t="shared" si="210"/>
        <v>0.98007500000000003</v>
      </c>
      <c r="M355" s="432">
        <f t="shared" si="210"/>
        <v>0.98007500000000003</v>
      </c>
      <c r="N355" s="432">
        <f t="shared" si="210"/>
        <v>0.98007500000000003</v>
      </c>
      <c r="O355" s="432">
        <f t="shared" si="210"/>
        <v>0.98007500000000003</v>
      </c>
      <c r="P355" s="432">
        <f t="shared" si="210"/>
        <v>0.98007500000000003</v>
      </c>
      <c r="Q355" s="432">
        <f t="shared" si="210"/>
        <v>0.98007500000000003</v>
      </c>
      <c r="R355" s="433">
        <f t="shared" si="210"/>
        <v>0.98007500000000003</v>
      </c>
      <c r="S355" s="434">
        <f t="shared" si="210"/>
        <v>0.98007500000000003</v>
      </c>
      <c r="T355" s="435">
        <f t="shared" si="210"/>
        <v>0.98007500000000003</v>
      </c>
      <c r="U355" s="432">
        <f t="shared" si="210"/>
        <v>0.98007500000000003</v>
      </c>
      <c r="V355" s="432">
        <f t="shared" si="210"/>
        <v>0.98007500000000003</v>
      </c>
      <c r="W355" s="432">
        <f t="shared" si="210"/>
        <v>0.98007500000000003</v>
      </c>
      <c r="X355" s="432">
        <f t="shared" si="210"/>
        <v>0.98007500000000003</v>
      </c>
      <c r="Y355" s="432">
        <f t="shared" si="210"/>
        <v>0.98007500000000003</v>
      </c>
      <c r="Z355" s="432">
        <f t="shared" si="210"/>
        <v>0.98007500000000003</v>
      </c>
      <c r="AA355" s="432">
        <f t="shared" si="210"/>
        <v>0.98007500000000003</v>
      </c>
      <c r="AB355" s="432">
        <f t="shared" si="210"/>
        <v>0.98007500000000003</v>
      </c>
      <c r="AC355" s="432">
        <f t="shared" si="210"/>
        <v>0.98007500000000003</v>
      </c>
      <c r="AD355" s="432">
        <f t="shared" si="210"/>
        <v>0.98007500000000003</v>
      </c>
      <c r="AE355" s="432">
        <f t="shared" si="210"/>
        <v>0.98007500000000003</v>
      </c>
      <c r="AF355" s="433">
        <f t="shared" si="210"/>
        <v>0.98007500000000003</v>
      </c>
      <c r="AG355" s="434">
        <f t="shared" si="210"/>
        <v>0.98007500000000003</v>
      </c>
      <c r="AH355" s="435">
        <f t="shared" si="210"/>
        <v>0.98007500000000003</v>
      </c>
      <c r="AI355" s="432">
        <f t="shared" si="210"/>
        <v>0.98007500000000003</v>
      </c>
      <c r="AJ355" s="432">
        <f t="shared" si="210"/>
        <v>0.98007500000000003</v>
      </c>
      <c r="AK355" s="432">
        <f t="shared" si="210"/>
        <v>0.98007500000000003</v>
      </c>
      <c r="AL355" s="432">
        <f t="shared" si="210"/>
        <v>0.98007500000000003</v>
      </c>
      <c r="AM355" s="432">
        <f t="shared" si="210"/>
        <v>0.98007500000000003</v>
      </c>
      <c r="AN355" s="432">
        <f t="shared" si="210"/>
        <v>0.98007500000000003</v>
      </c>
      <c r="AO355" s="432">
        <f t="shared" si="210"/>
        <v>0.98007500000000003</v>
      </c>
      <c r="AP355" s="432">
        <f t="shared" si="210"/>
        <v>0.98007500000000003</v>
      </c>
      <c r="AQ355" s="432">
        <f t="shared" si="210"/>
        <v>0.98007500000000003</v>
      </c>
      <c r="AR355" s="432">
        <f t="shared" si="210"/>
        <v>0.98007500000000003</v>
      </c>
      <c r="AS355" s="432">
        <f t="shared" si="210"/>
        <v>0.98007500000000003</v>
      </c>
      <c r="AT355" s="433">
        <f t="shared" si="210"/>
        <v>0.98007500000000003</v>
      </c>
      <c r="AU355" s="434">
        <f t="shared" si="210"/>
        <v>0.98007500000000003</v>
      </c>
      <c r="AV355" s="435">
        <f t="shared" si="210"/>
        <v>0.98007500000000003</v>
      </c>
      <c r="AW355" s="432">
        <f t="shared" si="210"/>
        <v>0.98007500000000003</v>
      </c>
      <c r="AX355" s="432">
        <f t="shared" si="210"/>
        <v>0.98007500000000003</v>
      </c>
      <c r="AY355" s="432">
        <f t="shared" si="210"/>
        <v>0.98007500000000003</v>
      </c>
      <c r="AZ355" s="432">
        <f t="shared" si="210"/>
        <v>0.98007500000000003</v>
      </c>
      <c r="BA355" s="432">
        <f t="shared" si="210"/>
        <v>0.98007500000000003</v>
      </c>
      <c r="BB355" s="432">
        <f t="shared" si="210"/>
        <v>0.98007500000000003</v>
      </c>
      <c r="BC355" s="432">
        <f t="shared" si="210"/>
        <v>0.98007500000000003</v>
      </c>
      <c r="BD355" s="432">
        <f t="shared" si="210"/>
        <v>0.98007500000000003</v>
      </c>
      <c r="BE355" s="432">
        <f t="shared" si="210"/>
        <v>0.98007500000000003</v>
      </c>
      <c r="BF355" s="432">
        <f t="shared" si="210"/>
        <v>0.98007500000000003</v>
      </c>
      <c r="BG355" s="432">
        <f t="shared" si="210"/>
        <v>0.98007500000000003</v>
      </c>
      <c r="BH355" s="433">
        <f t="shared" si="210"/>
        <v>0.98007500000000003</v>
      </c>
      <c r="BI355" s="434">
        <f t="shared" si="210"/>
        <v>0.98007500000000003</v>
      </c>
      <c r="BJ355" s="434">
        <f t="shared" si="210"/>
        <v>0.98007500000000003</v>
      </c>
      <c r="BK355" s="434">
        <f t="shared" si="210"/>
        <v>0.98007500000000003</v>
      </c>
      <c r="BL355" s="434">
        <f t="shared" si="210"/>
        <v>0.98007500000000003</v>
      </c>
      <c r="BM355" s="434">
        <f t="shared" si="210"/>
        <v>0.98007500000000003</v>
      </c>
    </row>
    <row r="356" spans="1:65" outlineLevel="1" x14ac:dyDescent="0.3">
      <c r="A356" s="415" t="str">
        <f t="shared" si="186"/>
        <v>Cascading Yield</v>
      </c>
      <c r="B356" s="239" t="str">
        <f t="shared" si="209"/>
        <v>Hoplens (FTA) H1x</v>
      </c>
      <c r="C356" s="240">
        <f t="shared" si="209"/>
        <v>0</v>
      </c>
      <c r="D356" s="241" t="str">
        <f t="shared" si="209"/>
        <v>Catridge Preparation</v>
      </c>
      <c r="E356" s="242"/>
      <c r="F356" s="424">
        <v>0.98007500000000003</v>
      </c>
      <c r="G356" s="424">
        <f t="shared" si="210"/>
        <v>0.98007500000000003</v>
      </c>
      <c r="H356" s="424">
        <f t="shared" si="210"/>
        <v>0.98007500000000003</v>
      </c>
      <c r="I356" s="424">
        <f t="shared" si="210"/>
        <v>0.98007500000000003</v>
      </c>
      <c r="J356" s="424">
        <f t="shared" si="210"/>
        <v>0.98007500000000003</v>
      </c>
      <c r="K356" s="424">
        <f t="shared" si="210"/>
        <v>0.98007500000000003</v>
      </c>
      <c r="L356" s="424">
        <f t="shared" si="210"/>
        <v>0.98007500000000003</v>
      </c>
      <c r="M356" s="424">
        <f t="shared" si="210"/>
        <v>0.98007500000000003</v>
      </c>
      <c r="N356" s="424">
        <f t="shared" si="210"/>
        <v>0.98007500000000003</v>
      </c>
      <c r="O356" s="424">
        <f t="shared" si="210"/>
        <v>0.98007500000000003</v>
      </c>
      <c r="P356" s="424">
        <f t="shared" si="210"/>
        <v>0.98007500000000003</v>
      </c>
      <c r="Q356" s="424">
        <f t="shared" si="210"/>
        <v>0.98007500000000003</v>
      </c>
      <c r="R356" s="425">
        <f t="shared" si="210"/>
        <v>0.98007500000000003</v>
      </c>
      <c r="S356" s="426">
        <f t="shared" si="210"/>
        <v>0.98007500000000003</v>
      </c>
      <c r="T356" s="427">
        <f t="shared" si="210"/>
        <v>0.98007500000000003</v>
      </c>
      <c r="U356" s="424">
        <f t="shared" si="210"/>
        <v>0.98007500000000003</v>
      </c>
      <c r="V356" s="424">
        <f t="shared" si="210"/>
        <v>0.98007500000000003</v>
      </c>
      <c r="W356" s="424">
        <f t="shared" si="210"/>
        <v>0.98007500000000003</v>
      </c>
      <c r="X356" s="424">
        <f t="shared" si="210"/>
        <v>0.98007500000000003</v>
      </c>
      <c r="Y356" s="424">
        <f t="shared" si="210"/>
        <v>0.98007500000000003</v>
      </c>
      <c r="Z356" s="424">
        <f t="shared" si="210"/>
        <v>0.98007500000000003</v>
      </c>
      <c r="AA356" s="424">
        <f t="shared" si="210"/>
        <v>0.98007500000000003</v>
      </c>
      <c r="AB356" s="424">
        <f t="shared" si="210"/>
        <v>0.98007500000000003</v>
      </c>
      <c r="AC356" s="424">
        <f t="shared" si="210"/>
        <v>0.98007500000000003</v>
      </c>
      <c r="AD356" s="424">
        <f t="shared" si="210"/>
        <v>0.98007500000000003</v>
      </c>
      <c r="AE356" s="424">
        <f t="shared" si="210"/>
        <v>0.98007500000000003</v>
      </c>
      <c r="AF356" s="425">
        <f t="shared" si="210"/>
        <v>0.98007500000000003</v>
      </c>
      <c r="AG356" s="426">
        <f t="shared" si="210"/>
        <v>0.98007500000000003</v>
      </c>
      <c r="AH356" s="427">
        <f t="shared" si="210"/>
        <v>0.98007500000000003</v>
      </c>
      <c r="AI356" s="424">
        <f t="shared" si="210"/>
        <v>0.98007500000000003</v>
      </c>
      <c r="AJ356" s="424">
        <f t="shared" si="210"/>
        <v>0.98007500000000003</v>
      </c>
      <c r="AK356" s="424">
        <f t="shared" si="210"/>
        <v>0.98007500000000003</v>
      </c>
      <c r="AL356" s="424">
        <f t="shared" si="210"/>
        <v>0.98007500000000003</v>
      </c>
      <c r="AM356" s="424">
        <f t="shared" si="210"/>
        <v>0.98007500000000003</v>
      </c>
      <c r="AN356" s="424">
        <f t="shared" si="210"/>
        <v>0.98007500000000003</v>
      </c>
      <c r="AO356" s="424">
        <f t="shared" si="210"/>
        <v>0.98007500000000003</v>
      </c>
      <c r="AP356" s="424">
        <f t="shared" si="210"/>
        <v>0.98007500000000003</v>
      </c>
      <c r="AQ356" s="424">
        <f t="shared" si="210"/>
        <v>0.98007500000000003</v>
      </c>
      <c r="AR356" s="424">
        <f t="shared" si="210"/>
        <v>0.98007500000000003</v>
      </c>
      <c r="AS356" s="424">
        <f t="shared" si="210"/>
        <v>0.98007500000000003</v>
      </c>
      <c r="AT356" s="425">
        <f t="shared" si="210"/>
        <v>0.98007500000000003</v>
      </c>
      <c r="AU356" s="426">
        <f t="shared" si="210"/>
        <v>0.98007500000000003</v>
      </c>
      <c r="AV356" s="427">
        <f t="shared" si="210"/>
        <v>0.98007500000000003</v>
      </c>
      <c r="AW356" s="424">
        <f t="shared" si="210"/>
        <v>0.98007500000000003</v>
      </c>
      <c r="AX356" s="424">
        <f t="shared" si="210"/>
        <v>0.98007500000000003</v>
      </c>
      <c r="AY356" s="424">
        <f t="shared" si="210"/>
        <v>0.98007500000000003</v>
      </c>
      <c r="AZ356" s="424">
        <f t="shared" si="210"/>
        <v>0.98007500000000003</v>
      </c>
      <c r="BA356" s="424">
        <f t="shared" si="210"/>
        <v>0.98007500000000003</v>
      </c>
      <c r="BB356" s="424">
        <f t="shared" si="210"/>
        <v>0.98007500000000003</v>
      </c>
      <c r="BC356" s="424">
        <f t="shared" si="210"/>
        <v>0.98007500000000003</v>
      </c>
      <c r="BD356" s="424">
        <f t="shared" si="210"/>
        <v>0.98007500000000003</v>
      </c>
      <c r="BE356" s="424">
        <f t="shared" si="210"/>
        <v>0.98007500000000003</v>
      </c>
      <c r="BF356" s="424">
        <f t="shared" si="210"/>
        <v>0.98007500000000003</v>
      </c>
      <c r="BG356" s="424">
        <f t="shared" si="210"/>
        <v>0.98007500000000003</v>
      </c>
      <c r="BH356" s="425">
        <f t="shared" si="210"/>
        <v>0.98007500000000003</v>
      </c>
      <c r="BI356" s="426">
        <f t="shared" si="210"/>
        <v>0.98007500000000003</v>
      </c>
      <c r="BJ356" s="426">
        <f t="shared" si="210"/>
        <v>0.98007500000000003</v>
      </c>
      <c r="BK356" s="426">
        <f t="shared" si="210"/>
        <v>0.98007500000000003</v>
      </c>
      <c r="BL356" s="426">
        <f t="shared" si="210"/>
        <v>0.98007500000000003</v>
      </c>
      <c r="BM356" s="426">
        <f t="shared" si="210"/>
        <v>0.98007500000000003</v>
      </c>
    </row>
    <row r="357" spans="1:65" outlineLevel="1" x14ac:dyDescent="0.3">
      <c r="A357" s="415" t="str">
        <f t="shared" si="186"/>
        <v>Cascading Yield</v>
      </c>
      <c r="B357" s="239" t="str">
        <f t="shared" si="209"/>
        <v>Hoplens (FTA) H1x</v>
      </c>
      <c r="C357" s="240">
        <f t="shared" si="209"/>
        <v>0</v>
      </c>
      <c r="D357" s="241" t="str">
        <f t="shared" si="209"/>
        <v>Lensing</v>
      </c>
      <c r="E357" s="242"/>
      <c r="F357" s="424">
        <v>0.98007500000000003</v>
      </c>
      <c r="G357" s="424">
        <f t="shared" si="210"/>
        <v>0.98007500000000003</v>
      </c>
      <c r="H357" s="424">
        <f t="shared" si="210"/>
        <v>0.98007500000000003</v>
      </c>
      <c r="I357" s="424">
        <f t="shared" si="210"/>
        <v>0.98007500000000003</v>
      </c>
      <c r="J357" s="424">
        <f t="shared" si="210"/>
        <v>0.98007500000000003</v>
      </c>
      <c r="K357" s="424">
        <f t="shared" si="210"/>
        <v>0.98007500000000003</v>
      </c>
      <c r="L357" s="424">
        <f t="shared" si="210"/>
        <v>0.98007500000000003</v>
      </c>
      <c r="M357" s="424">
        <f t="shared" si="210"/>
        <v>0.98007500000000003</v>
      </c>
      <c r="N357" s="424">
        <f t="shared" si="210"/>
        <v>0.98007500000000003</v>
      </c>
      <c r="O357" s="424">
        <f t="shared" si="210"/>
        <v>0.98007500000000003</v>
      </c>
      <c r="P357" s="424">
        <f t="shared" si="210"/>
        <v>0.98007500000000003</v>
      </c>
      <c r="Q357" s="424">
        <f t="shared" si="210"/>
        <v>0.98007500000000003</v>
      </c>
      <c r="R357" s="425">
        <f t="shared" si="210"/>
        <v>0.98007500000000003</v>
      </c>
      <c r="S357" s="426">
        <f t="shared" si="210"/>
        <v>0.98007500000000003</v>
      </c>
      <c r="T357" s="427">
        <f t="shared" si="210"/>
        <v>0.98007500000000003</v>
      </c>
      <c r="U357" s="424">
        <f t="shared" si="210"/>
        <v>0.98007500000000003</v>
      </c>
      <c r="V357" s="424">
        <f t="shared" si="210"/>
        <v>0.98007500000000003</v>
      </c>
      <c r="W357" s="424">
        <f t="shared" si="210"/>
        <v>0.98007500000000003</v>
      </c>
      <c r="X357" s="424">
        <f t="shared" si="210"/>
        <v>0.98007500000000003</v>
      </c>
      <c r="Y357" s="424">
        <f t="shared" si="210"/>
        <v>0.98007500000000003</v>
      </c>
      <c r="Z357" s="424">
        <f t="shared" si="210"/>
        <v>0.98007500000000003</v>
      </c>
      <c r="AA357" s="424">
        <f t="shared" si="210"/>
        <v>0.98007500000000003</v>
      </c>
      <c r="AB357" s="424">
        <f t="shared" si="210"/>
        <v>0.98007500000000003</v>
      </c>
      <c r="AC357" s="424">
        <f t="shared" si="210"/>
        <v>0.98007500000000003</v>
      </c>
      <c r="AD357" s="424">
        <f t="shared" si="210"/>
        <v>0.98007500000000003</v>
      </c>
      <c r="AE357" s="424">
        <f t="shared" si="210"/>
        <v>0.98007500000000003</v>
      </c>
      <c r="AF357" s="425">
        <f t="shared" si="210"/>
        <v>0.98007500000000003</v>
      </c>
      <c r="AG357" s="426">
        <f t="shared" si="210"/>
        <v>0.98007500000000003</v>
      </c>
      <c r="AH357" s="427">
        <f t="shared" si="210"/>
        <v>0.98007500000000003</v>
      </c>
      <c r="AI357" s="424">
        <f t="shared" si="210"/>
        <v>0.98007500000000003</v>
      </c>
      <c r="AJ357" s="424">
        <f t="shared" si="210"/>
        <v>0.98007500000000003</v>
      </c>
      <c r="AK357" s="424">
        <f t="shared" si="210"/>
        <v>0.98007500000000003</v>
      </c>
      <c r="AL357" s="424">
        <f t="shared" si="210"/>
        <v>0.98007500000000003</v>
      </c>
      <c r="AM357" s="424">
        <f t="shared" si="210"/>
        <v>0.98007500000000003</v>
      </c>
      <c r="AN357" s="424">
        <f t="shared" si="210"/>
        <v>0.98007500000000003</v>
      </c>
      <c r="AO357" s="424">
        <f t="shared" si="210"/>
        <v>0.98007500000000003</v>
      </c>
      <c r="AP357" s="424">
        <f t="shared" si="210"/>
        <v>0.98007500000000003</v>
      </c>
      <c r="AQ357" s="424">
        <f t="shared" si="210"/>
        <v>0.98007500000000003</v>
      </c>
      <c r="AR357" s="424">
        <f t="shared" si="210"/>
        <v>0.98007500000000003</v>
      </c>
      <c r="AS357" s="424">
        <f t="shared" si="210"/>
        <v>0.98007500000000003</v>
      </c>
      <c r="AT357" s="425">
        <f t="shared" si="210"/>
        <v>0.98007500000000003</v>
      </c>
      <c r="AU357" s="426">
        <f t="shared" si="210"/>
        <v>0.98007500000000003</v>
      </c>
      <c r="AV357" s="427">
        <f t="shared" si="210"/>
        <v>0.98007500000000003</v>
      </c>
      <c r="AW357" s="424">
        <f t="shared" si="210"/>
        <v>0.98007500000000003</v>
      </c>
      <c r="AX357" s="424">
        <f t="shared" si="210"/>
        <v>0.98007500000000003</v>
      </c>
      <c r="AY357" s="424">
        <f t="shared" si="210"/>
        <v>0.98007500000000003</v>
      </c>
      <c r="AZ357" s="424">
        <f t="shared" si="210"/>
        <v>0.98007500000000003</v>
      </c>
      <c r="BA357" s="424">
        <f t="shared" si="210"/>
        <v>0.98007500000000003</v>
      </c>
      <c r="BB357" s="424">
        <f t="shared" si="210"/>
        <v>0.98007500000000003</v>
      </c>
      <c r="BC357" s="424">
        <f t="shared" si="210"/>
        <v>0.98007500000000003</v>
      </c>
      <c r="BD357" s="424">
        <f t="shared" si="210"/>
        <v>0.98007500000000003</v>
      </c>
      <c r="BE357" s="424">
        <f t="shared" si="210"/>
        <v>0.98007500000000003</v>
      </c>
      <c r="BF357" s="424">
        <f t="shared" si="210"/>
        <v>0.98007500000000003</v>
      </c>
      <c r="BG357" s="424">
        <f t="shared" si="210"/>
        <v>0.98007500000000003</v>
      </c>
      <c r="BH357" s="425">
        <f t="shared" si="210"/>
        <v>0.98007500000000003</v>
      </c>
      <c r="BI357" s="426">
        <f t="shared" si="210"/>
        <v>0.98007500000000003</v>
      </c>
      <c r="BJ357" s="426">
        <f t="shared" si="210"/>
        <v>0.98007500000000003</v>
      </c>
      <c r="BK357" s="426">
        <f t="shared" si="210"/>
        <v>0.98007500000000003</v>
      </c>
      <c r="BL357" s="426">
        <f t="shared" si="210"/>
        <v>0.98007500000000003</v>
      </c>
      <c r="BM357" s="426">
        <f t="shared" si="210"/>
        <v>0.98007500000000003</v>
      </c>
    </row>
    <row r="358" spans="1:65" outlineLevel="1" x14ac:dyDescent="0.3">
      <c r="A358" s="415" t="str">
        <f t="shared" si="186"/>
        <v>Cascading Yield</v>
      </c>
      <c r="B358" s="239" t="str">
        <f t="shared" si="209"/>
        <v>Hoplens (FTA) H1x</v>
      </c>
      <c r="C358" s="240">
        <f t="shared" si="209"/>
        <v>0</v>
      </c>
      <c r="D358" s="241" t="str">
        <f t="shared" si="209"/>
        <v>Final Stripping</v>
      </c>
      <c r="E358" s="242"/>
      <c r="F358" s="424">
        <v>0.995</v>
      </c>
      <c r="G358" s="424">
        <f t="shared" si="210"/>
        <v>0.995</v>
      </c>
      <c r="H358" s="424">
        <f t="shared" si="210"/>
        <v>0.995</v>
      </c>
      <c r="I358" s="424">
        <f t="shared" si="210"/>
        <v>0.995</v>
      </c>
      <c r="J358" s="424">
        <f t="shared" si="210"/>
        <v>0.995</v>
      </c>
      <c r="K358" s="424">
        <f t="shared" si="210"/>
        <v>0.995</v>
      </c>
      <c r="L358" s="424">
        <f t="shared" si="210"/>
        <v>0.995</v>
      </c>
      <c r="M358" s="424">
        <f t="shared" si="210"/>
        <v>0.995</v>
      </c>
      <c r="N358" s="424">
        <f t="shared" si="210"/>
        <v>0.995</v>
      </c>
      <c r="O358" s="424">
        <f t="shared" si="210"/>
        <v>0.995</v>
      </c>
      <c r="P358" s="424">
        <f t="shared" si="210"/>
        <v>0.995</v>
      </c>
      <c r="Q358" s="424">
        <f t="shared" si="210"/>
        <v>0.995</v>
      </c>
      <c r="R358" s="425">
        <f t="shared" si="210"/>
        <v>0.995</v>
      </c>
      <c r="S358" s="426">
        <f t="shared" si="210"/>
        <v>0.995</v>
      </c>
      <c r="T358" s="427">
        <f t="shared" si="210"/>
        <v>0.995</v>
      </c>
      <c r="U358" s="424">
        <f t="shared" si="210"/>
        <v>0.995</v>
      </c>
      <c r="V358" s="424">
        <f t="shared" si="210"/>
        <v>0.995</v>
      </c>
      <c r="W358" s="424">
        <f t="shared" si="210"/>
        <v>0.995</v>
      </c>
      <c r="X358" s="424">
        <f t="shared" si="210"/>
        <v>0.995</v>
      </c>
      <c r="Y358" s="424">
        <f t="shared" si="210"/>
        <v>0.995</v>
      </c>
      <c r="Z358" s="424">
        <f t="shared" si="210"/>
        <v>0.995</v>
      </c>
      <c r="AA358" s="424">
        <f t="shared" si="210"/>
        <v>0.995</v>
      </c>
      <c r="AB358" s="424">
        <f t="shared" si="210"/>
        <v>0.995</v>
      </c>
      <c r="AC358" s="424">
        <f t="shared" si="210"/>
        <v>0.995</v>
      </c>
      <c r="AD358" s="424">
        <f t="shared" si="210"/>
        <v>0.995</v>
      </c>
      <c r="AE358" s="424">
        <f t="shared" si="210"/>
        <v>0.995</v>
      </c>
      <c r="AF358" s="425">
        <f t="shared" si="210"/>
        <v>0.995</v>
      </c>
      <c r="AG358" s="426">
        <f t="shared" si="210"/>
        <v>0.995</v>
      </c>
      <c r="AH358" s="427">
        <f t="shared" si="210"/>
        <v>0.995</v>
      </c>
      <c r="AI358" s="424">
        <f t="shared" si="210"/>
        <v>0.995</v>
      </c>
      <c r="AJ358" s="424">
        <f t="shared" si="210"/>
        <v>0.995</v>
      </c>
      <c r="AK358" s="424">
        <f t="shared" si="210"/>
        <v>0.995</v>
      </c>
      <c r="AL358" s="424">
        <f t="shared" si="210"/>
        <v>0.995</v>
      </c>
      <c r="AM358" s="424">
        <f t="shared" si="210"/>
        <v>0.995</v>
      </c>
      <c r="AN358" s="424">
        <f t="shared" si="210"/>
        <v>0.995</v>
      </c>
      <c r="AO358" s="424">
        <f t="shared" si="210"/>
        <v>0.995</v>
      </c>
      <c r="AP358" s="424">
        <f t="shared" si="210"/>
        <v>0.995</v>
      </c>
      <c r="AQ358" s="424">
        <f t="shared" si="210"/>
        <v>0.995</v>
      </c>
      <c r="AR358" s="424">
        <f t="shared" si="210"/>
        <v>0.995</v>
      </c>
      <c r="AS358" s="424">
        <f t="shared" si="210"/>
        <v>0.995</v>
      </c>
      <c r="AT358" s="425">
        <f t="shared" si="210"/>
        <v>0.995</v>
      </c>
      <c r="AU358" s="426">
        <f t="shared" si="210"/>
        <v>0.995</v>
      </c>
      <c r="AV358" s="427">
        <f t="shared" si="210"/>
        <v>0.995</v>
      </c>
      <c r="AW358" s="424">
        <f t="shared" si="210"/>
        <v>0.995</v>
      </c>
      <c r="AX358" s="424">
        <f t="shared" si="210"/>
        <v>0.995</v>
      </c>
      <c r="AY358" s="424">
        <f t="shared" si="210"/>
        <v>0.995</v>
      </c>
      <c r="AZ358" s="424">
        <f t="shared" si="210"/>
        <v>0.995</v>
      </c>
      <c r="BA358" s="424">
        <f t="shared" si="210"/>
        <v>0.995</v>
      </c>
      <c r="BB358" s="424">
        <f t="shared" si="210"/>
        <v>0.995</v>
      </c>
      <c r="BC358" s="424">
        <f t="shared" si="210"/>
        <v>0.995</v>
      </c>
      <c r="BD358" s="424">
        <f t="shared" si="210"/>
        <v>0.995</v>
      </c>
      <c r="BE358" s="424">
        <f t="shared" si="210"/>
        <v>0.995</v>
      </c>
      <c r="BF358" s="424">
        <f t="shared" si="210"/>
        <v>0.995</v>
      </c>
      <c r="BG358" s="424">
        <f t="shared" si="210"/>
        <v>0.995</v>
      </c>
      <c r="BH358" s="425">
        <f t="shared" si="210"/>
        <v>0.995</v>
      </c>
      <c r="BI358" s="426">
        <f t="shared" si="210"/>
        <v>0.995</v>
      </c>
      <c r="BJ358" s="426">
        <f t="shared" si="210"/>
        <v>0.995</v>
      </c>
      <c r="BK358" s="426">
        <f t="shared" si="210"/>
        <v>0.995</v>
      </c>
      <c r="BL358" s="426">
        <f t="shared" si="210"/>
        <v>0.995</v>
      </c>
      <c r="BM358" s="426">
        <f t="shared" si="210"/>
        <v>0.995</v>
      </c>
    </row>
    <row r="359" spans="1:65" outlineLevel="1" x14ac:dyDescent="0.3">
      <c r="A359" s="415" t="str">
        <f t="shared" si="186"/>
        <v>Cascading Yield</v>
      </c>
      <c r="B359" s="308" t="str">
        <f t="shared" si="209"/>
        <v>Hoplens (FTA) H1x</v>
      </c>
      <c r="C359" s="326">
        <f t="shared" si="209"/>
        <v>0</v>
      </c>
      <c r="D359" s="327" t="str">
        <f t="shared" si="209"/>
        <v>AR Coating load</v>
      </c>
      <c r="E359" s="309"/>
      <c r="F359" s="440">
        <v>1</v>
      </c>
      <c r="G359" s="440">
        <f t="shared" si="210"/>
        <v>1</v>
      </c>
      <c r="H359" s="440">
        <f t="shared" si="210"/>
        <v>1</v>
      </c>
      <c r="I359" s="440">
        <f t="shared" si="210"/>
        <v>1</v>
      </c>
      <c r="J359" s="440">
        <f t="shared" si="210"/>
        <v>1</v>
      </c>
      <c r="K359" s="440">
        <f t="shared" si="210"/>
        <v>1</v>
      </c>
      <c r="L359" s="440">
        <f t="shared" si="210"/>
        <v>1</v>
      </c>
      <c r="M359" s="440">
        <f t="shared" si="210"/>
        <v>1</v>
      </c>
      <c r="N359" s="440">
        <f t="shared" si="210"/>
        <v>1</v>
      </c>
      <c r="O359" s="440">
        <f t="shared" si="210"/>
        <v>1</v>
      </c>
      <c r="P359" s="440">
        <f t="shared" si="210"/>
        <v>1</v>
      </c>
      <c r="Q359" s="440">
        <f t="shared" si="210"/>
        <v>1</v>
      </c>
      <c r="R359" s="441">
        <f t="shared" si="210"/>
        <v>1</v>
      </c>
      <c r="S359" s="442">
        <f t="shared" si="210"/>
        <v>1</v>
      </c>
      <c r="T359" s="443">
        <f t="shared" si="210"/>
        <v>1</v>
      </c>
      <c r="U359" s="440">
        <f t="shared" si="210"/>
        <v>1</v>
      </c>
      <c r="V359" s="440">
        <f t="shared" si="210"/>
        <v>1</v>
      </c>
      <c r="W359" s="440">
        <f t="shared" si="210"/>
        <v>1</v>
      </c>
      <c r="X359" s="440">
        <f t="shared" si="210"/>
        <v>1</v>
      </c>
      <c r="Y359" s="440">
        <f t="shared" si="210"/>
        <v>1</v>
      </c>
      <c r="Z359" s="440">
        <f t="shared" ref="Q359:BM362" si="211">Z360*Z270</f>
        <v>1</v>
      </c>
      <c r="AA359" s="440">
        <f t="shared" si="211"/>
        <v>1</v>
      </c>
      <c r="AB359" s="440">
        <f t="shared" si="211"/>
        <v>1</v>
      </c>
      <c r="AC359" s="440">
        <f t="shared" si="211"/>
        <v>1</v>
      </c>
      <c r="AD359" s="440">
        <f t="shared" si="211"/>
        <v>1</v>
      </c>
      <c r="AE359" s="440">
        <f t="shared" si="211"/>
        <v>1</v>
      </c>
      <c r="AF359" s="441">
        <f t="shared" si="211"/>
        <v>1</v>
      </c>
      <c r="AG359" s="442">
        <f t="shared" si="211"/>
        <v>1</v>
      </c>
      <c r="AH359" s="443">
        <f t="shared" si="211"/>
        <v>1</v>
      </c>
      <c r="AI359" s="440">
        <f t="shared" si="211"/>
        <v>1</v>
      </c>
      <c r="AJ359" s="440">
        <f t="shared" si="211"/>
        <v>1</v>
      </c>
      <c r="AK359" s="440">
        <f t="shared" si="211"/>
        <v>1</v>
      </c>
      <c r="AL359" s="440">
        <f t="shared" si="211"/>
        <v>1</v>
      </c>
      <c r="AM359" s="440">
        <f t="shared" si="211"/>
        <v>1</v>
      </c>
      <c r="AN359" s="440">
        <f t="shared" si="211"/>
        <v>1</v>
      </c>
      <c r="AO359" s="440">
        <f t="shared" si="211"/>
        <v>1</v>
      </c>
      <c r="AP359" s="440">
        <f t="shared" si="211"/>
        <v>1</v>
      </c>
      <c r="AQ359" s="440">
        <f t="shared" si="211"/>
        <v>1</v>
      </c>
      <c r="AR359" s="440">
        <f t="shared" si="211"/>
        <v>1</v>
      </c>
      <c r="AS359" s="440">
        <f t="shared" si="211"/>
        <v>1</v>
      </c>
      <c r="AT359" s="441">
        <f t="shared" si="211"/>
        <v>1</v>
      </c>
      <c r="AU359" s="442">
        <f t="shared" si="211"/>
        <v>1</v>
      </c>
      <c r="AV359" s="443">
        <f t="shared" si="211"/>
        <v>1</v>
      </c>
      <c r="AW359" s="440">
        <f t="shared" si="211"/>
        <v>1</v>
      </c>
      <c r="AX359" s="440">
        <f t="shared" si="211"/>
        <v>1</v>
      </c>
      <c r="AY359" s="440">
        <f t="shared" si="211"/>
        <v>1</v>
      </c>
      <c r="AZ359" s="440">
        <f t="shared" si="211"/>
        <v>1</v>
      </c>
      <c r="BA359" s="440">
        <f t="shared" si="211"/>
        <v>1</v>
      </c>
      <c r="BB359" s="440">
        <f t="shared" si="211"/>
        <v>1</v>
      </c>
      <c r="BC359" s="440">
        <f t="shared" si="211"/>
        <v>1</v>
      </c>
      <c r="BD359" s="440">
        <f t="shared" si="211"/>
        <v>1</v>
      </c>
      <c r="BE359" s="440">
        <f t="shared" si="211"/>
        <v>1</v>
      </c>
      <c r="BF359" s="440">
        <f t="shared" si="211"/>
        <v>1</v>
      </c>
      <c r="BG359" s="440">
        <f t="shared" si="211"/>
        <v>1</v>
      </c>
      <c r="BH359" s="441">
        <f t="shared" si="211"/>
        <v>1</v>
      </c>
      <c r="BI359" s="442">
        <f t="shared" si="211"/>
        <v>1</v>
      </c>
      <c r="BJ359" s="442">
        <f t="shared" si="211"/>
        <v>1</v>
      </c>
      <c r="BK359" s="442">
        <f t="shared" si="211"/>
        <v>1</v>
      </c>
      <c r="BL359" s="442">
        <f t="shared" si="211"/>
        <v>1</v>
      </c>
      <c r="BM359" s="442">
        <f t="shared" si="211"/>
        <v>1</v>
      </c>
    </row>
    <row r="360" spans="1:65" outlineLevel="1" x14ac:dyDescent="0.3">
      <c r="A360" s="415" t="str">
        <f t="shared" si="186"/>
        <v>Cascading Yield</v>
      </c>
      <c r="B360" s="308" t="str">
        <f t="shared" si="209"/>
        <v>Hoplens (FTA) H1x</v>
      </c>
      <c r="C360" s="326">
        <f t="shared" si="209"/>
        <v>0</v>
      </c>
      <c r="D360" s="327" t="str">
        <f t="shared" si="209"/>
        <v>AR Coating/Pre/Post Inspection</v>
      </c>
      <c r="E360" s="309"/>
      <c r="F360" s="440">
        <v>1</v>
      </c>
      <c r="G360" s="440">
        <f t="shared" ref="G360:P362" si="212">G361*G271</f>
        <v>1</v>
      </c>
      <c r="H360" s="440">
        <f t="shared" si="212"/>
        <v>1</v>
      </c>
      <c r="I360" s="440">
        <f t="shared" si="212"/>
        <v>1</v>
      </c>
      <c r="J360" s="440">
        <f t="shared" si="212"/>
        <v>1</v>
      </c>
      <c r="K360" s="440">
        <f t="shared" si="212"/>
        <v>1</v>
      </c>
      <c r="L360" s="440">
        <f t="shared" si="212"/>
        <v>1</v>
      </c>
      <c r="M360" s="440">
        <f t="shared" si="212"/>
        <v>1</v>
      </c>
      <c r="N360" s="440">
        <f t="shared" si="212"/>
        <v>1</v>
      </c>
      <c r="O360" s="440">
        <f t="shared" si="212"/>
        <v>1</v>
      </c>
      <c r="P360" s="440">
        <f t="shared" si="212"/>
        <v>1</v>
      </c>
      <c r="Q360" s="440">
        <f t="shared" si="211"/>
        <v>1</v>
      </c>
      <c r="R360" s="441">
        <f t="shared" si="211"/>
        <v>1</v>
      </c>
      <c r="S360" s="442">
        <f t="shared" si="211"/>
        <v>1</v>
      </c>
      <c r="T360" s="443">
        <f t="shared" si="211"/>
        <v>1</v>
      </c>
      <c r="U360" s="440">
        <f t="shared" si="211"/>
        <v>1</v>
      </c>
      <c r="V360" s="440">
        <f t="shared" si="211"/>
        <v>1</v>
      </c>
      <c r="W360" s="440">
        <f t="shared" si="211"/>
        <v>1</v>
      </c>
      <c r="X360" s="440">
        <f t="shared" si="211"/>
        <v>1</v>
      </c>
      <c r="Y360" s="440">
        <f t="shared" si="211"/>
        <v>1</v>
      </c>
      <c r="Z360" s="440">
        <f t="shared" si="211"/>
        <v>1</v>
      </c>
      <c r="AA360" s="440">
        <f t="shared" si="211"/>
        <v>1</v>
      </c>
      <c r="AB360" s="440">
        <f t="shared" si="211"/>
        <v>1</v>
      </c>
      <c r="AC360" s="440">
        <f t="shared" si="211"/>
        <v>1</v>
      </c>
      <c r="AD360" s="440">
        <f t="shared" si="211"/>
        <v>1</v>
      </c>
      <c r="AE360" s="440">
        <f t="shared" si="211"/>
        <v>1</v>
      </c>
      <c r="AF360" s="441">
        <f t="shared" si="211"/>
        <v>1</v>
      </c>
      <c r="AG360" s="442">
        <f t="shared" si="211"/>
        <v>1</v>
      </c>
      <c r="AH360" s="443">
        <f t="shared" si="211"/>
        <v>1</v>
      </c>
      <c r="AI360" s="440">
        <f t="shared" si="211"/>
        <v>1</v>
      </c>
      <c r="AJ360" s="440">
        <f t="shared" si="211"/>
        <v>1</v>
      </c>
      <c r="AK360" s="440">
        <f t="shared" si="211"/>
        <v>1</v>
      </c>
      <c r="AL360" s="440">
        <f t="shared" si="211"/>
        <v>1</v>
      </c>
      <c r="AM360" s="440">
        <f t="shared" si="211"/>
        <v>1</v>
      </c>
      <c r="AN360" s="440">
        <f t="shared" si="211"/>
        <v>1</v>
      </c>
      <c r="AO360" s="440">
        <f t="shared" si="211"/>
        <v>1</v>
      </c>
      <c r="AP360" s="440">
        <f t="shared" si="211"/>
        <v>1</v>
      </c>
      <c r="AQ360" s="440">
        <f t="shared" si="211"/>
        <v>1</v>
      </c>
      <c r="AR360" s="440">
        <f t="shared" si="211"/>
        <v>1</v>
      </c>
      <c r="AS360" s="440">
        <f t="shared" si="211"/>
        <v>1</v>
      </c>
      <c r="AT360" s="441">
        <f t="shared" si="211"/>
        <v>1</v>
      </c>
      <c r="AU360" s="442">
        <f t="shared" si="211"/>
        <v>1</v>
      </c>
      <c r="AV360" s="443">
        <f t="shared" si="211"/>
        <v>1</v>
      </c>
      <c r="AW360" s="440">
        <f t="shared" si="211"/>
        <v>1</v>
      </c>
      <c r="AX360" s="440">
        <f t="shared" si="211"/>
        <v>1</v>
      </c>
      <c r="AY360" s="440">
        <f t="shared" si="211"/>
        <v>1</v>
      </c>
      <c r="AZ360" s="440">
        <f t="shared" si="211"/>
        <v>1</v>
      </c>
      <c r="BA360" s="440">
        <f t="shared" si="211"/>
        <v>1</v>
      </c>
      <c r="BB360" s="440">
        <f t="shared" si="211"/>
        <v>1</v>
      </c>
      <c r="BC360" s="440">
        <f t="shared" si="211"/>
        <v>1</v>
      </c>
      <c r="BD360" s="440">
        <f t="shared" si="211"/>
        <v>1</v>
      </c>
      <c r="BE360" s="440">
        <f t="shared" si="211"/>
        <v>1</v>
      </c>
      <c r="BF360" s="440">
        <f t="shared" si="211"/>
        <v>1</v>
      </c>
      <c r="BG360" s="440">
        <f t="shared" si="211"/>
        <v>1</v>
      </c>
      <c r="BH360" s="441">
        <f t="shared" si="211"/>
        <v>1</v>
      </c>
      <c r="BI360" s="442">
        <f t="shared" si="211"/>
        <v>1</v>
      </c>
      <c r="BJ360" s="442">
        <f t="shared" si="211"/>
        <v>1</v>
      </c>
      <c r="BK360" s="442">
        <f t="shared" si="211"/>
        <v>1</v>
      </c>
      <c r="BL360" s="442">
        <f t="shared" si="211"/>
        <v>1</v>
      </c>
      <c r="BM360" s="442">
        <f t="shared" si="211"/>
        <v>1</v>
      </c>
    </row>
    <row r="361" spans="1:65" outlineLevel="1" x14ac:dyDescent="0.3">
      <c r="A361" s="415" t="str">
        <f t="shared" si="186"/>
        <v>Cascading Yield</v>
      </c>
      <c r="B361" s="308" t="str">
        <f t="shared" si="209"/>
        <v>Hoplens (FTA) H1x</v>
      </c>
      <c r="C361" s="326">
        <f t="shared" si="209"/>
        <v>0</v>
      </c>
      <c r="D361" s="327" t="str">
        <f t="shared" si="209"/>
        <v>AR Coating unload</v>
      </c>
      <c r="E361" s="309"/>
      <c r="F361" s="440">
        <v>1</v>
      </c>
      <c r="G361" s="440">
        <f t="shared" si="212"/>
        <v>1</v>
      </c>
      <c r="H361" s="440">
        <f t="shared" si="212"/>
        <v>1</v>
      </c>
      <c r="I361" s="440">
        <f t="shared" si="212"/>
        <v>1</v>
      </c>
      <c r="J361" s="440">
        <f t="shared" si="212"/>
        <v>1</v>
      </c>
      <c r="K361" s="440">
        <f t="shared" si="212"/>
        <v>1</v>
      </c>
      <c r="L361" s="440">
        <f t="shared" si="212"/>
        <v>1</v>
      </c>
      <c r="M361" s="440">
        <f t="shared" si="212"/>
        <v>1</v>
      </c>
      <c r="N361" s="440">
        <f t="shared" si="212"/>
        <v>1</v>
      </c>
      <c r="O361" s="440">
        <f t="shared" si="212"/>
        <v>1</v>
      </c>
      <c r="P361" s="440">
        <f t="shared" si="212"/>
        <v>1</v>
      </c>
      <c r="Q361" s="440">
        <f t="shared" si="211"/>
        <v>1</v>
      </c>
      <c r="R361" s="441">
        <f t="shared" si="211"/>
        <v>1</v>
      </c>
      <c r="S361" s="442">
        <f t="shared" si="211"/>
        <v>1</v>
      </c>
      <c r="T361" s="443">
        <f t="shared" si="211"/>
        <v>1</v>
      </c>
      <c r="U361" s="440">
        <f t="shared" si="211"/>
        <v>1</v>
      </c>
      <c r="V361" s="440">
        <f t="shared" si="211"/>
        <v>1</v>
      </c>
      <c r="W361" s="440">
        <f t="shared" si="211"/>
        <v>1</v>
      </c>
      <c r="X361" s="440">
        <f t="shared" si="211"/>
        <v>1</v>
      </c>
      <c r="Y361" s="440">
        <f t="shared" si="211"/>
        <v>1</v>
      </c>
      <c r="Z361" s="440">
        <f t="shared" si="211"/>
        <v>1</v>
      </c>
      <c r="AA361" s="440">
        <f t="shared" si="211"/>
        <v>1</v>
      </c>
      <c r="AB361" s="440">
        <f t="shared" si="211"/>
        <v>1</v>
      </c>
      <c r="AC361" s="440">
        <f t="shared" si="211"/>
        <v>1</v>
      </c>
      <c r="AD361" s="440">
        <f t="shared" si="211"/>
        <v>1</v>
      </c>
      <c r="AE361" s="440">
        <f t="shared" si="211"/>
        <v>1</v>
      </c>
      <c r="AF361" s="441">
        <f t="shared" si="211"/>
        <v>1</v>
      </c>
      <c r="AG361" s="442">
        <f t="shared" si="211"/>
        <v>1</v>
      </c>
      <c r="AH361" s="443">
        <f t="shared" si="211"/>
        <v>1</v>
      </c>
      <c r="AI361" s="440">
        <f t="shared" si="211"/>
        <v>1</v>
      </c>
      <c r="AJ361" s="440">
        <f t="shared" si="211"/>
        <v>1</v>
      </c>
      <c r="AK361" s="440">
        <f t="shared" si="211"/>
        <v>1</v>
      </c>
      <c r="AL361" s="440">
        <f t="shared" si="211"/>
        <v>1</v>
      </c>
      <c r="AM361" s="440">
        <f t="shared" si="211"/>
        <v>1</v>
      </c>
      <c r="AN361" s="440">
        <f t="shared" si="211"/>
        <v>1</v>
      </c>
      <c r="AO361" s="440">
        <f t="shared" si="211"/>
        <v>1</v>
      </c>
      <c r="AP361" s="440">
        <f t="shared" si="211"/>
        <v>1</v>
      </c>
      <c r="AQ361" s="440">
        <f t="shared" si="211"/>
        <v>1</v>
      </c>
      <c r="AR361" s="440">
        <f t="shared" si="211"/>
        <v>1</v>
      </c>
      <c r="AS361" s="440">
        <f t="shared" si="211"/>
        <v>1</v>
      </c>
      <c r="AT361" s="441">
        <f t="shared" si="211"/>
        <v>1</v>
      </c>
      <c r="AU361" s="442">
        <f t="shared" si="211"/>
        <v>1</v>
      </c>
      <c r="AV361" s="443">
        <f t="shared" si="211"/>
        <v>1</v>
      </c>
      <c r="AW361" s="440">
        <f t="shared" si="211"/>
        <v>1</v>
      </c>
      <c r="AX361" s="440">
        <f t="shared" si="211"/>
        <v>1</v>
      </c>
      <c r="AY361" s="440">
        <f t="shared" si="211"/>
        <v>1</v>
      </c>
      <c r="AZ361" s="440">
        <f t="shared" si="211"/>
        <v>1</v>
      </c>
      <c r="BA361" s="440">
        <f t="shared" si="211"/>
        <v>1</v>
      </c>
      <c r="BB361" s="440">
        <f t="shared" si="211"/>
        <v>1</v>
      </c>
      <c r="BC361" s="440">
        <f t="shared" si="211"/>
        <v>1</v>
      </c>
      <c r="BD361" s="440">
        <f t="shared" si="211"/>
        <v>1</v>
      </c>
      <c r="BE361" s="440">
        <f t="shared" si="211"/>
        <v>1</v>
      </c>
      <c r="BF361" s="440">
        <f t="shared" si="211"/>
        <v>1</v>
      </c>
      <c r="BG361" s="440">
        <f t="shared" si="211"/>
        <v>1</v>
      </c>
      <c r="BH361" s="441">
        <f t="shared" si="211"/>
        <v>1</v>
      </c>
      <c r="BI361" s="442">
        <f t="shared" si="211"/>
        <v>1</v>
      </c>
      <c r="BJ361" s="442">
        <f t="shared" si="211"/>
        <v>1</v>
      </c>
      <c r="BK361" s="442">
        <f t="shared" si="211"/>
        <v>1</v>
      </c>
      <c r="BL361" s="442">
        <f t="shared" si="211"/>
        <v>1</v>
      </c>
      <c r="BM361" s="442">
        <f t="shared" si="211"/>
        <v>1</v>
      </c>
    </row>
    <row r="362" spans="1:65" outlineLevel="1" x14ac:dyDescent="0.3">
      <c r="A362" s="415" t="str">
        <f t="shared" si="186"/>
        <v>Cascading Yield</v>
      </c>
      <c r="B362" s="239" t="str">
        <f t="shared" si="209"/>
        <v>Hoplens (FTA) H1x</v>
      </c>
      <c r="C362" s="240">
        <f t="shared" si="209"/>
        <v>0</v>
      </c>
      <c r="D362" s="241" t="str">
        <f t="shared" si="209"/>
        <v>Hoplens Final Inspection</v>
      </c>
      <c r="E362" s="242"/>
      <c r="F362" s="424">
        <v>1</v>
      </c>
      <c r="G362" s="424">
        <f t="shared" si="212"/>
        <v>1</v>
      </c>
      <c r="H362" s="424">
        <f t="shared" si="212"/>
        <v>1</v>
      </c>
      <c r="I362" s="424">
        <f t="shared" si="212"/>
        <v>1</v>
      </c>
      <c r="J362" s="424">
        <f t="shared" si="212"/>
        <v>1</v>
      </c>
      <c r="K362" s="424">
        <f t="shared" si="212"/>
        <v>1</v>
      </c>
      <c r="L362" s="424">
        <f t="shared" si="212"/>
        <v>1</v>
      </c>
      <c r="M362" s="424">
        <f t="shared" si="212"/>
        <v>1</v>
      </c>
      <c r="N362" s="424">
        <f t="shared" si="212"/>
        <v>1</v>
      </c>
      <c r="O362" s="424">
        <f t="shared" si="212"/>
        <v>1</v>
      </c>
      <c r="P362" s="424">
        <f t="shared" si="212"/>
        <v>1</v>
      </c>
      <c r="Q362" s="424">
        <f t="shared" si="211"/>
        <v>1</v>
      </c>
      <c r="R362" s="425">
        <f t="shared" si="211"/>
        <v>1</v>
      </c>
      <c r="S362" s="426">
        <f t="shared" si="211"/>
        <v>1</v>
      </c>
      <c r="T362" s="427">
        <f t="shared" si="211"/>
        <v>1</v>
      </c>
      <c r="U362" s="424">
        <f t="shared" si="211"/>
        <v>1</v>
      </c>
      <c r="V362" s="424">
        <f t="shared" si="211"/>
        <v>1</v>
      </c>
      <c r="W362" s="424">
        <f t="shared" si="211"/>
        <v>1</v>
      </c>
      <c r="X362" s="424">
        <f t="shared" si="211"/>
        <v>1</v>
      </c>
      <c r="Y362" s="424">
        <f t="shared" si="211"/>
        <v>1</v>
      </c>
      <c r="Z362" s="424">
        <f t="shared" si="211"/>
        <v>1</v>
      </c>
      <c r="AA362" s="424">
        <f t="shared" si="211"/>
        <v>1</v>
      </c>
      <c r="AB362" s="424">
        <f t="shared" si="211"/>
        <v>1</v>
      </c>
      <c r="AC362" s="424">
        <f t="shared" si="211"/>
        <v>1</v>
      </c>
      <c r="AD362" s="424">
        <f t="shared" si="211"/>
        <v>1</v>
      </c>
      <c r="AE362" s="424">
        <f t="shared" si="211"/>
        <v>1</v>
      </c>
      <c r="AF362" s="425">
        <f t="shared" si="211"/>
        <v>1</v>
      </c>
      <c r="AG362" s="426">
        <f t="shared" si="211"/>
        <v>1</v>
      </c>
      <c r="AH362" s="427">
        <f t="shared" si="211"/>
        <v>1</v>
      </c>
      <c r="AI362" s="424">
        <f t="shared" si="211"/>
        <v>1</v>
      </c>
      <c r="AJ362" s="424">
        <f t="shared" si="211"/>
        <v>1</v>
      </c>
      <c r="AK362" s="424">
        <f t="shared" si="211"/>
        <v>1</v>
      </c>
      <c r="AL362" s="424">
        <f t="shared" si="211"/>
        <v>1</v>
      </c>
      <c r="AM362" s="424">
        <f t="shared" si="211"/>
        <v>1</v>
      </c>
      <c r="AN362" s="424">
        <f t="shared" si="211"/>
        <v>1</v>
      </c>
      <c r="AO362" s="424">
        <f t="shared" si="211"/>
        <v>1</v>
      </c>
      <c r="AP362" s="424">
        <f t="shared" si="211"/>
        <v>1</v>
      </c>
      <c r="AQ362" s="424">
        <f t="shared" si="211"/>
        <v>1</v>
      </c>
      <c r="AR362" s="424">
        <f t="shared" si="211"/>
        <v>1</v>
      </c>
      <c r="AS362" s="424">
        <f t="shared" si="211"/>
        <v>1</v>
      </c>
      <c r="AT362" s="425">
        <f t="shared" si="211"/>
        <v>1</v>
      </c>
      <c r="AU362" s="426">
        <f t="shared" si="211"/>
        <v>1</v>
      </c>
      <c r="AV362" s="427">
        <f t="shared" si="211"/>
        <v>1</v>
      </c>
      <c r="AW362" s="424">
        <f t="shared" si="211"/>
        <v>1</v>
      </c>
      <c r="AX362" s="424">
        <f t="shared" si="211"/>
        <v>1</v>
      </c>
      <c r="AY362" s="424">
        <f t="shared" si="211"/>
        <v>1</v>
      </c>
      <c r="AZ362" s="424">
        <f t="shared" si="211"/>
        <v>1</v>
      </c>
      <c r="BA362" s="424">
        <f t="shared" si="211"/>
        <v>1</v>
      </c>
      <c r="BB362" s="424">
        <f t="shared" si="211"/>
        <v>1</v>
      </c>
      <c r="BC362" s="424">
        <f t="shared" si="211"/>
        <v>1</v>
      </c>
      <c r="BD362" s="424">
        <f t="shared" si="211"/>
        <v>1</v>
      </c>
      <c r="BE362" s="424">
        <f t="shared" si="211"/>
        <v>1</v>
      </c>
      <c r="BF362" s="424">
        <f t="shared" si="211"/>
        <v>1</v>
      </c>
      <c r="BG362" s="424">
        <f t="shared" si="211"/>
        <v>1</v>
      </c>
      <c r="BH362" s="425">
        <f t="shared" si="211"/>
        <v>1</v>
      </c>
      <c r="BI362" s="426">
        <f t="shared" si="211"/>
        <v>1</v>
      </c>
      <c r="BJ362" s="426">
        <f t="shared" si="211"/>
        <v>1</v>
      </c>
      <c r="BK362" s="426">
        <f t="shared" si="211"/>
        <v>1</v>
      </c>
      <c r="BL362" s="426">
        <f t="shared" si="211"/>
        <v>1</v>
      </c>
      <c r="BM362" s="426">
        <f t="shared" si="211"/>
        <v>1</v>
      </c>
    </row>
    <row r="363" spans="1:65" outlineLevel="1" x14ac:dyDescent="0.3">
      <c r="A363" s="415" t="str">
        <f t="shared" si="186"/>
        <v>Cascading Yield</v>
      </c>
      <c r="B363" s="350" t="str">
        <f t="shared" si="209"/>
        <v>Hoplens (FTA) H1x</v>
      </c>
      <c r="C363" s="291">
        <f t="shared" si="209"/>
        <v>0</v>
      </c>
      <c r="D363" s="351" t="str">
        <f t="shared" si="209"/>
        <v>Packing and label printing</v>
      </c>
      <c r="E363" s="360"/>
      <c r="F363" s="428">
        <v>1</v>
      </c>
      <c r="G363" s="428">
        <f t="shared" ref="G363:BM363" si="213">G274</f>
        <v>1</v>
      </c>
      <c r="H363" s="428">
        <f t="shared" si="213"/>
        <v>1</v>
      </c>
      <c r="I363" s="428">
        <f t="shared" si="213"/>
        <v>1</v>
      </c>
      <c r="J363" s="428">
        <f t="shared" si="213"/>
        <v>1</v>
      </c>
      <c r="K363" s="428">
        <f t="shared" si="213"/>
        <v>1</v>
      </c>
      <c r="L363" s="428">
        <f t="shared" si="213"/>
        <v>1</v>
      </c>
      <c r="M363" s="428">
        <f t="shared" si="213"/>
        <v>1</v>
      </c>
      <c r="N363" s="428">
        <f t="shared" si="213"/>
        <v>1</v>
      </c>
      <c r="O363" s="428">
        <f t="shared" si="213"/>
        <v>1</v>
      </c>
      <c r="P363" s="428">
        <f t="shared" si="213"/>
        <v>1</v>
      </c>
      <c r="Q363" s="428">
        <f t="shared" si="213"/>
        <v>1</v>
      </c>
      <c r="R363" s="429">
        <f t="shared" si="213"/>
        <v>1</v>
      </c>
      <c r="S363" s="430">
        <f t="shared" si="213"/>
        <v>1</v>
      </c>
      <c r="T363" s="431">
        <f t="shared" si="213"/>
        <v>1</v>
      </c>
      <c r="U363" s="428">
        <f t="shared" si="213"/>
        <v>1</v>
      </c>
      <c r="V363" s="428">
        <f t="shared" si="213"/>
        <v>1</v>
      </c>
      <c r="W363" s="428">
        <f t="shared" si="213"/>
        <v>1</v>
      </c>
      <c r="X363" s="428">
        <f t="shared" si="213"/>
        <v>1</v>
      </c>
      <c r="Y363" s="428">
        <f t="shared" si="213"/>
        <v>1</v>
      </c>
      <c r="Z363" s="428">
        <f t="shared" si="213"/>
        <v>1</v>
      </c>
      <c r="AA363" s="428">
        <f t="shared" si="213"/>
        <v>1</v>
      </c>
      <c r="AB363" s="428">
        <f t="shared" si="213"/>
        <v>1</v>
      </c>
      <c r="AC363" s="428">
        <f t="shared" si="213"/>
        <v>1</v>
      </c>
      <c r="AD363" s="428">
        <f t="shared" si="213"/>
        <v>1</v>
      </c>
      <c r="AE363" s="428">
        <f t="shared" si="213"/>
        <v>1</v>
      </c>
      <c r="AF363" s="429">
        <f t="shared" si="213"/>
        <v>1</v>
      </c>
      <c r="AG363" s="430">
        <f t="shared" si="213"/>
        <v>1</v>
      </c>
      <c r="AH363" s="431">
        <f t="shared" si="213"/>
        <v>1</v>
      </c>
      <c r="AI363" s="428">
        <f t="shared" si="213"/>
        <v>1</v>
      </c>
      <c r="AJ363" s="428">
        <f t="shared" si="213"/>
        <v>1</v>
      </c>
      <c r="AK363" s="428">
        <f t="shared" si="213"/>
        <v>1</v>
      </c>
      <c r="AL363" s="428">
        <f t="shared" si="213"/>
        <v>1</v>
      </c>
      <c r="AM363" s="428">
        <f t="shared" si="213"/>
        <v>1</v>
      </c>
      <c r="AN363" s="428">
        <f t="shared" si="213"/>
        <v>1</v>
      </c>
      <c r="AO363" s="428">
        <f t="shared" si="213"/>
        <v>1</v>
      </c>
      <c r="AP363" s="428">
        <f t="shared" si="213"/>
        <v>1</v>
      </c>
      <c r="AQ363" s="428">
        <f t="shared" si="213"/>
        <v>1</v>
      </c>
      <c r="AR363" s="428">
        <f t="shared" si="213"/>
        <v>1</v>
      </c>
      <c r="AS363" s="428">
        <f t="shared" si="213"/>
        <v>1</v>
      </c>
      <c r="AT363" s="429">
        <f t="shared" si="213"/>
        <v>1</v>
      </c>
      <c r="AU363" s="430">
        <f t="shared" si="213"/>
        <v>1</v>
      </c>
      <c r="AV363" s="431">
        <f t="shared" si="213"/>
        <v>1</v>
      </c>
      <c r="AW363" s="428">
        <f t="shared" si="213"/>
        <v>1</v>
      </c>
      <c r="AX363" s="428">
        <f t="shared" si="213"/>
        <v>1</v>
      </c>
      <c r="AY363" s="428">
        <f t="shared" si="213"/>
        <v>1</v>
      </c>
      <c r="AZ363" s="428">
        <f t="shared" si="213"/>
        <v>1</v>
      </c>
      <c r="BA363" s="428">
        <f t="shared" si="213"/>
        <v>1</v>
      </c>
      <c r="BB363" s="428">
        <f t="shared" si="213"/>
        <v>1</v>
      </c>
      <c r="BC363" s="428">
        <f t="shared" si="213"/>
        <v>1</v>
      </c>
      <c r="BD363" s="428">
        <f t="shared" si="213"/>
        <v>1</v>
      </c>
      <c r="BE363" s="428">
        <f t="shared" si="213"/>
        <v>1</v>
      </c>
      <c r="BF363" s="428">
        <f t="shared" si="213"/>
        <v>1</v>
      </c>
      <c r="BG363" s="428">
        <f t="shared" si="213"/>
        <v>1</v>
      </c>
      <c r="BH363" s="429">
        <f t="shared" si="213"/>
        <v>1</v>
      </c>
      <c r="BI363" s="430">
        <f t="shared" si="213"/>
        <v>1</v>
      </c>
      <c r="BJ363" s="430">
        <f t="shared" si="213"/>
        <v>1</v>
      </c>
      <c r="BK363" s="430">
        <f t="shared" si="213"/>
        <v>1</v>
      </c>
      <c r="BL363" s="430">
        <f t="shared" si="213"/>
        <v>1</v>
      </c>
      <c r="BM363" s="430">
        <f t="shared" si="213"/>
        <v>1</v>
      </c>
    </row>
    <row r="364" spans="1:65" outlineLevel="1" x14ac:dyDescent="0.3">
      <c r="A364" s="415" t="str">
        <f t="shared" si="186"/>
        <v>Cascading Yield</v>
      </c>
      <c r="B364" s="352" t="s">
        <v>86</v>
      </c>
      <c r="C364" s="274"/>
      <c r="D364" s="275" t="s">
        <v>68</v>
      </c>
      <c r="E364" s="276"/>
      <c r="F364" s="277"/>
      <c r="G364" s="277"/>
      <c r="H364" s="277"/>
      <c r="I364" s="277"/>
      <c r="J364" s="277"/>
      <c r="K364" s="277"/>
      <c r="L364" s="277"/>
      <c r="M364" s="277"/>
      <c r="N364" s="277"/>
      <c r="O364" s="277"/>
      <c r="P364" s="277"/>
      <c r="Q364" s="277"/>
      <c r="R364" s="278"/>
      <c r="S364" s="373">
        <v>1</v>
      </c>
      <c r="T364" s="374">
        <v>1</v>
      </c>
      <c r="U364" s="371">
        <v>1</v>
      </c>
      <c r="V364" s="371">
        <v>1</v>
      </c>
      <c r="W364" s="371">
        <v>1</v>
      </c>
      <c r="X364" s="371">
        <v>1</v>
      </c>
      <c r="Y364" s="371">
        <v>1</v>
      </c>
      <c r="Z364" s="371">
        <v>1</v>
      </c>
      <c r="AA364" s="371">
        <v>1</v>
      </c>
      <c r="AB364" s="371">
        <v>1</v>
      </c>
      <c r="AC364" s="371">
        <v>1</v>
      </c>
      <c r="AD364" s="371">
        <v>1</v>
      </c>
      <c r="AE364" s="371">
        <v>1</v>
      </c>
      <c r="AF364" s="372">
        <v>1</v>
      </c>
      <c r="AG364" s="373">
        <v>1</v>
      </c>
      <c r="AH364" s="374">
        <v>1</v>
      </c>
      <c r="AI364" s="371">
        <v>1</v>
      </c>
      <c r="AJ364" s="371">
        <v>1</v>
      </c>
      <c r="AK364" s="371">
        <v>1</v>
      </c>
      <c r="AL364" s="371">
        <v>1</v>
      </c>
      <c r="AM364" s="371">
        <v>1</v>
      </c>
      <c r="AN364" s="371">
        <v>1</v>
      </c>
      <c r="AO364" s="371">
        <v>1</v>
      </c>
      <c r="AP364" s="371">
        <v>1</v>
      </c>
      <c r="AQ364" s="371">
        <v>1</v>
      </c>
      <c r="AR364" s="371">
        <v>1</v>
      </c>
      <c r="AS364" s="371">
        <v>1</v>
      </c>
      <c r="AT364" s="372">
        <v>1</v>
      </c>
      <c r="AU364" s="373">
        <v>1</v>
      </c>
      <c r="AV364" s="374">
        <v>1</v>
      </c>
      <c r="AW364" s="371">
        <v>1</v>
      </c>
      <c r="AX364" s="371">
        <v>1</v>
      </c>
      <c r="AY364" s="371">
        <v>1</v>
      </c>
      <c r="AZ364" s="371">
        <v>1</v>
      </c>
      <c r="BA364" s="371">
        <v>1</v>
      </c>
      <c r="BB364" s="371">
        <v>1</v>
      </c>
      <c r="BC364" s="371">
        <v>1</v>
      </c>
      <c r="BD364" s="371">
        <v>1</v>
      </c>
      <c r="BE364" s="371">
        <v>1</v>
      </c>
      <c r="BF364" s="371">
        <v>1</v>
      </c>
      <c r="BG364" s="371">
        <v>1</v>
      </c>
      <c r="BH364" s="372">
        <v>1</v>
      </c>
      <c r="BI364" s="373">
        <v>1</v>
      </c>
      <c r="BJ364" s="373">
        <v>1</v>
      </c>
      <c r="BK364" s="373">
        <v>1</v>
      </c>
      <c r="BL364" s="373">
        <v>1</v>
      </c>
      <c r="BM364" s="373">
        <v>1</v>
      </c>
    </row>
    <row r="365" spans="1:65" outlineLevel="1" x14ac:dyDescent="0.3">
      <c r="A365" s="415" t="str">
        <f t="shared" si="186"/>
        <v>Cascading Yield</v>
      </c>
      <c r="B365" s="353" t="s">
        <v>86</v>
      </c>
      <c r="C365" s="240"/>
      <c r="D365" s="241" t="s">
        <v>69</v>
      </c>
      <c r="E365" s="242"/>
      <c r="F365" s="243"/>
      <c r="G365" s="243"/>
      <c r="H365" s="243"/>
      <c r="I365" s="243"/>
      <c r="J365" s="243"/>
      <c r="K365" s="243"/>
      <c r="L365" s="243"/>
      <c r="M365" s="243"/>
      <c r="N365" s="243"/>
      <c r="O365" s="244"/>
      <c r="P365" s="244"/>
      <c r="Q365" s="244"/>
      <c r="R365" s="245"/>
      <c r="S365" s="373">
        <v>1</v>
      </c>
      <c r="T365" s="374">
        <v>1</v>
      </c>
      <c r="U365" s="371">
        <v>1</v>
      </c>
      <c r="V365" s="371">
        <v>1</v>
      </c>
      <c r="W365" s="371">
        <v>1</v>
      </c>
      <c r="X365" s="371">
        <v>1</v>
      </c>
      <c r="Y365" s="371">
        <v>1</v>
      </c>
      <c r="Z365" s="371">
        <v>1</v>
      </c>
      <c r="AA365" s="371">
        <v>1</v>
      </c>
      <c r="AB365" s="371">
        <v>1</v>
      </c>
      <c r="AC365" s="371">
        <v>1</v>
      </c>
      <c r="AD365" s="371">
        <v>1</v>
      </c>
      <c r="AE365" s="371">
        <v>1</v>
      </c>
      <c r="AF365" s="372">
        <v>1</v>
      </c>
      <c r="AG365" s="373">
        <v>1</v>
      </c>
      <c r="AH365" s="374">
        <v>1</v>
      </c>
      <c r="AI365" s="371">
        <v>1</v>
      </c>
      <c r="AJ365" s="371">
        <v>1</v>
      </c>
      <c r="AK365" s="371">
        <v>1</v>
      </c>
      <c r="AL365" s="371">
        <v>1</v>
      </c>
      <c r="AM365" s="371">
        <v>1</v>
      </c>
      <c r="AN365" s="371">
        <v>1</v>
      </c>
      <c r="AO365" s="371">
        <v>1</v>
      </c>
      <c r="AP365" s="371">
        <v>1</v>
      </c>
      <c r="AQ365" s="371">
        <v>1</v>
      </c>
      <c r="AR365" s="371">
        <v>1</v>
      </c>
      <c r="AS365" s="371">
        <v>1</v>
      </c>
      <c r="AT365" s="372">
        <v>1</v>
      </c>
      <c r="AU365" s="373">
        <v>1</v>
      </c>
      <c r="AV365" s="374">
        <v>1</v>
      </c>
      <c r="AW365" s="371">
        <v>1</v>
      </c>
      <c r="AX365" s="371">
        <v>1</v>
      </c>
      <c r="AY365" s="371">
        <v>1</v>
      </c>
      <c r="AZ365" s="371">
        <v>1</v>
      </c>
      <c r="BA365" s="371">
        <v>1</v>
      </c>
      <c r="BB365" s="371">
        <v>1</v>
      </c>
      <c r="BC365" s="371">
        <v>1</v>
      </c>
      <c r="BD365" s="371">
        <v>1</v>
      </c>
      <c r="BE365" s="371">
        <v>1</v>
      </c>
      <c r="BF365" s="371">
        <v>1</v>
      </c>
      <c r="BG365" s="371">
        <v>1</v>
      </c>
      <c r="BH365" s="372">
        <v>1</v>
      </c>
      <c r="BI365" s="373">
        <v>1</v>
      </c>
      <c r="BJ365" s="373">
        <v>1</v>
      </c>
      <c r="BK365" s="373">
        <v>1</v>
      </c>
      <c r="BL365" s="373">
        <v>1</v>
      </c>
      <c r="BM365" s="373">
        <v>1</v>
      </c>
    </row>
    <row r="366" spans="1:65" outlineLevel="1" x14ac:dyDescent="0.3">
      <c r="A366" s="415" t="str">
        <f t="shared" si="186"/>
        <v>Cascading Yield</v>
      </c>
      <c r="B366" s="353" t="s">
        <v>86</v>
      </c>
      <c r="C366" s="240"/>
      <c r="D366" s="241" t="s">
        <v>60</v>
      </c>
      <c r="E366" s="242"/>
      <c r="F366" s="250"/>
      <c r="G366" s="250"/>
      <c r="H366" s="250"/>
      <c r="I366" s="250"/>
      <c r="J366" s="250"/>
      <c r="K366" s="250"/>
      <c r="L366" s="250"/>
      <c r="M366" s="250"/>
      <c r="N366" s="250"/>
      <c r="O366" s="250"/>
      <c r="P366" s="250"/>
      <c r="Q366" s="250"/>
      <c r="R366" s="251"/>
      <c r="S366" s="373">
        <v>1</v>
      </c>
      <c r="T366" s="374">
        <v>1</v>
      </c>
      <c r="U366" s="371">
        <v>1</v>
      </c>
      <c r="V366" s="371">
        <v>1</v>
      </c>
      <c r="W366" s="371">
        <v>1</v>
      </c>
      <c r="X366" s="371">
        <v>1</v>
      </c>
      <c r="Y366" s="371">
        <v>1</v>
      </c>
      <c r="Z366" s="371">
        <v>1</v>
      </c>
      <c r="AA366" s="371">
        <v>1</v>
      </c>
      <c r="AB366" s="371">
        <v>1</v>
      </c>
      <c r="AC366" s="371">
        <v>1</v>
      </c>
      <c r="AD366" s="371">
        <v>1</v>
      </c>
      <c r="AE366" s="371">
        <v>1</v>
      </c>
      <c r="AF366" s="372">
        <v>1</v>
      </c>
      <c r="AG366" s="373">
        <v>1</v>
      </c>
      <c r="AH366" s="374">
        <v>1</v>
      </c>
      <c r="AI366" s="371">
        <v>1</v>
      </c>
      <c r="AJ366" s="371">
        <v>1</v>
      </c>
      <c r="AK366" s="371">
        <v>1</v>
      </c>
      <c r="AL366" s="371">
        <v>1</v>
      </c>
      <c r="AM366" s="371">
        <v>1</v>
      </c>
      <c r="AN366" s="371">
        <v>1</v>
      </c>
      <c r="AO366" s="371">
        <v>1</v>
      </c>
      <c r="AP366" s="371">
        <v>1</v>
      </c>
      <c r="AQ366" s="371">
        <v>1</v>
      </c>
      <c r="AR366" s="371">
        <v>1</v>
      </c>
      <c r="AS366" s="371">
        <v>1</v>
      </c>
      <c r="AT366" s="372">
        <v>1</v>
      </c>
      <c r="AU366" s="373">
        <v>1</v>
      </c>
      <c r="AV366" s="374">
        <v>1</v>
      </c>
      <c r="AW366" s="371">
        <v>1</v>
      </c>
      <c r="AX366" s="371">
        <v>1</v>
      </c>
      <c r="AY366" s="371">
        <v>1</v>
      </c>
      <c r="AZ366" s="371">
        <v>1</v>
      </c>
      <c r="BA366" s="371">
        <v>1</v>
      </c>
      <c r="BB366" s="371">
        <v>1</v>
      </c>
      <c r="BC366" s="371">
        <v>1</v>
      </c>
      <c r="BD366" s="371">
        <v>1</v>
      </c>
      <c r="BE366" s="371">
        <v>1</v>
      </c>
      <c r="BF366" s="371">
        <v>1</v>
      </c>
      <c r="BG366" s="371">
        <v>1</v>
      </c>
      <c r="BH366" s="372">
        <v>1</v>
      </c>
      <c r="BI366" s="373">
        <v>1</v>
      </c>
      <c r="BJ366" s="373">
        <v>1</v>
      </c>
      <c r="BK366" s="373">
        <v>1</v>
      </c>
      <c r="BL366" s="373">
        <v>1</v>
      </c>
      <c r="BM366" s="373">
        <v>1</v>
      </c>
    </row>
    <row r="367" spans="1:65" outlineLevel="1" x14ac:dyDescent="0.3">
      <c r="A367" s="415" t="str">
        <f t="shared" si="186"/>
        <v>Cascading Yield</v>
      </c>
      <c r="B367" s="353" t="s">
        <v>86</v>
      </c>
      <c r="C367" s="240"/>
      <c r="D367" s="241" t="s">
        <v>61</v>
      </c>
      <c r="E367" s="281"/>
      <c r="F367" s="250"/>
      <c r="G367" s="250"/>
      <c r="H367" s="250"/>
      <c r="I367" s="250"/>
      <c r="J367" s="250"/>
      <c r="K367" s="250"/>
      <c r="L367" s="250"/>
      <c r="M367" s="250"/>
      <c r="N367" s="250"/>
      <c r="O367" s="250"/>
      <c r="P367" s="250"/>
      <c r="Q367" s="250"/>
      <c r="R367" s="251"/>
      <c r="S367" s="373">
        <v>1</v>
      </c>
      <c r="T367" s="374">
        <v>1</v>
      </c>
      <c r="U367" s="371">
        <v>1</v>
      </c>
      <c r="V367" s="371">
        <v>1</v>
      </c>
      <c r="W367" s="371">
        <v>1</v>
      </c>
      <c r="X367" s="371">
        <v>1</v>
      </c>
      <c r="Y367" s="371">
        <v>1</v>
      </c>
      <c r="Z367" s="371">
        <v>1</v>
      </c>
      <c r="AA367" s="371">
        <v>1</v>
      </c>
      <c r="AB367" s="371">
        <v>1</v>
      </c>
      <c r="AC367" s="371">
        <v>1</v>
      </c>
      <c r="AD367" s="371">
        <v>1</v>
      </c>
      <c r="AE367" s="371">
        <v>1</v>
      </c>
      <c r="AF367" s="372">
        <v>1</v>
      </c>
      <c r="AG367" s="373">
        <v>1</v>
      </c>
      <c r="AH367" s="374">
        <v>1</v>
      </c>
      <c r="AI367" s="371">
        <v>1</v>
      </c>
      <c r="AJ367" s="371">
        <v>1</v>
      </c>
      <c r="AK367" s="371">
        <v>1</v>
      </c>
      <c r="AL367" s="371">
        <v>1</v>
      </c>
      <c r="AM367" s="371">
        <v>1</v>
      </c>
      <c r="AN367" s="371">
        <v>1</v>
      </c>
      <c r="AO367" s="371">
        <v>1</v>
      </c>
      <c r="AP367" s="371">
        <v>1</v>
      </c>
      <c r="AQ367" s="371">
        <v>1</v>
      </c>
      <c r="AR367" s="371">
        <v>1</v>
      </c>
      <c r="AS367" s="371">
        <v>1</v>
      </c>
      <c r="AT367" s="372">
        <v>1</v>
      </c>
      <c r="AU367" s="373">
        <v>1</v>
      </c>
      <c r="AV367" s="374">
        <v>1</v>
      </c>
      <c r="AW367" s="371">
        <v>1</v>
      </c>
      <c r="AX367" s="371">
        <v>1</v>
      </c>
      <c r="AY367" s="371">
        <v>1</v>
      </c>
      <c r="AZ367" s="371">
        <v>1</v>
      </c>
      <c r="BA367" s="371">
        <v>1</v>
      </c>
      <c r="BB367" s="371">
        <v>1</v>
      </c>
      <c r="BC367" s="371">
        <v>1</v>
      </c>
      <c r="BD367" s="371">
        <v>1</v>
      </c>
      <c r="BE367" s="371">
        <v>1</v>
      </c>
      <c r="BF367" s="371">
        <v>1</v>
      </c>
      <c r="BG367" s="371">
        <v>1</v>
      </c>
      <c r="BH367" s="372">
        <v>1</v>
      </c>
      <c r="BI367" s="373">
        <v>1</v>
      </c>
      <c r="BJ367" s="373">
        <v>1</v>
      </c>
      <c r="BK367" s="373">
        <v>1</v>
      </c>
      <c r="BL367" s="373">
        <v>1</v>
      </c>
      <c r="BM367" s="373">
        <v>1</v>
      </c>
    </row>
    <row r="368" spans="1:65" s="253" customFormat="1" outlineLevel="1" x14ac:dyDescent="0.3">
      <c r="A368" s="415" t="str">
        <f t="shared" si="186"/>
        <v>Cascading Yield</v>
      </c>
      <c r="B368" s="353" t="s">
        <v>86</v>
      </c>
      <c r="C368" s="255"/>
      <c r="D368" s="256" t="s">
        <v>62</v>
      </c>
      <c r="E368" s="257"/>
      <c r="F368" s="258"/>
      <c r="G368" s="258"/>
      <c r="H368" s="258"/>
      <c r="I368" s="258"/>
      <c r="J368" s="258"/>
      <c r="K368" s="258"/>
      <c r="L368" s="258"/>
      <c r="M368" s="258"/>
      <c r="N368" s="258"/>
      <c r="O368" s="258"/>
      <c r="P368" s="258"/>
      <c r="Q368" s="258"/>
      <c r="R368" s="259"/>
      <c r="S368" s="373">
        <v>0.96</v>
      </c>
      <c r="T368" s="374">
        <v>0.96</v>
      </c>
      <c r="U368" s="371">
        <v>0.96</v>
      </c>
      <c r="V368" s="371">
        <v>0.96</v>
      </c>
      <c r="W368" s="371">
        <v>0.96</v>
      </c>
      <c r="X368" s="371">
        <v>0.96</v>
      </c>
      <c r="Y368" s="371">
        <v>0.96</v>
      </c>
      <c r="Z368" s="371">
        <v>0.96</v>
      </c>
      <c r="AA368" s="371">
        <v>0.96</v>
      </c>
      <c r="AB368" s="371">
        <v>0.96</v>
      </c>
      <c r="AC368" s="371">
        <v>0.96</v>
      </c>
      <c r="AD368" s="371">
        <v>0.96</v>
      </c>
      <c r="AE368" s="371">
        <v>0.96</v>
      </c>
      <c r="AF368" s="372">
        <v>0.96</v>
      </c>
      <c r="AG368" s="373">
        <v>0.96</v>
      </c>
      <c r="AH368" s="374">
        <v>0.96</v>
      </c>
      <c r="AI368" s="371">
        <v>0.96</v>
      </c>
      <c r="AJ368" s="371">
        <v>0.96</v>
      </c>
      <c r="AK368" s="371">
        <v>0.96</v>
      </c>
      <c r="AL368" s="371">
        <v>0.96</v>
      </c>
      <c r="AM368" s="371">
        <v>0.96</v>
      </c>
      <c r="AN368" s="371">
        <v>0.96</v>
      </c>
      <c r="AO368" s="371">
        <v>0.96</v>
      </c>
      <c r="AP368" s="371">
        <v>0.96</v>
      </c>
      <c r="AQ368" s="371">
        <v>0.96</v>
      </c>
      <c r="AR368" s="371">
        <v>0.96</v>
      </c>
      <c r="AS368" s="371">
        <v>0.96</v>
      </c>
      <c r="AT368" s="372">
        <v>0.96</v>
      </c>
      <c r="AU368" s="373">
        <v>0.96</v>
      </c>
      <c r="AV368" s="374">
        <v>0.96</v>
      </c>
      <c r="AW368" s="371">
        <v>0.96</v>
      </c>
      <c r="AX368" s="371">
        <v>0.96</v>
      </c>
      <c r="AY368" s="371">
        <v>0.96</v>
      </c>
      <c r="AZ368" s="371">
        <v>0.96</v>
      </c>
      <c r="BA368" s="371">
        <v>0.96</v>
      </c>
      <c r="BB368" s="371">
        <v>0.96</v>
      </c>
      <c r="BC368" s="371">
        <v>0.96</v>
      </c>
      <c r="BD368" s="371">
        <v>0.96</v>
      </c>
      <c r="BE368" s="371">
        <v>0.96</v>
      </c>
      <c r="BF368" s="371">
        <v>0.96</v>
      </c>
      <c r="BG368" s="371">
        <v>0.96</v>
      </c>
      <c r="BH368" s="372">
        <v>0.96</v>
      </c>
      <c r="BI368" s="373">
        <v>0.96</v>
      </c>
      <c r="BJ368" s="373">
        <v>0.96</v>
      </c>
      <c r="BK368" s="373">
        <v>0.96</v>
      </c>
      <c r="BL368" s="373">
        <v>0.96</v>
      </c>
      <c r="BM368" s="373">
        <v>0.96</v>
      </c>
    </row>
    <row r="369" spans="1:65" outlineLevel="1" x14ac:dyDescent="0.3">
      <c r="A369" s="415" t="str">
        <f t="shared" si="186"/>
        <v>Cascading Yield</v>
      </c>
      <c r="B369" s="353" t="s">
        <v>86</v>
      </c>
      <c r="C369" s="240"/>
      <c r="D369" s="241" t="s">
        <v>63</v>
      </c>
      <c r="E369" s="281"/>
      <c r="F369" s="250"/>
      <c r="G369" s="250"/>
      <c r="H369" s="250"/>
      <c r="I369" s="250"/>
      <c r="J369" s="250"/>
      <c r="K369" s="250"/>
      <c r="L369" s="250"/>
      <c r="M369" s="250"/>
      <c r="N369" s="250"/>
      <c r="O369" s="250"/>
      <c r="P369" s="250"/>
      <c r="Q369" s="250"/>
      <c r="R369" s="251"/>
      <c r="S369" s="373">
        <v>0.99</v>
      </c>
      <c r="T369" s="374">
        <v>0.99</v>
      </c>
      <c r="U369" s="371">
        <v>0.99</v>
      </c>
      <c r="V369" s="371">
        <v>0.99</v>
      </c>
      <c r="W369" s="371">
        <v>0.99</v>
      </c>
      <c r="X369" s="371">
        <v>0.99</v>
      </c>
      <c r="Y369" s="371">
        <v>0.99</v>
      </c>
      <c r="Z369" s="371">
        <v>0.99</v>
      </c>
      <c r="AA369" s="371">
        <v>0.99</v>
      </c>
      <c r="AB369" s="371">
        <v>0.99</v>
      </c>
      <c r="AC369" s="371">
        <v>0.99</v>
      </c>
      <c r="AD369" s="371">
        <v>0.99</v>
      </c>
      <c r="AE369" s="371">
        <v>0.99</v>
      </c>
      <c r="AF369" s="372">
        <v>0.99</v>
      </c>
      <c r="AG369" s="373">
        <v>0.99</v>
      </c>
      <c r="AH369" s="374">
        <v>0.99</v>
      </c>
      <c r="AI369" s="371">
        <v>0.99</v>
      </c>
      <c r="AJ369" s="371">
        <v>0.99</v>
      </c>
      <c r="AK369" s="371">
        <v>0.99</v>
      </c>
      <c r="AL369" s="371">
        <v>0.99</v>
      </c>
      <c r="AM369" s="371">
        <v>0.99</v>
      </c>
      <c r="AN369" s="371">
        <v>0.99</v>
      </c>
      <c r="AO369" s="371">
        <v>0.99</v>
      </c>
      <c r="AP369" s="371">
        <v>0.99</v>
      </c>
      <c r="AQ369" s="371">
        <v>0.99</v>
      </c>
      <c r="AR369" s="371">
        <v>0.99</v>
      </c>
      <c r="AS369" s="371">
        <v>0.99</v>
      </c>
      <c r="AT369" s="372">
        <v>0.99</v>
      </c>
      <c r="AU369" s="373">
        <v>0.99</v>
      </c>
      <c r="AV369" s="374">
        <v>0.99</v>
      </c>
      <c r="AW369" s="371">
        <v>0.99</v>
      </c>
      <c r="AX369" s="371">
        <v>0.99</v>
      </c>
      <c r="AY369" s="371">
        <v>0.99</v>
      </c>
      <c r="AZ369" s="371">
        <v>0.99</v>
      </c>
      <c r="BA369" s="371">
        <v>0.99</v>
      </c>
      <c r="BB369" s="371">
        <v>0.99</v>
      </c>
      <c r="BC369" s="371">
        <v>0.99</v>
      </c>
      <c r="BD369" s="371">
        <v>0.99</v>
      </c>
      <c r="BE369" s="371">
        <v>0.99</v>
      </c>
      <c r="BF369" s="371">
        <v>0.99</v>
      </c>
      <c r="BG369" s="371">
        <v>0.99</v>
      </c>
      <c r="BH369" s="372">
        <v>0.99</v>
      </c>
      <c r="BI369" s="373">
        <v>0.99</v>
      </c>
      <c r="BJ369" s="373">
        <v>0.99</v>
      </c>
      <c r="BK369" s="373">
        <v>0.99</v>
      </c>
      <c r="BL369" s="373">
        <v>0.99</v>
      </c>
      <c r="BM369" s="373">
        <v>0.99</v>
      </c>
    </row>
    <row r="370" spans="1:65" outlineLevel="1" x14ac:dyDescent="0.3">
      <c r="A370" s="415" t="str">
        <f t="shared" si="186"/>
        <v>Cascading Yield</v>
      </c>
      <c r="B370" s="353" t="s">
        <v>86</v>
      </c>
      <c r="C370" s="240"/>
      <c r="D370" s="241" t="s">
        <v>64</v>
      </c>
      <c r="E370" s="242"/>
      <c r="F370" s="282"/>
      <c r="G370" s="282"/>
      <c r="H370" s="282"/>
      <c r="I370" s="282"/>
      <c r="J370" s="282"/>
      <c r="K370" s="282"/>
      <c r="L370" s="282"/>
      <c r="M370" s="282"/>
      <c r="N370" s="282"/>
      <c r="O370" s="282"/>
      <c r="P370" s="282"/>
      <c r="Q370" s="282"/>
      <c r="R370" s="283"/>
      <c r="S370" s="381">
        <v>0.99</v>
      </c>
      <c r="T370" s="382">
        <v>0.99</v>
      </c>
      <c r="U370" s="379">
        <v>0.99</v>
      </c>
      <c r="V370" s="379">
        <v>0.99</v>
      </c>
      <c r="W370" s="379">
        <v>0.99</v>
      </c>
      <c r="X370" s="379">
        <v>0.99</v>
      </c>
      <c r="Y370" s="379">
        <v>0.99</v>
      </c>
      <c r="Z370" s="379">
        <v>0.99</v>
      </c>
      <c r="AA370" s="379">
        <v>0.99</v>
      </c>
      <c r="AB370" s="379">
        <v>0.99</v>
      </c>
      <c r="AC370" s="379">
        <v>0.99</v>
      </c>
      <c r="AD370" s="379">
        <v>0.99</v>
      </c>
      <c r="AE370" s="379">
        <v>0.99</v>
      </c>
      <c r="AF370" s="380">
        <v>0.99</v>
      </c>
      <c r="AG370" s="381">
        <v>0.99</v>
      </c>
      <c r="AH370" s="382">
        <v>0.99</v>
      </c>
      <c r="AI370" s="379">
        <v>0.99</v>
      </c>
      <c r="AJ370" s="379">
        <v>0.99</v>
      </c>
      <c r="AK370" s="379">
        <v>0.99</v>
      </c>
      <c r="AL370" s="379">
        <v>0.99</v>
      </c>
      <c r="AM370" s="379">
        <v>0.99</v>
      </c>
      <c r="AN370" s="379">
        <v>0.99</v>
      </c>
      <c r="AO370" s="379">
        <v>0.99</v>
      </c>
      <c r="AP370" s="379">
        <v>0.99</v>
      </c>
      <c r="AQ370" s="379">
        <v>0.99</v>
      </c>
      <c r="AR370" s="379">
        <v>0.99</v>
      </c>
      <c r="AS370" s="379">
        <v>0.99</v>
      </c>
      <c r="AT370" s="380">
        <v>0.99</v>
      </c>
      <c r="AU370" s="381">
        <v>0.99</v>
      </c>
      <c r="AV370" s="382">
        <v>0.99</v>
      </c>
      <c r="AW370" s="379">
        <v>0.99</v>
      </c>
      <c r="AX370" s="379">
        <v>0.99</v>
      </c>
      <c r="AY370" s="379">
        <v>0.99</v>
      </c>
      <c r="AZ370" s="379">
        <v>0.99</v>
      </c>
      <c r="BA370" s="379">
        <v>0.99</v>
      </c>
      <c r="BB370" s="379">
        <v>0.99</v>
      </c>
      <c r="BC370" s="379">
        <v>0.99</v>
      </c>
      <c r="BD370" s="379">
        <v>0.99</v>
      </c>
      <c r="BE370" s="379">
        <v>0.99</v>
      </c>
      <c r="BF370" s="379">
        <v>0.99</v>
      </c>
      <c r="BG370" s="379">
        <v>0.99</v>
      </c>
      <c r="BH370" s="380">
        <v>0.99</v>
      </c>
      <c r="BI370" s="381">
        <v>0.99</v>
      </c>
      <c r="BJ370" s="381">
        <v>0.99</v>
      </c>
      <c r="BK370" s="381">
        <v>0.99</v>
      </c>
      <c r="BL370" s="381">
        <v>0.99</v>
      </c>
      <c r="BM370" s="381">
        <v>0.99</v>
      </c>
    </row>
    <row r="371" spans="1:65" outlineLevel="1" x14ac:dyDescent="0.3">
      <c r="A371" s="415" t="str">
        <f t="shared" ref="A371:A391" si="214">A370</f>
        <v>Cascading Yield</v>
      </c>
      <c r="B371" s="353" t="s">
        <v>86</v>
      </c>
      <c r="C371" s="240"/>
      <c r="D371" s="241" t="s">
        <v>71</v>
      </c>
      <c r="E371" s="242"/>
      <c r="F371" s="286"/>
      <c r="G371" s="286"/>
      <c r="H371" s="286"/>
      <c r="I371" s="286"/>
      <c r="J371" s="286"/>
      <c r="K371" s="286"/>
      <c r="L371" s="286"/>
      <c r="M371" s="286"/>
      <c r="N371" s="286"/>
      <c r="O371" s="286"/>
      <c r="P371" s="286"/>
      <c r="Q371" s="286"/>
      <c r="R371" s="287"/>
      <c r="S371" s="381">
        <v>1</v>
      </c>
      <c r="T371" s="382">
        <v>1</v>
      </c>
      <c r="U371" s="379">
        <v>1</v>
      </c>
      <c r="V371" s="379">
        <v>1</v>
      </c>
      <c r="W371" s="379">
        <v>1</v>
      </c>
      <c r="X371" s="379">
        <v>1</v>
      </c>
      <c r="Y371" s="379">
        <v>1</v>
      </c>
      <c r="Z371" s="379">
        <v>1</v>
      </c>
      <c r="AA371" s="379">
        <v>1</v>
      </c>
      <c r="AB371" s="379">
        <v>1</v>
      </c>
      <c r="AC371" s="379">
        <v>1</v>
      </c>
      <c r="AD371" s="379">
        <v>1</v>
      </c>
      <c r="AE371" s="379">
        <v>1</v>
      </c>
      <c r="AF371" s="380">
        <v>1</v>
      </c>
      <c r="AG371" s="381">
        <v>1</v>
      </c>
      <c r="AH371" s="382">
        <v>1</v>
      </c>
      <c r="AI371" s="379">
        <v>1</v>
      </c>
      <c r="AJ371" s="379">
        <v>1</v>
      </c>
      <c r="AK371" s="379">
        <v>1</v>
      </c>
      <c r="AL371" s="379">
        <v>1</v>
      </c>
      <c r="AM371" s="379">
        <v>1</v>
      </c>
      <c r="AN371" s="379">
        <v>1</v>
      </c>
      <c r="AO371" s="379">
        <v>1</v>
      </c>
      <c r="AP371" s="379">
        <v>1</v>
      </c>
      <c r="AQ371" s="379">
        <v>1</v>
      </c>
      <c r="AR371" s="379">
        <v>1</v>
      </c>
      <c r="AS371" s="379">
        <v>1</v>
      </c>
      <c r="AT371" s="380">
        <v>1</v>
      </c>
      <c r="AU371" s="381">
        <v>1</v>
      </c>
      <c r="AV371" s="382">
        <v>1</v>
      </c>
      <c r="AW371" s="379">
        <v>1</v>
      </c>
      <c r="AX371" s="379">
        <v>1</v>
      </c>
      <c r="AY371" s="379">
        <v>1</v>
      </c>
      <c r="AZ371" s="379">
        <v>1</v>
      </c>
      <c r="BA371" s="379">
        <v>1</v>
      </c>
      <c r="BB371" s="379">
        <v>1</v>
      </c>
      <c r="BC371" s="379">
        <v>1</v>
      </c>
      <c r="BD371" s="379">
        <v>1</v>
      </c>
      <c r="BE371" s="379">
        <v>1</v>
      </c>
      <c r="BF371" s="379">
        <v>1</v>
      </c>
      <c r="BG371" s="379">
        <v>1</v>
      </c>
      <c r="BH371" s="380">
        <v>1</v>
      </c>
      <c r="BI371" s="381">
        <v>1</v>
      </c>
      <c r="BJ371" s="381">
        <v>1</v>
      </c>
      <c r="BK371" s="381">
        <v>1</v>
      </c>
      <c r="BL371" s="381">
        <v>1</v>
      </c>
      <c r="BM371" s="381">
        <v>1</v>
      </c>
    </row>
    <row r="372" spans="1:65" outlineLevel="1" x14ac:dyDescent="0.3">
      <c r="A372" s="415" t="str">
        <f t="shared" si="214"/>
        <v>Cascading Yield</v>
      </c>
      <c r="B372" s="353" t="s">
        <v>86</v>
      </c>
      <c r="C372" s="240"/>
      <c r="D372" s="241" t="s">
        <v>72</v>
      </c>
      <c r="E372" s="290"/>
      <c r="F372" s="282"/>
      <c r="G372" s="282"/>
      <c r="H372" s="282"/>
      <c r="I372" s="282"/>
      <c r="J372" s="282"/>
      <c r="K372" s="282"/>
      <c r="L372" s="282"/>
      <c r="M372" s="282"/>
      <c r="N372" s="282"/>
      <c r="O372" s="282"/>
      <c r="P372" s="282"/>
      <c r="Q372" s="282"/>
      <c r="R372" s="283"/>
      <c r="S372" s="381">
        <v>0.99</v>
      </c>
      <c r="T372" s="382">
        <v>0.99</v>
      </c>
      <c r="U372" s="379">
        <v>0.99</v>
      </c>
      <c r="V372" s="379">
        <v>0.99</v>
      </c>
      <c r="W372" s="379">
        <v>0.99</v>
      </c>
      <c r="X372" s="379">
        <v>0.99</v>
      </c>
      <c r="Y372" s="379">
        <v>0.99</v>
      </c>
      <c r="Z372" s="379">
        <v>0.99</v>
      </c>
      <c r="AA372" s="379">
        <v>0.99</v>
      </c>
      <c r="AB372" s="379">
        <v>0.99</v>
      </c>
      <c r="AC372" s="379">
        <v>0.99</v>
      </c>
      <c r="AD372" s="379">
        <v>0.99</v>
      </c>
      <c r="AE372" s="379">
        <v>0.99</v>
      </c>
      <c r="AF372" s="380">
        <v>0.99</v>
      </c>
      <c r="AG372" s="381">
        <v>0.99</v>
      </c>
      <c r="AH372" s="382">
        <v>0.99</v>
      </c>
      <c r="AI372" s="379">
        <v>0.99</v>
      </c>
      <c r="AJ372" s="379">
        <v>0.99</v>
      </c>
      <c r="AK372" s="379">
        <v>0.99</v>
      </c>
      <c r="AL372" s="379">
        <v>0.99</v>
      </c>
      <c r="AM372" s="379">
        <v>0.99</v>
      </c>
      <c r="AN372" s="379">
        <v>0.99</v>
      </c>
      <c r="AO372" s="379">
        <v>0.99</v>
      </c>
      <c r="AP372" s="379">
        <v>0.99</v>
      </c>
      <c r="AQ372" s="379">
        <v>0.99</v>
      </c>
      <c r="AR372" s="379">
        <v>0.99</v>
      </c>
      <c r="AS372" s="379">
        <v>0.99</v>
      </c>
      <c r="AT372" s="380">
        <v>0.99</v>
      </c>
      <c r="AU372" s="381">
        <v>0.99</v>
      </c>
      <c r="AV372" s="382">
        <v>0.99</v>
      </c>
      <c r="AW372" s="379">
        <v>0.99</v>
      </c>
      <c r="AX372" s="379">
        <v>0.99</v>
      </c>
      <c r="AY372" s="379">
        <v>0.99</v>
      </c>
      <c r="AZ372" s="379">
        <v>0.99</v>
      </c>
      <c r="BA372" s="379">
        <v>0.99</v>
      </c>
      <c r="BB372" s="379">
        <v>0.99</v>
      </c>
      <c r="BC372" s="379">
        <v>0.99</v>
      </c>
      <c r="BD372" s="379">
        <v>0.99</v>
      </c>
      <c r="BE372" s="379">
        <v>0.99</v>
      </c>
      <c r="BF372" s="379">
        <v>0.99</v>
      </c>
      <c r="BG372" s="379">
        <v>0.99</v>
      </c>
      <c r="BH372" s="380">
        <v>0.99</v>
      </c>
      <c r="BI372" s="381">
        <v>0.99</v>
      </c>
      <c r="BJ372" s="381">
        <v>0.99</v>
      </c>
      <c r="BK372" s="381">
        <v>0.99</v>
      </c>
      <c r="BL372" s="381">
        <v>0.99</v>
      </c>
      <c r="BM372" s="381">
        <v>0.99</v>
      </c>
    </row>
    <row r="373" spans="1:65" outlineLevel="1" x14ac:dyDescent="0.3">
      <c r="A373" s="415" t="str">
        <f t="shared" si="214"/>
        <v>Cascading Yield</v>
      </c>
      <c r="B373" s="353" t="s">
        <v>86</v>
      </c>
      <c r="C373" s="291"/>
      <c r="D373" s="241" t="s">
        <v>49</v>
      </c>
      <c r="E373" s="292"/>
      <c r="F373" s="293"/>
      <c r="G373" s="293"/>
      <c r="H373" s="293"/>
      <c r="I373" s="293"/>
      <c r="J373" s="293"/>
      <c r="K373" s="293"/>
      <c r="L373" s="293"/>
      <c r="M373" s="293"/>
      <c r="N373" s="293"/>
      <c r="O373" s="293"/>
      <c r="P373" s="293"/>
      <c r="Q373" s="293"/>
      <c r="R373" s="294"/>
      <c r="S373" s="385">
        <v>0.99</v>
      </c>
      <c r="T373" s="386">
        <v>0.99</v>
      </c>
      <c r="U373" s="383">
        <v>0.99</v>
      </c>
      <c r="V373" s="383">
        <v>0.99</v>
      </c>
      <c r="W373" s="383">
        <v>0.99</v>
      </c>
      <c r="X373" s="383">
        <v>0.99</v>
      </c>
      <c r="Y373" s="383">
        <v>0.99</v>
      </c>
      <c r="Z373" s="383">
        <v>0.99</v>
      </c>
      <c r="AA373" s="383">
        <v>0.99</v>
      </c>
      <c r="AB373" s="383">
        <v>0.99</v>
      </c>
      <c r="AC373" s="383">
        <v>0.99</v>
      </c>
      <c r="AD373" s="383">
        <v>0.99</v>
      </c>
      <c r="AE373" s="383">
        <v>0.99</v>
      </c>
      <c r="AF373" s="384">
        <v>0.99</v>
      </c>
      <c r="AG373" s="385">
        <v>0.99</v>
      </c>
      <c r="AH373" s="386">
        <v>0.99</v>
      </c>
      <c r="AI373" s="383">
        <v>0.99</v>
      </c>
      <c r="AJ373" s="383">
        <v>0.99</v>
      </c>
      <c r="AK373" s="383">
        <v>0.99</v>
      </c>
      <c r="AL373" s="383">
        <v>0.99</v>
      </c>
      <c r="AM373" s="383">
        <v>0.99</v>
      </c>
      <c r="AN373" s="383">
        <v>0.99</v>
      </c>
      <c r="AO373" s="383">
        <v>0.99</v>
      </c>
      <c r="AP373" s="383">
        <v>0.99</v>
      </c>
      <c r="AQ373" s="383">
        <v>0.99</v>
      </c>
      <c r="AR373" s="383">
        <v>0.99</v>
      </c>
      <c r="AS373" s="383">
        <v>0.99</v>
      </c>
      <c r="AT373" s="384">
        <v>0.99</v>
      </c>
      <c r="AU373" s="385">
        <v>0.99</v>
      </c>
      <c r="AV373" s="386">
        <v>0.99</v>
      </c>
      <c r="AW373" s="383">
        <v>0.99</v>
      </c>
      <c r="AX373" s="383">
        <v>0.99</v>
      </c>
      <c r="AY373" s="383">
        <v>0.99</v>
      </c>
      <c r="AZ373" s="383">
        <v>0.99</v>
      </c>
      <c r="BA373" s="383">
        <v>0.99</v>
      </c>
      <c r="BB373" s="383">
        <v>0.99</v>
      </c>
      <c r="BC373" s="383">
        <v>0.99</v>
      </c>
      <c r="BD373" s="383">
        <v>0.99</v>
      </c>
      <c r="BE373" s="383">
        <v>0.99</v>
      </c>
      <c r="BF373" s="383">
        <v>0.99</v>
      </c>
      <c r="BG373" s="383">
        <v>0.99</v>
      </c>
      <c r="BH373" s="384">
        <v>0.99</v>
      </c>
      <c r="BI373" s="385">
        <v>0.99</v>
      </c>
      <c r="BJ373" s="385">
        <v>0.99</v>
      </c>
      <c r="BK373" s="385">
        <v>0.99</v>
      </c>
      <c r="BL373" s="385">
        <v>0.99</v>
      </c>
      <c r="BM373" s="385">
        <v>0.99</v>
      </c>
    </row>
    <row r="374" spans="1:65" outlineLevel="1" x14ac:dyDescent="0.3">
      <c r="A374" s="415" t="str">
        <f t="shared" si="214"/>
        <v>Cascading Yield</v>
      </c>
      <c r="B374" s="355" t="s">
        <v>87</v>
      </c>
      <c r="C374" s="274"/>
      <c r="D374" s="298" t="s">
        <v>75</v>
      </c>
      <c r="E374" s="299"/>
      <c r="F374" s="331"/>
      <c r="G374" s="331"/>
      <c r="H374" s="331"/>
      <c r="I374" s="331"/>
      <c r="J374" s="331"/>
      <c r="K374" s="331"/>
      <c r="L374" s="331"/>
      <c r="M374" s="331"/>
      <c r="N374" s="331"/>
      <c r="O374" s="331"/>
      <c r="P374" s="331"/>
      <c r="Q374" s="331"/>
      <c r="R374" s="332"/>
      <c r="S374" s="405">
        <v>1</v>
      </c>
      <c r="T374" s="406">
        <v>1</v>
      </c>
      <c r="U374" s="403">
        <v>1</v>
      </c>
      <c r="V374" s="403">
        <v>1</v>
      </c>
      <c r="W374" s="403">
        <v>1</v>
      </c>
      <c r="X374" s="403">
        <v>1</v>
      </c>
      <c r="Y374" s="403">
        <v>1</v>
      </c>
      <c r="Z374" s="403">
        <v>1</v>
      </c>
      <c r="AA374" s="403">
        <v>1</v>
      </c>
      <c r="AB374" s="403">
        <v>1</v>
      </c>
      <c r="AC374" s="403">
        <v>1</v>
      </c>
      <c r="AD374" s="403">
        <v>1</v>
      </c>
      <c r="AE374" s="403">
        <v>1</v>
      </c>
      <c r="AF374" s="404">
        <v>1</v>
      </c>
      <c r="AG374" s="405">
        <v>1</v>
      </c>
      <c r="AH374" s="406">
        <v>1</v>
      </c>
      <c r="AI374" s="403">
        <v>1</v>
      </c>
      <c r="AJ374" s="403">
        <v>1</v>
      </c>
      <c r="AK374" s="403">
        <v>1</v>
      </c>
      <c r="AL374" s="403">
        <v>1</v>
      </c>
      <c r="AM374" s="403">
        <v>1</v>
      </c>
      <c r="AN374" s="403">
        <v>1</v>
      </c>
      <c r="AO374" s="403">
        <v>1</v>
      </c>
      <c r="AP374" s="403">
        <v>1</v>
      </c>
      <c r="AQ374" s="403">
        <v>1</v>
      </c>
      <c r="AR374" s="403">
        <v>1</v>
      </c>
      <c r="AS374" s="403">
        <v>1</v>
      </c>
      <c r="AT374" s="404">
        <v>1</v>
      </c>
      <c r="AU374" s="405">
        <v>1</v>
      </c>
      <c r="AV374" s="406">
        <v>1</v>
      </c>
      <c r="AW374" s="403">
        <v>1</v>
      </c>
      <c r="AX374" s="403">
        <v>1</v>
      </c>
      <c r="AY374" s="403">
        <v>1</v>
      </c>
      <c r="AZ374" s="403">
        <v>1</v>
      </c>
      <c r="BA374" s="403">
        <v>1</v>
      </c>
      <c r="BB374" s="403">
        <v>1</v>
      </c>
      <c r="BC374" s="403">
        <v>1</v>
      </c>
      <c r="BD374" s="403">
        <v>1</v>
      </c>
      <c r="BE374" s="403">
        <v>1</v>
      </c>
      <c r="BF374" s="403">
        <v>1</v>
      </c>
      <c r="BG374" s="403">
        <v>1</v>
      </c>
      <c r="BH374" s="404">
        <v>1</v>
      </c>
      <c r="BI374" s="405">
        <v>1</v>
      </c>
      <c r="BJ374" s="405">
        <v>1</v>
      </c>
      <c r="BK374" s="405">
        <v>1</v>
      </c>
      <c r="BL374" s="405">
        <v>1</v>
      </c>
      <c r="BM374" s="405">
        <v>1</v>
      </c>
    </row>
    <row r="375" spans="1:65" outlineLevel="1" x14ac:dyDescent="0.3">
      <c r="A375" s="415" t="str">
        <f t="shared" si="214"/>
        <v>Cascading Yield</v>
      </c>
      <c r="B375" s="353" t="s">
        <v>87</v>
      </c>
      <c r="C375" s="240"/>
      <c r="D375" s="241" t="s">
        <v>77</v>
      </c>
      <c r="E375" s="242"/>
      <c r="F375" s="335"/>
      <c r="G375" s="335"/>
      <c r="H375" s="335"/>
      <c r="I375" s="335"/>
      <c r="J375" s="335"/>
      <c r="K375" s="335"/>
      <c r="L375" s="335"/>
      <c r="M375" s="335"/>
      <c r="N375" s="335"/>
      <c r="O375" s="335"/>
      <c r="P375" s="335"/>
      <c r="Q375" s="335"/>
      <c r="R375" s="336"/>
      <c r="S375" s="409">
        <v>1</v>
      </c>
      <c r="T375" s="410">
        <v>1</v>
      </c>
      <c r="U375" s="407">
        <v>1</v>
      </c>
      <c r="V375" s="407">
        <v>1</v>
      </c>
      <c r="W375" s="407">
        <v>1</v>
      </c>
      <c r="X375" s="407">
        <v>1</v>
      </c>
      <c r="Y375" s="407">
        <v>1</v>
      </c>
      <c r="Z375" s="407">
        <v>1</v>
      </c>
      <c r="AA375" s="407">
        <v>1</v>
      </c>
      <c r="AB375" s="407">
        <v>1</v>
      </c>
      <c r="AC375" s="407">
        <v>1</v>
      </c>
      <c r="AD375" s="407">
        <v>1</v>
      </c>
      <c r="AE375" s="407">
        <v>1</v>
      </c>
      <c r="AF375" s="408">
        <v>1</v>
      </c>
      <c r="AG375" s="409">
        <v>1</v>
      </c>
      <c r="AH375" s="410">
        <v>1</v>
      </c>
      <c r="AI375" s="407">
        <v>1</v>
      </c>
      <c r="AJ375" s="407">
        <v>1</v>
      </c>
      <c r="AK375" s="407">
        <v>1</v>
      </c>
      <c r="AL375" s="407">
        <v>1</v>
      </c>
      <c r="AM375" s="407">
        <v>1</v>
      </c>
      <c r="AN375" s="407">
        <v>1</v>
      </c>
      <c r="AO375" s="407">
        <v>1</v>
      </c>
      <c r="AP375" s="407">
        <v>1</v>
      </c>
      <c r="AQ375" s="407">
        <v>1</v>
      </c>
      <c r="AR375" s="407">
        <v>1</v>
      </c>
      <c r="AS375" s="407">
        <v>1</v>
      </c>
      <c r="AT375" s="408">
        <v>1</v>
      </c>
      <c r="AU375" s="409">
        <v>1</v>
      </c>
      <c r="AV375" s="410">
        <v>1</v>
      </c>
      <c r="AW375" s="407">
        <v>1</v>
      </c>
      <c r="AX375" s="407">
        <v>1</v>
      </c>
      <c r="AY375" s="407">
        <v>1</v>
      </c>
      <c r="AZ375" s="407">
        <v>1</v>
      </c>
      <c r="BA375" s="407">
        <v>1</v>
      </c>
      <c r="BB375" s="407">
        <v>1</v>
      </c>
      <c r="BC375" s="407">
        <v>1</v>
      </c>
      <c r="BD375" s="407">
        <v>1</v>
      </c>
      <c r="BE375" s="407">
        <v>1</v>
      </c>
      <c r="BF375" s="407">
        <v>1</v>
      </c>
      <c r="BG375" s="407">
        <v>1</v>
      </c>
      <c r="BH375" s="408">
        <v>1</v>
      </c>
      <c r="BI375" s="409">
        <v>1</v>
      </c>
      <c r="BJ375" s="409">
        <v>1</v>
      </c>
      <c r="BK375" s="409">
        <v>1</v>
      </c>
      <c r="BL375" s="409">
        <v>1</v>
      </c>
      <c r="BM375" s="409">
        <v>1</v>
      </c>
    </row>
    <row r="376" spans="1:65" s="339" customFormat="1" outlineLevel="1" x14ac:dyDescent="0.3">
      <c r="A376" s="415" t="str">
        <f t="shared" si="214"/>
        <v>Cascading Yield</v>
      </c>
      <c r="B376" s="353" t="s">
        <v>87</v>
      </c>
      <c r="C376" s="341"/>
      <c r="D376" s="342" t="s">
        <v>78</v>
      </c>
      <c r="E376" s="343"/>
      <c r="F376" s="344"/>
      <c r="G376" s="344"/>
      <c r="H376" s="344"/>
      <c r="I376" s="344"/>
      <c r="J376" s="344"/>
      <c r="K376" s="344"/>
      <c r="L376" s="344"/>
      <c r="M376" s="344"/>
      <c r="N376" s="344"/>
      <c r="O376" s="344"/>
      <c r="P376" s="344"/>
      <c r="Q376" s="344"/>
      <c r="R376" s="345"/>
      <c r="S376" s="381">
        <v>0.99780000000000002</v>
      </c>
      <c r="T376" s="382">
        <v>0.99780000000000002</v>
      </c>
      <c r="U376" s="379">
        <v>0.99780000000000002</v>
      </c>
      <c r="V376" s="379">
        <v>0.99780000000000002</v>
      </c>
      <c r="W376" s="379">
        <v>0.99780000000000002</v>
      </c>
      <c r="X376" s="379">
        <v>0.99780000000000002</v>
      </c>
      <c r="Y376" s="379">
        <v>0.99780000000000002</v>
      </c>
      <c r="Z376" s="379">
        <v>0.99780000000000002</v>
      </c>
      <c r="AA376" s="379">
        <v>0.99780000000000002</v>
      </c>
      <c r="AB376" s="379">
        <v>0.99780000000000002</v>
      </c>
      <c r="AC376" s="379">
        <v>0.99780000000000002</v>
      </c>
      <c r="AD376" s="379">
        <v>0.99780000000000002</v>
      </c>
      <c r="AE376" s="379">
        <v>0.99780000000000002</v>
      </c>
      <c r="AF376" s="380">
        <v>0.99780000000000002</v>
      </c>
      <c r="AG376" s="381">
        <v>0.99780000000000002</v>
      </c>
      <c r="AH376" s="382">
        <v>0.99780000000000002</v>
      </c>
      <c r="AI376" s="379">
        <v>0.99780000000000002</v>
      </c>
      <c r="AJ376" s="379">
        <v>0.99780000000000002</v>
      </c>
      <c r="AK376" s="379">
        <v>0.99780000000000002</v>
      </c>
      <c r="AL376" s="379">
        <v>0.99780000000000002</v>
      </c>
      <c r="AM376" s="379">
        <v>0.99780000000000002</v>
      </c>
      <c r="AN376" s="379">
        <v>0.99780000000000002</v>
      </c>
      <c r="AO376" s="379">
        <v>0.99780000000000002</v>
      </c>
      <c r="AP376" s="379">
        <v>0.99780000000000002</v>
      </c>
      <c r="AQ376" s="379">
        <v>0.99780000000000002</v>
      </c>
      <c r="AR376" s="379">
        <v>0.99780000000000002</v>
      </c>
      <c r="AS376" s="379">
        <v>0.99780000000000002</v>
      </c>
      <c r="AT376" s="380">
        <v>0.99780000000000002</v>
      </c>
      <c r="AU376" s="381">
        <v>0.99780000000000002</v>
      </c>
      <c r="AV376" s="382">
        <v>0.99780000000000002</v>
      </c>
      <c r="AW376" s="379">
        <v>0.99780000000000002</v>
      </c>
      <c r="AX376" s="379">
        <v>0.99780000000000002</v>
      </c>
      <c r="AY376" s="379">
        <v>0.99780000000000002</v>
      </c>
      <c r="AZ376" s="379">
        <v>0.99780000000000002</v>
      </c>
      <c r="BA376" s="379">
        <v>0.99780000000000002</v>
      </c>
      <c r="BB376" s="379">
        <v>0.99780000000000002</v>
      </c>
      <c r="BC376" s="379">
        <v>0.99780000000000002</v>
      </c>
      <c r="BD376" s="379">
        <v>0.99780000000000002</v>
      </c>
      <c r="BE376" s="379">
        <v>0.99780000000000002</v>
      </c>
      <c r="BF376" s="379">
        <v>0.99780000000000002</v>
      </c>
      <c r="BG376" s="379">
        <v>0.99780000000000002</v>
      </c>
      <c r="BH376" s="380">
        <v>0.99780000000000002</v>
      </c>
      <c r="BI376" s="381">
        <v>0.99780000000000002</v>
      </c>
      <c r="BJ376" s="381">
        <v>0.99780000000000002</v>
      </c>
      <c r="BK376" s="381">
        <v>0.99780000000000002</v>
      </c>
      <c r="BL376" s="381">
        <v>0.99780000000000002</v>
      </c>
      <c r="BM376" s="381">
        <v>0.99780000000000002</v>
      </c>
    </row>
    <row r="377" spans="1:65" outlineLevel="1" x14ac:dyDescent="0.3">
      <c r="A377" s="415" t="str">
        <f t="shared" si="214"/>
        <v>Cascading Yield</v>
      </c>
      <c r="B377" s="353" t="s">
        <v>87</v>
      </c>
      <c r="C377" s="240"/>
      <c r="D377" s="241" t="s">
        <v>79</v>
      </c>
      <c r="E377" s="242"/>
      <c r="F377" s="282"/>
      <c r="G377" s="282"/>
      <c r="H377" s="282"/>
      <c r="I377" s="282"/>
      <c r="J377" s="282"/>
      <c r="K377" s="282"/>
      <c r="L377" s="282"/>
      <c r="M377" s="282"/>
      <c r="N377" s="282"/>
      <c r="O377" s="282"/>
      <c r="P377" s="282"/>
      <c r="Q377" s="282"/>
      <c r="R377" s="283"/>
      <c r="S377" s="381">
        <v>0.995</v>
      </c>
      <c r="T377" s="382">
        <v>0.995</v>
      </c>
      <c r="U377" s="379">
        <v>0.995</v>
      </c>
      <c r="V377" s="379">
        <v>0.995</v>
      </c>
      <c r="W377" s="379">
        <v>0.995</v>
      </c>
      <c r="X377" s="379">
        <v>0.995</v>
      </c>
      <c r="Y377" s="379">
        <v>0.995</v>
      </c>
      <c r="Z377" s="379">
        <v>0.995</v>
      </c>
      <c r="AA377" s="379">
        <v>0.995</v>
      </c>
      <c r="AB377" s="379">
        <v>0.995</v>
      </c>
      <c r="AC377" s="379">
        <v>0.995</v>
      </c>
      <c r="AD377" s="379">
        <v>0.995</v>
      </c>
      <c r="AE377" s="379">
        <v>0.995</v>
      </c>
      <c r="AF377" s="380">
        <v>0.995</v>
      </c>
      <c r="AG377" s="381">
        <v>0.995</v>
      </c>
      <c r="AH377" s="382">
        <v>0.995</v>
      </c>
      <c r="AI377" s="379">
        <v>0.995</v>
      </c>
      <c r="AJ377" s="379">
        <v>0.995</v>
      </c>
      <c r="AK377" s="379">
        <v>0.995</v>
      </c>
      <c r="AL377" s="379">
        <v>0.995</v>
      </c>
      <c r="AM377" s="379">
        <v>0.995</v>
      </c>
      <c r="AN377" s="379">
        <v>0.995</v>
      </c>
      <c r="AO377" s="379">
        <v>0.995</v>
      </c>
      <c r="AP377" s="379">
        <v>0.995</v>
      </c>
      <c r="AQ377" s="379">
        <v>0.995</v>
      </c>
      <c r="AR377" s="379">
        <v>0.995</v>
      </c>
      <c r="AS377" s="379">
        <v>0.995</v>
      </c>
      <c r="AT377" s="380">
        <v>0.995</v>
      </c>
      <c r="AU377" s="381">
        <v>0.995</v>
      </c>
      <c r="AV377" s="382">
        <v>0.995</v>
      </c>
      <c r="AW377" s="379">
        <v>0.995</v>
      </c>
      <c r="AX377" s="379">
        <v>0.995</v>
      </c>
      <c r="AY377" s="379">
        <v>0.995</v>
      </c>
      <c r="AZ377" s="379">
        <v>0.995</v>
      </c>
      <c r="BA377" s="379">
        <v>0.995</v>
      </c>
      <c r="BB377" s="379">
        <v>0.995</v>
      </c>
      <c r="BC377" s="379">
        <v>0.995</v>
      </c>
      <c r="BD377" s="379">
        <v>0.995</v>
      </c>
      <c r="BE377" s="379">
        <v>0.995</v>
      </c>
      <c r="BF377" s="379">
        <v>0.995</v>
      </c>
      <c r="BG377" s="379">
        <v>0.995</v>
      </c>
      <c r="BH377" s="380">
        <v>0.995</v>
      </c>
      <c r="BI377" s="381">
        <v>0.995</v>
      </c>
      <c r="BJ377" s="381">
        <v>0.995</v>
      </c>
      <c r="BK377" s="381">
        <v>0.995</v>
      </c>
      <c r="BL377" s="381">
        <v>0.995</v>
      </c>
      <c r="BM377" s="381">
        <v>0.995</v>
      </c>
    </row>
    <row r="378" spans="1:65" outlineLevel="1" x14ac:dyDescent="0.3">
      <c r="A378" s="415" t="str">
        <f t="shared" si="214"/>
        <v>Cascading Yield</v>
      </c>
      <c r="B378" s="353" t="s">
        <v>87</v>
      </c>
      <c r="C378" s="240"/>
      <c r="D378" s="241" t="s">
        <v>80</v>
      </c>
      <c r="E378" s="348"/>
      <c r="F378" s="282"/>
      <c r="G378" s="282"/>
      <c r="H378" s="282"/>
      <c r="I378" s="282"/>
      <c r="J378" s="282"/>
      <c r="K378" s="282"/>
      <c r="L378" s="282"/>
      <c r="M378" s="282"/>
      <c r="N378" s="282"/>
      <c r="O378" s="282"/>
      <c r="P378" s="282"/>
      <c r="Q378" s="282"/>
      <c r="R378" s="283"/>
      <c r="S378" s="381">
        <v>0.98</v>
      </c>
      <c r="T378" s="382">
        <v>0.98</v>
      </c>
      <c r="U378" s="379">
        <v>0.98</v>
      </c>
      <c r="V378" s="379">
        <v>0.98</v>
      </c>
      <c r="W378" s="379">
        <v>0.98</v>
      </c>
      <c r="X378" s="379">
        <v>0.98</v>
      </c>
      <c r="Y378" s="379">
        <v>0.98</v>
      </c>
      <c r="Z378" s="379">
        <v>0.98</v>
      </c>
      <c r="AA378" s="379">
        <v>0.98</v>
      </c>
      <c r="AB378" s="379">
        <v>0.98</v>
      </c>
      <c r="AC378" s="379">
        <v>0.98</v>
      </c>
      <c r="AD378" s="379">
        <v>0.98</v>
      </c>
      <c r="AE378" s="379">
        <v>0.98</v>
      </c>
      <c r="AF378" s="380">
        <v>0.98</v>
      </c>
      <c r="AG378" s="381">
        <v>0.98</v>
      </c>
      <c r="AH378" s="382">
        <v>0.98</v>
      </c>
      <c r="AI378" s="379">
        <v>0.98</v>
      </c>
      <c r="AJ378" s="379">
        <v>0.98</v>
      </c>
      <c r="AK378" s="379">
        <v>0.98</v>
      </c>
      <c r="AL378" s="379">
        <v>0.98</v>
      </c>
      <c r="AM378" s="379">
        <v>0.98</v>
      </c>
      <c r="AN378" s="379">
        <v>0.98</v>
      </c>
      <c r="AO378" s="379">
        <v>0.98</v>
      </c>
      <c r="AP378" s="379">
        <v>0.98</v>
      </c>
      <c r="AQ378" s="379">
        <v>0.98</v>
      </c>
      <c r="AR378" s="379">
        <v>0.98</v>
      </c>
      <c r="AS378" s="379">
        <v>0.98</v>
      </c>
      <c r="AT378" s="380">
        <v>0.98</v>
      </c>
      <c r="AU378" s="381">
        <v>0.98</v>
      </c>
      <c r="AV378" s="382">
        <v>0.98</v>
      </c>
      <c r="AW378" s="379">
        <v>0.98</v>
      </c>
      <c r="AX378" s="379">
        <v>0.98</v>
      </c>
      <c r="AY378" s="379">
        <v>0.98</v>
      </c>
      <c r="AZ378" s="379">
        <v>0.98</v>
      </c>
      <c r="BA378" s="379">
        <v>0.98</v>
      </c>
      <c r="BB378" s="379">
        <v>0.98</v>
      </c>
      <c r="BC378" s="379">
        <v>0.98</v>
      </c>
      <c r="BD378" s="379">
        <v>0.98</v>
      </c>
      <c r="BE378" s="379">
        <v>0.98</v>
      </c>
      <c r="BF378" s="379">
        <v>0.98</v>
      </c>
      <c r="BG378" s="379">
        <v>0.98</v>
      </c>
      <c r="BH378" s="380">
        <v>0.98</v>
      </c>
      <c r="BI378" s="381">
        <v>0.98</v>
      </c>
      <c r="BJ378" s="381">
        <v>0.98</v>
      </c>
      <c r="BK378" s="381">
        <v>0.98</v>
      </c>
      <c r="BL378" s="381">
        <v>0.98</v>
      </c>
      <c r="BM378" s="381">
        <v>0.98</v>
      </c>
    </row>
    <row r="379" spans="1:65" outlineLevel="1" x14ac:dyDescent="0.3">
      <c r="A379" s="415" t="str">
        <f t="shared" si="214"/>
        <v>Cascading Yield</v>
      </c>
      <c r="B379" s="353" t="s">
        <v>87</v>
      </c>
      <c r="C379" s="240"/>
      <c r="D379" s="241" t="s">
        <v>81</v>
      </c>
      <c r="E379" s="348"/>
      <c r="F379" s="282"/>
      <c r="G379" s="282"/>
      <c r="H379" s="282"/>
      <c r="I379" s="282"/>
      <c r="J379" s="282"/>
      <c r="K379" s="282"/>
      <c r="L379" s="282"/>
      <c r="M379" s="282"/>
      <c r="N379" s="282"/>
      <c r="O379" s="282"/>
      <c r="P379" s="282"/>
      <c r="Q379" s="282"/>
      <c r="R379" s="283"/>
      <c r="S379" s="381">
        <v>0.95</v>
      </c>
      <c r="T379" s="382">
        <v>0.95</v>
      </c>
      <c r="U379" s="379">
        <v>0.95</v>
      </c>
      <c r="V379" s="379">
        <v>0.95</v>
      </c>
      <c r="W379" s="379">
        <v>0.95</v>
      </c>
      <c r="X379" s="379">
        <v>0.95</v>
      </c>
      <c r="Y379" s="379">
        <v>0.95</v>
      </c>
      <c r="Z379" s="379">
        <v>0.95</v>
      </c>
      <c r="AA379" s="379">
        <v>0.95</v>
      </c>
      <c r="AB379" s="379">
        <v>0.95</v>
      </c>
      <c r="AC379" s="379">
        <v>0.95</v>
      </c>
      <c r="AD379" s="379">
        <v>0.95</v>
      </c>
      <c r="AE379" s="379">
        <v>0.95</v>
      </c>
      <c r="AF379" s="380">
        <v>0.95</v>
      </c>
      <c r="AG379" s="381">
        <v>0.95</v>
      </c>
      <c r="AH379" s="382">
        <v>0.95</v>
      </c>
      <c r="AI379" s="379">
        <v>0.95</v>
      </c>
      <c r="AJ379" s="379">
        <v>0.95</v>
      </c>
      <c r="AK379" s="379">
        <v>0.95</v>
      </c>
      <c r="AL379" s="379">
        <v>0.95</v>
      </c>
      <c r="AM379" s="379">
        <v>0.95</v>
      </c>
      <c r="AN379" s="379">
        <v>0.95</v>
      </c>
      <c r="AO379" s="379">
        <v>0.95</v>
      </c>
      <c r="AP379" s="379">
        <v>0.95</v>
      </c>
      <c r="AQ379" s="379">
        <v>0.95</v>
      </c>
      <c r="AR379" s="379">
        <v>0.95</v>
      </c>
      <c r="AS379" s="379">
        <v>0.95</v>
      </c>
      <c r="AT379" s="380">
        <v>0.95</v>
      </c>
      <c r="AU379" s="381">
        <v>0.95</v>
      </c>
      <c r="AV379" s="382">
        <v>0.95</v>
      </c>
      <c r="AW379" s="379">
        <v>0.95</v>
      </c>
      <c r="AX379" s="379">
        <v>0.95</v>
      </c>
      <c r="AY379" s="379">
        <v>0.95</v>
      </c>
      <c r="AZ379" s="379">
        <v>0.95</v>
      </c>
      <c r="BA379" s="379">
        <v>0.95</v>
      </c>
      <c r="BB379" s="379">
        <v>0.95</v>
      </c>
      <c r="BC379" s="379">
        <v>0.95</v>
      </c>
      <c r="BD379" s="379">
        <v>0.95</v>
      </c>
      <c r="BE379" s="379">
        <v>0.95</v>
      </c>
      <c r="BF379" s="379">
        <v>0.95</v>
      </c>
      <c r="BG379" s="379">
        <v>0.95</v>
      </c>
      <c r="BH379" s="380">
        <v>0.95</v>
      </c>
      <c r="BI379" s="381">
        <v>0.95</v>
      </c>
      <c r="BJ379" s="381">
        <v>0.95</v>
      </c>
      <c r="BK379" s="381">
        <v>0.95</v>
      </c>
      <c r="BL379" s="381">
        <v>0.95</v>
      </c>
      <c r="BM379" s="381">
        <v>0.95</v>
      </c>
    </row>
    <row r="380" spans="1:65" outlineLevel="1" x14ac:dyDescent="0.3">
      <c r="A380" s="415" t="str">
        <f t="shared" si="214"/>
        <v>Cascading Yield</v>
      </c>
      <c r="B380" s="353" t="s">
        <v>87</v>
      </c>
      <c r="C380" s="240"/>
      <c r="D380" s="241" t="s">
        <v>82</v>
      </c>
      <c r="E380" s="348"/>
      <c r="F380" s="282"/>
      <c r="G380" s="282"/>
      <c r="H380" s="282"/>
      <c r="I380" s="282"/>
      <c r="J380" s="282"/>
      <c r="K380" s="282"/>
      <c r="L380" s="282"/>
      <c r="M380" s="282"/>
      <c r="N380" s="282"/>
      <c r="O380" s="282"/>
      <c r="P380" s="282"/>
      <c r="Q380" s="282"/>
      <c r="R380" s="283"/>
      <c r="S380" s="381">
        <v>1</v>
      </c>
      <c r="T380" s="382">
        <v>1</v>
      </c>
      <c r="U380" s="379">
        <v>1</v>
      </c>
      <c r="V380" s="379">
        <v>1</v>
      </c>
      <c r="W380" s="379">
        <v>1</v>
      </c>
      <c r="X380" s="379">
        <v>1</v>
      </c>
      <c r="Y380" s="379">
        <v>1</v>
      </c>
      <c r="Z380" s="379">
        <v>1</v>
      </c>
      <c r="AA380" s="379">
        <v>1</v>
      </c>
      <c r="AB380" s="379">
        <v>1</v>
      </c>
      <c r="AC380" s="379">
        <v>1</v>
      </c>
      <c r="AD380" s="379">
        <v>1</v>
      </c>
      <c r="AE380" s="379">
        <v>1</v>
      </c>
      <c r="AF380" s="380">
        <v>1</v>
      </c>
      <c r="AG380" s="381">
        <v>1</v>
      </c>
      <c r="AH380" s="382">
        <v>1</v>
      </c>
      <c r="AI380" s="379">
        <v>1</v>
      </c>
      <c r="AJ380" s="379">
        <v>1</v>
      </c>
      <c r="AK380" s="379">
        <v>1</v>
      </c>
      <c r="AL380" s="379">
        <v>1</v>
      </c>
      <c r="AM380" s="379">
        <v>1</v>
      </c>
      <c r="AN380" s="379">
        <v>1</v>
      </c>
      <c r="AO380" s="379">
        <v>1</v>
      </c>
      <c r="AP380" s="379">
        <v>1</v>
      </c>
      <c r="AQ380" s="379">
        <v>1</v>
      </c>
      <c r="AR380" s="379">
        <v>1</v>
      </c>
      <c r="AS380" s="379">
        <v>1</v>
      </c>
      <c r="AT380" s="380">
        <v>1</v>
      </c>
      <c r="AU380" s="381">
        <v>1</v>
      </c>
      <c r="AV380" s="382">
        <v>1</v>
      </c>
      <c r="AW380" s="379">
        <v>1</v>
      </c>
      <c r="AX380" s="379">
        <v>1</v>
      </c>
      <c r="AY380" s="379">
        <v>1</v>
      </c>
      <c r="AZ380" s="379">
        <v>1</v>
      </c>
      <c r="BA380" s="379">
        <v>1</v>
      </c>
      <c r="BB380" s="379">
        <v>1</v>
      </c>
      <c r="BC380" s="379">
        <v>1</v>
      </c>
      <c r="BD380" s="379">
        <v>1</v>
      </c>
      <c r="BE380" s="379">
        <v>1</v>
      </c>
      <c r="BF380" s="379">
        <v>1</v>
      </c>
      <c r="BG380" s="379">
        <v>1</v>
      </c>
      <c r="BH380" s="380">
        <v>1</v>
      </c>
      <c r="BI380" s="381">
        <v>1</v>
      </c>
      <c r="BJ380" s="381">
        <v>1</v>
      </c>
      <c r="BK380" s="381">
        <v>1</v>
      </c>
      <c r="BL380" s="381">
        <v>1</v>
      </c>
      <c r="BM380" s="381">
        <v>1</v>
      </c>
    </row>
    <row r="381" spans="1:65" outlineLevel="1" x14ac:dyDescent="0.3">
      <c r="A381" s="415" t="str">
        <f t="shared" si="214"/>
        <v>Cascading Yield</v>
      </c>
      <c r="B381" s="353" t="s">
        <v>87</v>
      </c>
      <c r="C381" s="240"/>
      <c r="D381" s="241" t="s">
        <v>52</v>
      </c>
      <c r="E381" s="242"/>
      <c r="F381" s="282"/>
      <c r="G381" s="282"/>
      <c r="H381" s="282"/>
      <c r="I381" s="282"/>
      <c r="J381" s="282"/>
      <c r="K381" s="282"/>
      <c r="L381" s="282"/>
      <c r="M381" s="282"/>
      <c r="N381" s="282"/>
      <c r="O381" s="282"/>
      <c r="P381" s="282"/>
      <c r="Q381" s="282"/>
      <c r="R381" s="283"/>
      <c r="S381" s="381">
        <v>0.97</v>
      </c>
      <c r="T381" s="382">
        <v>0.97</v>
      </c>
      <c r="U381" s="379">
        <v>0.97</v>
      </c>
      <c r="V381" s="379">
        <v>0.97</v>
      </c>
      <c r="W381" s="379">
        <v>0.97</v>
      </c>
      <c r="X381" s="379">
        <v>0.97</v>
      </c>
      <c r="Y381" s="379">
        <v>0.97</v>
      </c>
      <c r="Z381" s="379">
        <v>0.97</v>
      </c>
      <c r="AA381" s="379">
        <v>0.97</v>
      </c>
      <c r="AB381" s="379">
        <v>0.97</v>
      </c>
      <c r="AC381" s="379">
        <v>0.97</v>
      </c>
      <c r="AD381" s="379">
        <v>0.97</v>
      </c>
      <c r="AE381" s="379">
        <v>0.97</v>
      </c>
      <c r="AF381" s="380">
        <v>0.97</v>
      </c>
      <c r="AG381" s="381">
        <v>0.97</v>
      </c>
      <c r="AH381" s="382">
        <v>0.97</v>
      </c>
      <c r="AI381" s="379">
        <v>0.97</v>
      </c>
      <c r="AJ381" s="379">
        <v>0.97</v>
      </c>
      <c r="AK381" s="379">
        <v>0.97</v>
      </c>
      <c r="AL381" s="379">
        <v>0.97</v>
      </c>
      <c r="AM381" s="379">
        <v>0.97</v>
      </c>
      <c r="AN381" s="379">
        <v>0.97</v>
      </c>
      <c r="AO381" s="379">
        <v>0.97</v>
      </c>
      <c r="AP381" s="379">
        <v>0.97</v>
      </c>
      <c r="AQ381" s="379">
        <v>0.97</v>
      </c>
      <c r="AR381" s="379">
        <v>0.97</v>
      </c>
      <c r="AS381" s="379">
        <v>0.97</v>
      </c>
      <c r="AT381" s="380">
        <v>0.97</v>
      </c>
      <c r="AU381" s="381">
        <v>0.97</v>
      </c>
      <c r="AV381" s="382">
        <v>0.97</v>
      </c>
      <c r="AW381" s="379">
        <v>0.97</v>
      </c>
      <c r="AX381" s="379">
        <v>0.97</v>
      </c>
      <c r="AY381" s="379">
        <v>0.97</v>
      </c>
      <c r="AZ381" s="379">
        <v>0.97</v>
      </c>
      <c r="BA381" s="379">
        <v>0.97</v>
      </c>
      <c r="BB381" s="379">
        <v>0.97</v>
      </c>
      <c r="BC381" s="379">
        <v>0.97</v>
      </c>
      <c r="BD381" s="379">
        <v>0.97</v>
      </c>
      <c r="BE381" s="379">
        <v>0.97</v>
      </c>
      <c r="BF381" s="379">
        <v>0.97</v>
      </c>
      <c r="BG381" s="379">
        <v>0.97</v>
      </c>
      <c r="BH381" s="380">
        <v>0.97</v>
      </c>
      <c r="BI381" s="381">
        <v>0.97</v>
      </c>
      <c r="BJ381" s="381">
        <v>0.97</v>
      </c>
      <c r="BK381" s="381">
        <v>0.97</v>
      </c>
      <c r="BL381" s="381">
        <v>0.97</v>
      </c>
      <c r="BM381" s="381">
        <v>0.97</v>
      </c>
    </row>
    <row r="382" spans="1:65" outlineLevel="1" x14ac:dyDescent="0.3">
      <c r="A382" s="415" t="str">
        <f t="shared" si="214"/>
        <v>Cascading Yield</v>
      </c>
      <c r="B382" s="353" t="s">
        <v>87</v>
      </c>
      <c r="C382" s="291"/>
      <c r="D382" s="351" t="s">
        <v>83</v>
      </c>
      <c r="E382" s="292"/>
      <c r="F382" s="293"/>
      <c r="G382" s="293"/>
      <c r="H382" s="293"/>
      <c r="I382" s="293"/>
      <c r="J382" s="293"/>
      <c r="K382" s="293"/>
      <c r="L382" s="293"/>
      <c r="M382" s="293"/>
      <c r="N382" s="293"/>
      <c r="O382" s="293"/>
      <c r="P382" s="293"/>
      <c r="Q382" s="293"/>
      <c r="R382" s="294"/>
      <c r="S382" s="385">
        <v>0.94</v>
      </c>
      <c r="T382" s="386">
        <v>0.94</v>
      </c>
      <c r="U382" s="383">
        <v>0.94</v>
      </c>
      <c r="V382" s="383">
        <v>0.94</v>
      </c>
      <c r="W382" s="383">
        <v>0.94</v>
      </c>
      <c r="X382" s="383">
        <v>0.94</v>
      </c>
      <c r="Y382" s="383">
        <v>0.94</v>
      </c>
      <c r="Z382" s="383">
        <v>0.94</v>
      </c>
      <c r="AA382" s="383">
        <v>0.94</v>
      </c>
      <c r="AB382" s="383">
        <v>0.94</v>
      </c>
      <c r="AC382" s="383">
        <v>0.94</v>
      </c>
      <c r="AD382" s="383">
        <v>0.94</v>
      </c>
      <c r="AE382" s="383">
        <v>0.94</v>
      </c>
      <c r="AF382" s="384">
        <v>0.94</v>
      </c>
      <c r="AG382" s="385">
        <v>0.94</v>
      </c>
      <c r="AH382" s="386">
        <v>0.94</v>
      </c>
      <c r="AI382" s="383">
        <v>0.94</v>
      </c>
      <c r="AJ382" s="383">
        <v>0.94</v>
      </c>
      <c r="AK382" s="383">
        <v>0.94</v>
      </c>
      <c r="AL382" s="383">
        <v>0.94</v>
      </c>
      <c r="AM382" s="383">
        <v>0.94</v>
      </c>
      <c r="AN382" s="383">
        <v>0.94</v>
      </c>
      <c r="AO382" s="383">
        <v>0.94</v>
      </c>
      <c r="AP382" s="383">
        <v>0.94</v>
      </c>
      <c r="AQ382" s="383">
        <v>0.94</v>
      </c>
      <c r="AR382" s="383">
        <v>0.94</v>
      </c>
      <c r="AS382" s="383">
        <v>0.94</v>
      </c>
      <c r="AT382" s="384">
        <v>0.94</v>
      </c>
      <c r="AU382" s="385">
        <v>0.94</v>
      </c>
      <c r="AV382" s="386">
        <v>0.94</v>
      </c>
      <c r="AW382" s="383">
        <v>0.94</v>
      </c>
      <c r="AX382" s="383">
        <v>0.94</v>
      </c>
      <c r="AY382" s="383">
        <v>0.94</v>
      </c>
      <c r="AZ382" s="383">
        <v>0.94</v>
      </c>
      <c r="BA382" s="383">
        <v>0.94</v>
      </c>
      <c r="BB382" s="383">
        <v>0.94</v>
      </c>
      <c r="BC382" s="383">
        <v>0.94</v>
      </c>
      <c r="BD382" s="383">
        <v>0.94</v>
      </c>
      <c r="BE382" s="383">
        <v>0.94</v>
      </c>
      <c r="BF382" s="383">
        <v>0.94</v>
      </c>
      <c r="BG382" s="383">
        <v>0.94</v>
      </c>
      <c r="BH382" s="384">
        <v>0.94</v>
      </c>
      <c r="BI382" s="385">
        <v>0.94</v>
      </c>
      <c r="BJ382" s="385">
        <v>0.94</v>
      </c>
      <c r="BK382" s="385">
        <v>0.94</v>
      </c>
      <c r="BL382" s="385">
        <v>0.94</v>
      </c>
      <c r="BM382" s="385">
        <v>0.94</v>
      </c>
    </row>
    <row r="383" spans="1:65" outlineLevel="1" x14ac:dyDescent="0.3">
      <c r="A383" s="415" t="str">
        <f>A335</f>
        <v>Cascading Yield</v>
      </c>
      <c r="B383" s="273" t="str">
        <f t="shared" ref="B383:D391" si="215">B294</f>
        <v>Hoplens (FTA) HRS</v>
      </c>
      <c r="C383" s="274">
        <f t="shared" si="215"/>
        <v>0</v>
      </c>
      <c r="D383" s="275" t="str">
        <f t="shared" si="215"/>
        <v>Blue Spool</v>
      </c>
      <c r="E383" s="299"/>
      <c r="F383" s="432">
        <v>0.82122578999999996</v>
      </c>
      <c r="G383" s="432">
        <f t="shared" ref="G383:BM387" si="216">G384*G294</f>
        <v>0.82122578999999996</v>
      </c>
      <c r="H383" s="432">
        <f t="shared" si="216"/>
        <v>0.82122578999999996</v>
      </c>
      <c r="I383" s="432">
        <f t="shared" si="216"/>
        <v>0.82122578999999996</v>
      </c>
      <c r="J383" s="432">
        <f t="shared" si="216"/>
        <v>0.82122578999999996</v>
      </c>
      <c r="K383" s="432">
        <f t="shared" si="216"/>
        <v>0.82122578999999996</v>
      </c>
      <c r="L383" s="432">
        <f t="shared" si="216"/>
        <v>0.82122578999999996</v>
      </c>
      <c r="M383" s="432">
        <f t="shared" si="216"/>
        <v>0.82122578999999996</v>
      </c>
      <c r="N383" s="432">
        <f t="shared" si="216"/>
        <v>0.82122578999999996</v>
      </c>
      <c r="O383" s="432">
        <f t="shared" si="216"/>
        <v>0.82122578999999996</v>
      </c>
      <c r="P383" s="432">
        <f t="shared" si="216"/>
        <v>0.82122578999999996</v>
      </c>
      <c r="Q383" s="432">
        <f t="shared" si="216"/>
        <v>0.82122578999999996</v>
      </c>
      <c r="R383" s="433">
        <f t="shared" si="216"/>
        <v>0.82122578999999996</v>
      </c>
      <c r="S383" s="434">
        <f t="shared" si="216"/>
        <v>0.82122578999999996</v>
      </c>
      <c r="T383" s="435">
        <f t="shared" si="216"/>
        <v>0.82122578999999996</v>
      </c>
      <c r="U383" s="432">
        <f t="shared" si="216"/>
        <v>0.82122578999999996</v>
      </c>
      <c r="V383" s="432">
        <f t="shared" si="216"/>
        <v>0.82122578999999996</v>
      </c>
      <c r="W383" s="432">
        <f t="shared" si="216"/>
        <v>0.82122578999999996</v>
      </c>
      <c r="X383" s="432">
        <f t="shared" si="216"/>
        <v>0.82122578999999996</v>
      </c>
      <c r="Y383" s="432">
        <f t="shared" si="216"/>
        <v>0.82122578999999996</v>
      </c>
      <c r="Z383" s="432">
        <f t="shared" si="216"/>
        <v>0.82122578999999996</v>
      </c>
      <c r="AA383" s="432">
        <f t="shared" si="216"/>
        <v>0.82122578999999996</v>
      </c>
      <c r="AB383" s="432">
        <f t="shared" si="216"/>
        <v>0.82122578999999996</v>
      </c>
      <c r="AC383" s="432">
        <f t="shared" si="216"/>
        <v>0.82122578999999996</v>
      </c>
      <c r="AD383" s="432">
        <f t="shared" si="216"/>
        <v>0.82122578999999996</v>
      </c>
      <c r="AE383" s="432">
        <f t="shared" si="216"/>
        <v>0.82122578999999996</v>
      </c>
      <c r="AF383" s="433">
        <f t="shared" si="216"/>
        <v>0.82122578999999996</v>
      </c>
      <c r="AG383" s="434">
        <f t="shared" si="216"/>
        <v>0.82122578999999996</v>
      </c>
      <c r="AH383" s="435">
        <f t="shared" si="216"/>
        <v>0.82122578999999996</v>
      </c>
      <c r="AI383" s="432">
        <f t="shared" si="216"/>
        <v>0.82122578999999996</v>
      </c>
      <c r="AJ383" s="432">
        <f t="shared" si="216"/>
        <v>0.82122578999999996</v>
      </c>
      <c r="AK383" s="432">
        <f t="shared" si="216"/>
        <v>0.82122578999999996</v>
      </c>
      <c r="AL383" s="432">
        <f t="shared" si="216"/>
        <v>0.82122578999999996</v>
      </c>
      <c r="AM383" s="432">
        <f t="shared" si="216"/>
        <v>0.82122578999999996</v>
      </c>
      <c r="AN383" s="432">
        <f t="shared" si="216"/>
        <v>0.82122578999999996</v>
      </c>
      <c r="AO383" s="432">
        <f t="shared" si="216"/>
        <v>0.82122578999999996</v>
      </c>
      <c r="AP383" s="432">
        <f t="shared" si="216"/>
        <v>0.82122578999999996</v>
      </c>
      <c r="AQ383" s="432">
        <f t="shared" si="216"/>
        <v>0.82122578999999996</v>
      </c>
      <c r="AR383" s="432">
        <f t="shared" si="216"/>
        <v>0.82122578999999996</v>
      </c>
      <c r="AS383" s="432">
        <f t="shared" si="216"/>
        <v>0.82122578999999996</v>
      </c>
      <c r="AT383" s="433">
        <f t="shared" si="216"/>
        <v>0.82122578999999996</v>
      </c>
      <c r="AU383" s="434">
        <f t="shared" si="216"/>
        <v>0.82122578999999996</v>
      </c>
      <c r="AV383" s="435">
        <f t="shared" si="216"/>
        <v>0.82122578999999996</v>
      </c>
      <c r="AW383" s="432">
        <f t="shared" si="216"/>
        <v>0.82122578999999996</v>
      </c>
      <c r="AX383" s="432">
        <f t="shared" si="216"/>
        <v>0.82122578999999996</v>
      </c>
      <c r="AY383" s="432">
        <f t="shared" si="216"/>
        <v>0.82122578999999996</v>
      </c>
      <c r="AZ383" s="432">
        <f t="shared" si="216"/>
        <v>0.82122578999999996</v>
      </c>
      <c r="BA383" s="432">
        <f t="shared" si="216"/>
        <v>0.82122578999999996</v>
      </c>
      <c r="BB383" s="432">
        <f t="shared" si="216"/>
        <v>0.82122578999999996</v>
      </c>
      <c r="BC383" s="432">
        <f t="shared" si="216"/>
        <v>0.82122578999999996</v>
      </c>
      <c r="BD383" s="432">
        <f t="shared" si="216"/>
        <v>0.82122578999999996</v>
      </c>
      <c r="BE383" s="432">
        <f t="shared" si="216"/>
        <v>0.82122578999999996</v>
      </c>
      <c r="BF383" s="432">
        <f t="shared" si="216"/>
        <v>0.82122578999999996</v>
      </c>
      <c r="BG383" s="432">
        <f t="shared" si="216"/>
        <v>0.82122578999999996</v>
      </c>
      <c r="BH383" s="433">
        <f t="shared" si="216"/>
        <v>0.82122578999999996</v>
      </c>
      <c r="BI383" s="434">
        <f t="shared" si="216"/>
        <v>0.82122578999999996</v>
      </c>
      <c r="BJ383" s="434">
        <f t="shared" si="216"/>
        <v>0.82122578999999996</v>
      </c>
      <c r="BK383" s="434">
        <f t="shared" si="216"/>
        <v>0.82122578999999996</v>
      </c>
      <c r="BL383" s="434">
        <f t="shared" si="216"/>
        <v>0.82122578999999996</v>
      </c>
      <c r="BM383" s="434">
        <f t="shared" si="216"/>
        <v>0.82122578999999996</v>
      </c>
    </row>
    <row r="384" spans="1:65" outlineLevel="1" x14ac:dyDescent="0.3">
      <c r="A384" s="415" t="str">
        <f t="shared" si="214"/>
        <v>Cascading Yield</v>
      </c>
      <c r="B384" s="239" t="str">
        <f t="shared" si="215"/>
        <v>Hoplens (FTA) HRS</v>
      </c>
      <c r="C384" s="240">
        <f t="shared" si="215"/>
        <v>0</v>
      </c>
      <c r="D384" s="241" t="str">
        <f t="shared" si="215"/>
        <v>Catridge Preparation</v>
      </c>
      <c r="E384" s="242"/>
      <c r="F384" s="424">
        <v>0.82952099999999995</v>
      </c>
      <c r="G384" s="424">
        <f t="shared" si="216"/>
        <v>0.82952099999999995</v>
      </c>
      <c r="H384" s="424">
        <f t="shared" si="216"/>
        <v>0.82952099999999995</v>
      </c>
      <c r="I384" s="424">
        <f t="shared" si="216"/>
        <v>0.82952099999999995</v>
      </c>
      <c r="J384" s="424">
        <f t="shared" si="216"/>
        <v>0.82952099999999995</v>
      </c>
      <c r="K384" s="424">
        <f t="shared" si="216"/>
        <v>0.82952099999999995</v>
      </c>
      <c r="L384" s="424">
        <f t="shared" si="216"/>
        <v>0.82952099999999995</v>
      </c>
      <c r="M384" s="424">
        <f t="shared" si="216"/>
        <v>0.82952099999999995</v>
      </c>
      <c r="N384" s="424">
        <f t="shared" si="216"/>
        <v>0.82952099999999995</v>
      </c>
      <c r="O384" s="424">
        <f t="shared" si="216"/>
        <v>0.82952099999999995</v>
      </c>
      <c r="P384" s="424">
        <f t="shared" si="216"/>
        <v>0.82952099999999995</v>
      </c>
      <c r="Q384" s="424">
        <f t="shared" si="216"/>
        <v>0.82952099999999995</v>
      </c>
      <c r="R384" s="425">
        <f t="shared" si="216"/>
        <v>0.82952099999999995</v>
      </c>
      <c r="S384" s="426">
        <f t="shared" si="216"/>
        <v>0.82952099999999995</v>
      </c>
      <c r="T384" s="427">
        <f t="shared" si="216"/>
        <v>0.82952099999999995</v>
      </c>
      <c r="U384" s="424">
        <f t="shared" si="216"/>
        <v>0.82952099999999995</v>
      </c>
      <c r="V384" s="424">
        <f t="shared" si="216"/>
        <v>0.82952099999999995</v>
      </c>
      <c r="W384" s="424">
        <f t="shared" si="216"/>
        <v>0.82952099999999995</v>
      </c>
      <c r="X384" s="424">
        <f t="shared" si="216"/>
        <v>0.82952099999999995</v>
      </c>
      <c r="Y384" s="424">
        <f t="shared" si="216"/>
        <v>0.82952099999999995</v>
      </c>
      <c r="Z384" s="424">
        <f t="shared" si="216"/>
        <v>0.82952099999999995</v>
      </c>
      <c r="AA384" s="424">
        <f t="shared" si="216"/>
        <v>0.82952099999999995</v>
      </c>
      <c r="AB384" s="424">
        <f t="shared" si="216"/>
        <v>0.82952099999999995</v>
      </c>
      <c r="AC384" s="424">
        <f t="shared" si="216"/>
        <v>0.82952099999999995</v>
      </c>
      <c r="AD384" s="424">
        <f t="shared" si="216"/>
        <v>0.82952099999999995</v>
      </c>
      <c r="AE384" s="424">
        <f t="shared" si="216"/>
        <v>0.82952099999999995</v>
      </c>
      <c r="AF384" s="425">
        <f t="shared" si="216"/>
        <v>0.82952099999999995</v>
      </c>
      <c r="AG384" s="426">
        <f t="shared" si="216"/>
        <v>0.82952099999999995</v>
      </c>
      <c r="AH384" s="427">
        <f t="shared" si="216"/>
        <v>0.82952099999999995</v>
      </c>
      <c r="AI384" s="424">
        <f t="shared" si="216"/>
        <v>0.82952099999999995</v>
      </c>
      <c r="AJ384" s="424">
        <f t="shared" si="216"/>
        <v>0.82952099999999995</v>
      </c>
      <c r="AK384" s="424">
        <f t="shared" si="216"/>
        <v>0.82952099999999995</v>
      </c>
      <c r="AL384" s="424">
        <f t="shared" si="216"/>
        <v>0.82952099999999995</v>
      </c>
      <c r="AM384" s="424">
        <f t="shared" si="216"/>
        <v>0.82952099999999995</v>
      </c>
      <c r="AN384" s="424">
        <f t="shared" si="216"/>
        <v>0.82952099999999995</v>
      </c>
      <c r="AO384" s="424">
        <f t="shared" si="216"/>
        <v>0.82952099999999995</v>
      </c>
      <c r="AP384" s="424">
        <f t="shared" si="216"/>
        <v>0.82952099999999995</v>
      </c>
      <c r="AQ384" s="424">
        <f t="shared" si="216"/>
        <v>0.82952099999999995</v>
      </c>
      <c r="AR384" s="424">
        <f t="shared" si="216"/>
        <v>0.82952099999999995</v>
      </c>
      <c r="AS384" s="424">
        <f t="shared" si="216"/>
        <v>0.82952099999999995</v>
      </c>
      <c r="AT384" s="425">
        <f t="shared" si="216"/>
        <v>0.82952099999999995</v>
      </c>
      <c r="AU384" s="426">
        <f t="shared" si="216"/>
        <v>0.82952099999999995</v>
      </c>
      <c r="AV384" s="427">
        <f t="shared" si="216"/>
        <v>0.82952099999999995</v>
      </c>
      <c r="AW384" s="424">
        <f t="shared" si="216"/>
        <v>0.82952099999999995</v>
      </c>
      <c r="AX384" s="424">
        <f t="shared" si="216"/>
        <v>0.82952099999999995</v>
      </c>
      <c r="AY384" s="424">
        <f t="shared" si="216"/>
        <v>0.82952099999999995</v>
      </c>
      <c r="AZ384" s="424">
        <f t="shared" si="216"/>
        <v>0.82952099999999995</v>
      </c>
      <c r="BA384" s="424">
        <f t="shared" si="216"/>
        <v>0.82952099999999995</v>
      </c>
      <c r="BB384" s="424">
        <f t="shared" si="216"/>
        <v>0.82952099999999995</v>
      </c>
      <c r="BC384" s="424">
        <f t="shared" si="216"/>
        <v>0.82952099999999995</v>
      </c>
      <c r="BD384" s="424">
        <f t="shared" si="216"/>
        <v>0.82952099999999995</v>
      </c>
      <c r="BE384" s="424">
        <f t="shared" si="216"/>
        <v>0.82952099999999995</v>
      </c>
      <c r="BF384" s="424">
        <f t="shared" si="216"/>
        <v>0.82952099999999995</v>
      </c>
      <c r="BG384" s="424">
        <f t="shared" si="216"/>
        <v>0.82952099999999995</v>
      </c>
      <c r="BH384" s="425">
        <f t="shared" si="216"/>
        <v>0.82952099999999995</v>
      </c>
      <c r="BI384" s="426">
        <f t="shared" si="216"/>
        <v>0.82952099999999995</v>
      </c>
      <c r="BJ384" s="426">
        <f t="shared" si="216"/>
        <v>0.82952099999999995</v>
      </c>
      <c r="BK384" s="426">
        <f t="shared" si="216"/>
        <v>0.82952099999999995</v>
      </c>
      <c r="BL384" s="426">
        <f t="shared" si="216"/>
        <v>0.82952099999999995</v>
      </c>
      <c r="BM384" s="426">
        <f t="shared" si="216"/>
        <v>0.82952099999999995</v>
      </c>
    </row>
    <row r="385" spans="1:65" outlineLevel="1" x14ac:dyDescent="0.3">
      <c r="A385" s="415" t="str">
        <f t="shared" si="214"/>
        <v>Cascading Yield</v>
      </c>
      <c r="B385" s="239" t="str">
        <f t="shared" si="215"/>
        <v>Hoplens (FTA) HRS</v>
      </c>
      <c r="C385" s="240">
        <f t="shared" si="215"/>
        <v>0</v>
      </c>
      <c r="D385" s="241" t="str">
        <f t="shared" si="215"/>
        <v>Lensing</v>
      </c>
      <c r="E385" s="242"/>
      <c r="F385" s="424">
        <v>0.83789999999999998</v>
      </c>
      <c r="G385" s="424">
        <f t="shared" si="216"/>
        <v>0.83789999999999998</v>
      </c>
      <c r="H385" s="424">
        <f t="shared" si="216"/>
        <v>0.83789999999999998</v>
      </c>
      <c r="I385" s="424">
        <f t="shared" si="216"/>
        <v>0.83789999999999998</v>
      </c>
      <c r="J385" s="424">
        <f t="shared" si="216"/>
        <v>0.83789999999999998</v>
      </c>
      <c r="K385" s="424">
        <f t="shared" si="216"/>
        <v>0.83789999999999998</v>
      </c>
      <c r="L385" s="424">
        <f t="shared" si="216"/>
        <v>0.83789999999999998</v>
      </c>
      <c r="M385" s="424">
        <f t="shared" si="216"/>
        <v>0.83789999999999998</v>
      </c>
      <c r="N385" s="424">
        <f t="shared" si="216"/>
        <v>0.83789999999999998</v>
      </c>
      <c r="O385" s="424">
        <f t="shared" si="216"/>
        <v>0.83789999999999998</v>
      </c>
      <c r="P385" s="424">
        <f t="shared" si="216"/>
        <v>0.83789999999999998</v>
      </c>
      <c r="Q385" s="424">
        <f t="shared" si="216"/>
        <v>0.83789999999999998</v>
      </c>
      <c r="R385" s="425">
        <f t="shared" si="216"/>
        <v>0.83789999999999998</v>
      </c>
      <c r="S385" s="426">
        <f t="shared" si="216"/>
        <v>0.83789999999999998</v>
      </c>
      <c r="T385" s="427">
        <f t="shared" si="216"/>
        <v>0.83789999999999998</v>
      </c>
      <c r="U385" s="424">
        <f t="shared" si="216"/>
        <v>0.83789999999999998</v>
      </c>
      <c r="V385" s="424">
        <f t="shared" si="216"/>
        <v>0.83789999999999998</v>
      </c>
      <c r="W385" s="424">
        <f t="shared" si="216"/>
        <v>0.83789999999999998</v>
      </c>
      <c r="X385" s="424">
        <f t="shared" si="216"/>
        <v>0.83789999999999998</v>
      </c>
      <c r="Y385" s="424">
        <f t="shared" si="216"/>
        <v>0.83789999999999998</v>
      </c>
      <c r="Z385" s="424">
        <f t="shared" si="216"/>
        <v>0.83789999999999998</v>
      </c>
      <c r="AA385" s="424">
        <f t="shared" si="216"/>
        <v>0.83789999999999998</v>
      </c>
      <c r="AB385" s="424">
        <f t="shared" si="216"/>
        <v>0.83789999999999998</v>
      </c>
      <c r="AC385" s="424">
        <f t="shared" si="216"/>
        <v>0.83789999999999998</v>
      </c>
      <c r="AD385" s="424">
        <f t="shared" si="216"/>
        <v>0.83789999999999998</v>
      </c>
      <c r="AE385" s="424">
        <f t="shared" si="216"/>
        <v>0.83789999999999998</v>
      </c>
      <c r="AF385" s="425">
        <f t="shared" si="216"/>
        <v>0.83789999999999998</v>
      </c>
      <c r="AG385" s="426">
        <f t="shared" si="216"/>
        <v>0.83789999999999998</v>
      </c>
      <c r="AH385" s="427">
        <f t="shared" si="216"/>
        <v>0.83789999999999998</v>
      </c>
      <c r="AI385" s="424">
        <f t="shared" si="216"/>
        <v>0.83789999999999998</v>
      </c>
      <c r="AJ385" s="424">
        <f t="shared" si="216"/>
        <v>0.83789999999999998</v>
      </c>
      <c r="AK385" s="424">
        <f t="shared" si="216"/>
        <v>0.83789999999999998</v>
      </c>
      <c r="AL385" s="424">
        <f t="shared" si="216"/>
        <v>0.83789999999999998</v>
      </c>
      <c r="AM385" s="424">
        <f t="shared" si="216"/>
        <v>0.83789999999999998</v>
      </c>
      <c r="AN385" s="424">
        <f t="shared" si="216"/>
        <v>0.83789999999999998</v>
      </c>
      <c r="AO385" s="424">
        <f t="shared" si="216"/>
        <v>0.83789999999999998</v>
      </c>
      <c r="AP385" s="424">
        <f t="shared" si="216"/>
        <v>0.83789999999999998</v>
      </c>
      <c r="AQ385" s="424">
        <f t="shared" si="216"/>
        <v>0.83789999999999998</v>
      </c>
      <c r="AR385" s="424">
        <f t="shared" si="216"/>
        <v>0.83789999999999998</v>
      </c>
      <c r="AS385" s="424">
        <f t="shared" si="216"/>
        <v>0.83789999999999998</v>
      </c>
      <c r="AT385" s="425">
        <f t="shared" si="216"/>
        <v>0.83789999999999998</v>
      </c>
      <c r="AU385" s="426">
        <f t="shared" si="216"/>
        <v>0.83789999999999998</v>
      </c>
      <c r="AV385" s="427">
        <f t="shared" si="216"/>
        <v>0.83789999999999998</v>
      </c>
      <c r="AW385" s="424">
        <f t="shared" si="216"/>
        <v>0.83789999999999998</v>
      </c>
      <c r="AX385" s="424">
        <f t="shared" si="216"/>
        <v>0.83789999999999998</v>
      </c>
      <c r="AY385" s="424">
        <f t="shared" si="216"/>
        <v>0.83789999999999998</v>
      </c>
      <c r="AZ385" s="424">
        <f t="shared" si="216"/>
        <v>0.83789999999999998</v>
      </c>
      <c r="BA385" s="424">
        <f t="shared" si="216"/>
        <v>0.83789999999999998</v>
      </c>
      <c r="BB385" s="424">
        <f t="shared" si="216"/>
        <v>0.83789999999999998</v>
      </c>
      <c r="BC385" s="424">
        <f t="shared" si="216"/>
        <v>0.83789999999999998</v>
      </c>
      <c r="BD385" s="424">
        <f t="shared" si="216"/>
        <v>0.83789999999999998</v>
      </c>
      <c r="BE385" s="424">
        <f t="shared" si="216"/>
        <v>0.83789999999999998</v>
      </c>
      <c r="BF385" s="424">
        <f t="shared" si="216"/>
        <v>0.83789999999999998</v>
      </c>
      <c r="BG385" s="424">
        <f t="shared" si="216"/>
        <v>0.83789999999999998</v>
      </c>
      <c r="BH385" s="425">
        <f t="shared" si="216"/>
        <v>0.83789999999999998</v>
      </c>
      <c r="BI385" s="426">
        <f t="shared" si="216"/>
        <v>0.83789999999999998</v>
      </c>
      <c r="BJ385" s="426">
        <f t="shared" si="216"/>
        <v>0.83789999999999998</v>
      </c>
      <c r="BK385" s="426">
        <f t="shared" si="216"/>
        <v>0.83789999999999998</v>
      </c>
      <c r="BL385" s="426">
        <f t="shared" si="216"/>
        <v>0.83789999999999998</v>
      </c>
      <c r="BM385" s="426">
        <f t="shared" si="216"/>
        <v>0.83789999999999998</v>
      </c>
    </row>
    <row r="386" spans="1:65" outlineLevel="1" x14ac:dyDescent="0.3">
      <c r="A386" s="415" t="str">
        <f t="shared" si="214"/>
        <v>Cascading Yield</v>
      </c>
      <c r="B386" s="239" t="str">
        <f t="shared" si="215"/>
        <v>Hoplens (FTA) HRS</v>
      </c>
      <c r="C386" s="240">
        <f t="shared" si="215"/>
        <v>0</v>
      </c>
      <c r="D386" s="241" t="str">
        <f t="shared" si="215"/>
        <v>Final Stripping</v>
      </c>
      <c r="E386" s="242"/>
      <c r="F386" s="424">
        <v>0.88200000000000001</v>
      </c>
      <c r="G386" s="424">
        <f t="shared" si="216"/>
        <v>0.88200000000000001</v>
      </c>
      <c r="H386" s="424">
        <f t="shared" si="216"/>
        <v>0.88200000000000001</v>
      </c>
      <c r="I386" s="424">
        <f t="shared" si="216"/>
        <v>0.88200000000000001</v>
      </c>
      <c r="J386" s="424">
        <f t="shared" si="216"/>
        <v>0.88200000000000001</v>
      </c>
      <c r="K386" s="424">
        <f t="shared" si="216"/>
        <v>0.88200000000000001</v>
      </c>
      <c r="L386" s="424">
        <f t="shared" si="216"/>
        <v>0.88200000000000001</v>
      </c>
      <c r="M386" s="424">
        <f t="shared" si="216"/>
        <v>0.88200000000000001</v>
      </c>
      <c r="N386" s="424">
        <f t="shared" si="216"/>
        <v>0.88200000000000001</v>
      </c>
      <c r="O386" s="424">
        <f t="shared" si="216"/>
        <v>0.88200000000000001</v>
      </c>
      <c r="P386" s="424">
        <f t="shared" si="216"/>
        <v>0.88200000000000001</v>
      </c>
      <c r="Q386" s="424">
        <f t="shared" si="216"/>
        <v>0.88200000000000001</v>
      </c>
      <c r="R386" s="425">
        <f t="shared" si="216"/>
        <v>0.88200000000000001</v>
      </c>
      <c r="S386" s="426">
        <f t="shared" si="216"/>
        <v>0.88200000000000001</v>
      </c>
      <c r="T386" s="427">
        <f t="shared" si="216"/>
        <v>0.88200000000000001</v>
      </c>
      <c r="U386" s="424">
        <f t="shared" si="216"/>
        <v>0.88200000000000001</v>
      </c>
      <c r="V386" s="424">
        <f t="shared" si="216"/>
        <v>0.88200000000000001</v>
      </c>
      <c r="W386" s="424">
        <f t="shared" si="216"/>
        <v>0.88200000000000001</v>
      </c>
      <c r="X386" s="424">
        <f t="shared" si="216"/>
        <v>0.88200000000000001</v>
      </c>
      <c r="Y386" s="424">
        <f t="shared" si="216"/>
        <v>0.88200000000000001</v>
      </c>
      <c r="Z386" s="424">
        <f t="shared" si="216"/>
        <v>0.88200000000000001</v>
      </c>
      <c r="AA386" s="424">
        <f t="shared" si="216"/>
        <v>0.88200000000000001</v>
      </c>
      <c r="AB386" s="424">
        <f t="shared" si="216"/>
        <v>0.88200000000000001</v>
      </c>
      <c r="AC386" s="424">
        <f t="shared" si="216"/>
        <v>0.88200000000000001</v>
      </c>
      <c r="AD386" s="424">
        <f t="shared" si="216"/>
        <v>0.88200000000000001</v>
      </c>
      <c r="AE386" s="424">
        <f t="shared" si="216"/>
        <v>0.88200000000000001</v>
      </c>
      <c r="AF386" s="425">
        <f t="shared" si="216"/>
        <v>0.88200000000000001</v>
      </c>
      <c r="AG386" s="426">
        <f t="shared" si="216"/>
        <v>0.88200000000000001</v>
      </c>
      <c r="AH386" s="427">
        <f t="shared" si="216"/>
        <v>0.88200000000000001</v>
      </c>
      <c r="AI386" s="424">
        <f t="shared" si="216"/>
        <v>0.88200000000000001</v>
      </c>
      <c r="AJ386" s="424">
        <f t="shared" si="216"/>
        <v>0.88200000000000001</v>
      </c>
      <c r="AK386" s="424">
        <f t="shared" si="216"/>
        <v>0.88200000000000001</v>
      </c>
      <c r="AL386" s="424">
        <f t="shared" si="216"/>
        <v>0.88200000000000001</v>
      </c>
      <c r="AM386" s="424">
        <f t="shared" si="216"/>
        <v>0.88200000000000001</v>
      </c>
      <c r="AN386" s="424">
        <f t="shared" si="216"/>
        <v>0.88200000000000001</v>
      </c>
      <c r="AO386" s="424">
        <f t="shared" si="216"/>
        <v>0.88200000000000001</v>
      </c>
      <c r="AP386" s="424">
        <f t="shared" si="216"/>
        <v>0.88200000000000001</v>
      </c>
      <c r="AQ386" s="424">
        <f t="shared" si="216"/>
        <v>0.88200000000000001</v>
      </c>
      <c r="AR386" s="424">
        <f t="shared" si="216"/>
        <v>0.88200000000000001</v>
      </c>
      <c r="AS386" s="424">
        <f t="shared" si="216"/>
        <v>0.88200000000000001</v>
      </c>
      <c r="AT386" s="425">
        <f t="shared" si="216"/>
        <v>0.88200000000000001</v>
      </c>
      <c r="AU386" s="426">
        <f t="shared" si="216"/>
        <v>0.88200000000000001</v>
      </c>
      <c r="AV386" s="427">
        <f t="shared" si="216"/>
        <v>0.88200000000000001</v>
      </c>
      <c r="AW386" s="424">
        <f t="shared" si="216"/>
        <v>0.88200000000000001</v>
      </c>
      <c r="AX386" s="424">
        <f t="shared" si="216"/>
        <v>0.88200000000000001</v>
      </c>
      <c r="AY386" s="424">
        <f t="shared" si="216"/>
        <v>0.88200000000000001</v>
      </c>
      <c r="AZ386" s="424">
        <f t="shared" si="216"/>
        <v>0.88200000000000001</v>
      </c>
      <c r="BA386" s="424">
        <f t="shared" si="216"/>
        <v>0.88200000000000001</v>
      </c>
      <c r="BB386" s="424">
        <f t="shared" si="216"/>
        <v>0.88200000000000001</v>
      </c>
      <c r="BC386" s="424">
        <f t="shared" si="216"/>
        <v>0.88200000000000001</v>
      </c>
      <c r="BD386" s="424">
        <f t="shared" si="216"/>
        <v>0.88200000000000001</v>
      </c>
      <c r="BE386" s="424">
        <f t="shared" si="216"/>
        <v>0.88200000000000001</v>
      </c>
      <c r="BF386" s="424">
        <f t="shared" si="216"/>
        <v>0.88200000000000001</v>
      </c>
      <c r="BG386" s="424">
        <f t="shared" si="216"/>
        <v>0.88200000000000001</v>
      </c>
      <c r="BH386" s="425">
        <f t="shared" si="216"/>
        <v>0.88200000000000001</v>
      </c>
      <c r="BI386" s="426">
        <f t="shared" si="216"/>
        <v>0.88200000000000001</v>
      </c>
      <c r="BJ386" s="426">
        <f t="shared" si="216"/>
        <v>0.88200000000000001</v>
      </c>
      <c r="BK386" s="426">
        <f t="shared" si="216"/>
        <v>0.88200000000000001</v>
      </c>
      <c r="BL386" s="426">
        <f t="shared" si="216"/>
        <v>0.88200000000000001</v>
      </c>
      <c r="BM386" s="426">
        <f t="shared" si="216"/>
        <v>0.88200000000000001</v>
      </c>
    </row>
    <row r="387" spans="1:65" outlineLevel="1" x14ac:dyDescent="0.3">
      <c r="A387" s="415" t="str">
        <f t="shared" si="214"/>
        <v>Cascading Yield</v>
      </c>
      <c r="B387" s="308" t="str">
        <f t="shared" si="215"/>
        <v>Hoplens (FTA) HRS</v>
      </c>
      <c r="C387" s="326">
        <f t="shared" si="215"/>
        <v>0</v>
      </c>
      <c r="D387" s="327" t="str">
        <f t="shared" si="215"/>
        <v>AR Coating load</v>
      </c>
      <c r="E387" s="309"/>
      <c r="F387" s="440">
        <v>0.9</v>
      </c>
      <c r="G387" s="440">
        <f t="shared" si="216"/>
        <v>0.9</v>
      </c>
      <c r="H387" s="440">
        <f t="shared" si="216"/>
        <v>0.9</v>
      </c>
      <c r="I387" s="440">
        <f t="shared" si="216"/>
        <v>0.9</v>
      </c>
      <c r="J387" s="440">
        <f t="shared" si="216"/>
        <v>0.9</v>
      </c>
      <c r="K387" s="440">
        <f t="shared" si="216"/>
        <v>0.9</v>
      </c>
      <c r="L387" s="440">
        <f t="shared" si="216"/>
        <v>0.9</v>
      </c>
      <c r="M387" s="440">
        <f t="shared" si="216"/>
        <v>0.9</v>
      </c>
      <c r="N387" s="440">
        <f t="shared" si="216"/>
        <v>0.9</v>
      </c>
      <c r="O387" s="440">
        <f t="shared" si="216"/>
        <v>0.9</v>
      </c>
      <c r="P387" s="440">
        <f t="shared" si="216"/>
        <v>0.9</v>
      </c>
      <c r="Q387" s="440">
        <f t="shared" si="216"/>
        <v>0.9</v>
      </c>
      <c r="R387" s="441">
        <f t="shared" si="216"/>
        <v>0.9</v>
      </c>
      <c r="S387" s="442">
        <f t="shared" si="216"/>
        <v>0.9</v>
      </c>
      <c r="T387" s="443">
        <f t="shared" si="216"/>
        <v>0.9</v>
      </c>
      <c r="U387" s="440">
        <f t="shared" si="216"/>
        <v>0.9</v>
      </c>
      <c r="V387" s="440">
        <f t="shared" si="216"/>
        <v>0.9</v>
      </c>
      <c r="W387" s="440">
        <f t="shared" si="216"/>
        <v>0.9</v>
      </c>
      <c r="X387" s="440">
        <f t="shared" si="216"/>
        <v>0.9</v>
      </c>
      <c r="Y387" s="440">
        <f t="shared" si="216"/>
        <v>0.9</v>
      </c>
      <c r="Z387" s="440">
        <f t="shared" ref="Q387:BM390" si="217">Z388*Z298</f>
        <v>0.9</v>
      </c>
      <c r="AA387" s="440">
        <f t="shared" si="217"/>
        <v>0.9</v>
      </c>
      <c r="AB387" s="440">
        <f t="shared" si="217"/>
        <v>0.9</v>
      </c>
      <c r="AC387" s="440">
        <f t="shared" si="217"/>
        <v>0.9</v>
      </c>
      <c r="AD387" s="440">
        <f t="shared" si="217"/>
        <v>0.9</v>
      </c>
      <c r="AE387" s="440">
        <f t="shared" si="217"/>
        <v>0.9</v>
      </c>
      <c r="AF387" s="441">
        <f t="shared" si="217"/>
        <v>0.9</v>
      </c>
      <c r="AG387" s="442">
        <f t="shared" si="217"/>
        <v>0.9</v>
      </c>
      <c r="AH387" s="443">
        <f t="shared" si="217"/>
        <v>0.9</v>
      </c>
      <c r="AI387" s="440">
        <f t="shared" si="217"/>
        <v>0.9</v>
      </c>
      <c r="AJ387" s="440">
        <f t="shared" si="217"/>
        <v>0.9</v>
      </c>
      <c r="AK387" s="440">
        <f t="shared" si="217"/>
        <v>0.9</v>
      </c>
      <c r="AL387" s="440">
        <f t="shared" si="217"/>
        <v>0.9</v>
      </c>
      <c r="AM387" s="440">
        <f t="shared" si="217"/>
        <v>0.9</v>
      </c>
      <c r="AN387" s="440">
        <f t="shared" si="217"/>
        <v>0.9</v>
      </c>
      <c r="AO387" s="440">
        <f t="shared" si="217"/>
        <v>0.9</v>
      </c>
      <c r="AP387" s="440">
        <f t="shared" si="217"/>
        <v>0.9</v>
      </c>
      <c r="AQ387" s="440">
        <f t="shared" si="217"/>
        <v>0.9</v>
      </c>
      <c r="AR387" s="440">
        <f t="shared" si="217"/>
        <v>0.9</v>
      </c>
      <c r="AS387" s="440">
        <f t="shared" si="217"/>
        <v>0.9</v>
      </c>
      <c r="AT387" s="441">
        <f t="shared" si="217"/>
        <v>0.9</v>
      </c>
      <c r="AU387" s="442">
        <f t="shared" si="217"/>
        <v>0.9</v>
      </c>
      <c r="AV387" s="443">
        <f t="shared" si="217"/>
        <v>0.9</v>
      </c>
      <c r="AW387" s="440">
        <f t="shared" si="217"/>
        <v>0.9</v>
      </c>
      <c r="AX387" s="440">
        <f t="shared" si="217"/>
        <v>0.9</v>
      </c>
      <c r="AY387" s="440">
        <f t="shared" si="217"/>
        <v>0.9</v>
      </c>
      <c r="AZ387" s="440">
        <f t="shared" si="217"/>
        <v>0.9</v>
      </c>
      <c r="BA387" s="440">
        <f t="shared" si="217"/>
        <v>0.9</v>
      </c>
      <c r="BB387" s="440">
        <f t="shared" si="217"/>
        <v>0.9</v>
      </c>
      <c r="BC387" s="440">
        <f t="shared" si="217"/>
        <v>0.9</v>
      </c>
      <c r="BD387" s="440">
        <f t="shared" si="217"/>
        <v>0.9</v>
      </c>
      <c r="BE387" s="440">
        <f t="shared" si="217"/>
        <v>0.9</v>
      </c>
      <c r="BF387" s="440">
        <f t="shared" si="217"/>
        <v>0.9</v>
      </c>
      <c r="BG387" s="440">
        <f t="shared" si="217"/>
        <v>0.9</v>
      </c>
      <c r="BH387" s="441">
        <f t="shared" si="217"/>
        <v>0.9</v>
      </c>
      <c r="BI387" s="442">
        <f t="shared" si="217"/>
        <v>0.9</v>
      </c>
      <c r="BJ387" s="442">
        <f t="shared" si="217"/>
        <v>0.9</v>
      </c>
      <c r="BK387" s="442">
        <f t="shared" si="217"/>
        <v>0.9</v>
      </c>
      <c r="BL387" s="442">
        <f t="shared" si="217"/>
        <v>0.9</v>
      </c>
      <c r="BM387" s="442">
        <f t="shared" si="217"/>
        <v>0.9</v>
      </c>
    </row>
    <row r="388" spans="1:65" outlineLevel="1" x14ac:dyDescent="0.3">
      <c r="A388" s="415" t="str">
        <f t="shared" si="214"/>
        <v>Cascading Yield</v>
      </c>
      <c r="B388" s="308" t="str">
        <f t="shared" si="215"/>
        <v>Hoplens (FTA) HRS</v>
      </c>
      <c r="C388" s="326">
        <f t="shared" si="215"/>
        <v>0</v>
      </c>
      <c r="D388" s="327" t="str">
        <f t="shared" si="215"/>
        <v>AR Coating/Pre/Post Inspection</v>
      </c>
      <c r="E388" s="309"/>
      <c r="F388" s="440">
        <v>0.9</v>
      </c>
      <c r="G388" s="440">
        <f t="shared" ref="G388:P390" si="218">G389*G299</f>
        <v>0.9</v>
      </c>
      <c r="H388" s="440">
        <f t="shared" si="218"/>
        <v>0.9</v>
      </c>
      <c r="I388" s="440">
        <f t="shared" si="218"/>
        <v>0.9</v>
      </c>
      <c r="J388" s="440">
        <f t="shared" si="218"/>
        <v>0.9</v>
      </c>
      <c r="K388" s="440">
        <f t="shared" si="218"/>
        <v>0.9</v>
      </c>
      <c r="L388" s="440">
        <f t="shared" si="218"/>
        <v>0.9</v>
      </c>
      <c r="M388" s="440">
        <f t="shared" si="218"/>
        <v>0.9</v>
      </c>
      <c r="N388" s="440">
        <f t="shared" si="218"/>
        <v>0.9</v>
      </c>
      <c r="O388" s="440">
        <f t="shared" si="218"/>
        <v>0.9</v>
      </c>
      <c r="P388" s="440">
        <f t="shared" si="218"/>
        <v>0.9</v>
      </c>
      <c r="Q388" s="440">
        <f t="shared" si="217"/>
        <v>0.9</v>
      </c>
      <c r="R388" s="441">
        <f t="shared" si="217"/>
        <v>0.9</v>
      </c>
      <c r="S388" s="442">
        <f t="shared" si="217"/>
        <v>0.9</v>
      </c>
      <c r="T388" s="443">
        <f t="shared" si="217"/>
        <v>0.9</v>
      </c>
      <c r="U388" s="440">
        <f t="shared" si="217"/>
        <v>0.9</v>
      </c>
      <c r="V388" s="440">
        <f t="shared" si="217"/>
        <v>0.9</v>
      </c>
      <c r="W388" s="440">
        <f t="shared" si="217"/>
        <v>0.9</v>
      </c>
      <c r="X388" s="440">
        <f t="shared" si="217"/>
        <v>0.9</v>
      </c>
      <c r="Y388" s="440">
        <f t="shared" si="217"/>
        <v>0.9</v>
      </c>
      <c r="Z388" s="440">
        <f t="shared" si="217"/>
        <v>0.9</v>
      </c>
      <c r="AA388" s="440">
        <f t="shared" si="217"/>
        <v>0.9</v>
      </c>
      <c r="AB388" s="440">
        <f t="shared" si="217"/>
        <v>0.9</v>
      </c>
      <c r="AC388" s="440">
        <f t="shared" si="217"/>
        <v>0.9</v>
      </c>
      <c r="AD388" s="440">
        <f t="shared" si="217"/>
        <v>0.9</v>
      </c>
      <c r="AE388" s="440">
        <f t="shared" si="217"/>
        <v>0.9</v>
      </c>
      <c r="AF388" s="441">
        <f t="shared" si="217"/>
        <v>0.9</v>
      </c>
      <c r="AG388" s="442">
        <f t="shared" si="217"/>
        <v>0.9</v>
      </c>
      <c r="AH388" s="443">
        <f t="shared" si="217"/>
        <v>0.9</v>
      </c>
      <c r="AI388" s="440">
        <f t="shared" si="217"/>
        <v>0.9</v>
      </c>
      <c r="AJ388" s="440">
        <f t="shared" si="217"/>
        <v>0.9</v>
      </c>
      <c r="AK388" s="440">
        <f t="shared" si="217"/>
        <v>0.9</v>
      </c>
      <c r="AL388" s="440">
        <f t="shared" si="217"/>
        <v>0.9</v>
      </c>
      <c r="AM388" s="440">
        <f t="shared" si="217"/>
        <v>0.9</v>
      </c>
      <c r="AN388" s="440">
        <f t="shared" si="217"/>
        <v>0.9</v>
      </c>
      <c r="AO388" s="440">
        <f t="shared" si="217"/>
        <v>0.9</v>
      </c>
      <c r="AP388" s="440">
        <f t="shared" si="217"/>
        <v>0.9</v>
      </c>
      <c r="AQ388" s="440">
        <f t="shared" si="217"/>
        <v>0.9</v>
      </c>
      <c r="AR388" s="440">
        <f t="shared" si="217"/>
        <v>0.9</v>
      </c>
      <c r="AS388" s="440">
        <f t="shared" si="217"/>
        <v>0.9</v>
      </c>
      <c r="AT388" s="441">
        <f t="shared" si="217"/>
        <v>0.9</v>
      </c>
      <c r="AU388" s="442">
        <f t="shared" si="217"/>
        <v>0.9</v>
      </c>
      <c r="AV388" s="443">
        <f t="shared" si="217"/>
        <v>0.9</v>
      </c>
      <c r="AW388" s="440">
        <f t="shared" si="217"/>
        <v>0.9</v>
      </c>
      <c r="AX388" s="440">
        <f t="shared" si="217"/>
        <v>0.9</v>
      </c>
      <c r="AY388" s="440">
        <f t="shared" si="217"/>
        <v>0.9</v>
      </c>
      <c r="AZ388" s="440">
        <f t="shared" si="217"/>
        <v>0.9</v>
      </c>
      <c r="BA388" s="440">
        <f t="shared" si="217"/>
        <v>0.9</v>
      </c>
      <c r="BB388" s="440">
        <f t="shared" si="217"/>
        <v>0.9</v>
      </c>
      <c r="BC388" s="440">
        <f t="shared" si="217"/>
        <v>0.9</v>
      </c>
      <c r="BD388" s="440">
        <f t="shared" si="217"/>
        <v>0.9</v>
      </c>
      <c r="BE388" s="440">
        <f t="shared" si="217"/>
        <v>0.9</v>
      </c>
      <c r="BF388" s="440">
        <f t="shared" si="217"/>
        <v>0.9</v>
      </c>
      <c r="BG388" s="440">
        <f t="shared" si="217"/>
        <v>0.9</v>
      </c>
      <c r="BH388" s="441">
        <f t="shared" si="217"/>
        <v>0.9</v>
      </c>
      <c r="BI388" s="442">
        <f t="shared" si="217"/>
        <v>0.9</v>
      </c>
      <c r="BJ388" s="442">
        <f t="shared" si="217"/>
        <v>0.9</v>
      </c>
      <c r="BK388" s="442">
        <f t="shared" si="217"/>
        <v>0.9</v>
      </c>
      <c r="BL388" s="442">
        <f t="shared" si="217"/>
        <v>0.9</v>
      </c>
      <c r="BM388" s="442">
        <f t="shared" si="217"/>
        <v>0.9</v>
      </c>
    </row>
    <row r="389" spans="1:65" outlineLevel="1" x14ac:dyDescent="0.3">
      <c r="A389" s="415" t="str">
        <f t="shared" si="214"/>
        <v>Cascading Yield</v>
      </c>
      <c r="B389" s="308" t="str">
        <f t="shared" si="215"/>
        <v>Hoplens (FTA) HRS</v>
      </c>
      <c r="C389" s="326">
        <f t="shared" si="215"/>
        <v>0</v>
      </c>
      <c r="D389" s="327" t="str">
        <f t="shared" si="215"/>
        <v>AR Coating unload</v>
      </c>
      <c r="E389" s="309"/>
      <c r="F389" s="440">
        <v>0.9</v>
      </c>
      <c r="G389" s="440">
        <f t="shared" si="218"/>
        <v>0.9</v>
      </c>
      <c r="H389" s="440">
        <f t="shared" si="218"/>
        <v>0.9</v>
      </c>
      <c r="I389" s="440">
        <f t="shared" si="218"/>
        <v>0.9</v>
      </c>
      <c r="J389" s="440">
        <f t="shared" si="218"/>
        <v>0.9</v>
      </c>
      <c r="K389" s="440">
        <f t="shared" si="218"/>
        <v>0.9</v>
      </c>
      <c r="L389" s="440">
        <f t="shared" si="218"/>
        <v>0.9</v>
      </c>
      <c r="M389" s="440">
        <f t="shared" si="218"/>
        <v>0.9</v>
      </c>
      <c r="N389" s="440">
        <f t="shared" si="218"/>
        <v>0.9</v>
      </c>
      <c r="O389" s="440">
        <f t="shared" si="218"/>
        <v>0.9</v>
      </c>
      <c r="P389" s="440">
        <f t="shared" si="218"/>
        <v>0.9</v>
      </c>
      <c r="Q389" s="440">
        <f t="shared" si="217"/>
        <v>0.9</v>
      </c>
      <c r="R389" s="441">
        <f t="shared" si="217"/>
        <v>0.9</v>
      </c>
      <c r="S389" s="442">
        <f t="shared" si="217"/>
        <v>0.9</v>
      </c>
      <c r="T389" s="443">
        <f t="shared" si="217"/>
        <v>0.9</v>
      </c>
      <c r="U389" s="440">
        <f t="shared" si="217"/>
        <v>0.9</v>
      </c>
      <c r="V389" s="440">
        <f t="shared" si="217"/>
        <v>0.9</v>
      </c>
      <c r="W389" s="440">
        <f t="shared" si="217"/>
        <v>0.9</v>
      </c>
      <c r="X389" s="440">
        <f t="shared" si="217"/>
        <v>0.9</v>
      </c>
      <c r="Y389" s="440">
        <f t="shared" si="217"/>
        <v>0.9</v>
      </c>
      <c r="Z389" s="440">
        <f t="shared" si="217"/>
        <v>0.9</v>
      </c>
      <c r="AA389" s="440">
        <f t="shared" si="217"/>
        <v>0.9</v>
      </c>
      <c r="AB389" s="440">
        <f t="shared" si="217"/>
        <v>0.9</v>
      </c>
      <c r="AC389" s="440">
        <f t="shared" si="217"/>
        <v>0.9</v>
      </c>
      <c r="AD389" s="440">
        <f t="shared" si="217"/>
        <v>0.9</v>
      </c>
      <c r="AE389" s="440">
        <f t="shared" si="217"/>
        <v>0.9</v>
      </c>
      <c r="AF389" s="441">
        <f t="shared" si="217"/>
        <v>0.9</v>
      </c>
      <c r="AG389" s="442">
        <f t="shared" si="217"/>
        <v>0.9</v>
      </c>
      <c r="AH389" s="443">
        <f t="shared" si="217"/>
        <v>0.9</v>
      </c>
      <c r="AI389" s="440">
        <f t="shared" si="217"/>
        <v>0.9</v>
      </c>
      <c r="AJ389" s="440">
        <f t="shared" si="217"/>
        <v>0.9</v>
      </c>
      <c r="AK389" s="440">
        <f t="shared" si="217"/>
        <v>0.9</v>
      </c>
      <c r="AL389" s="440">
        <f t="shared" si="217"/>
        <v>0.9</v>
      </c>
      <c r="AM389" s="440">
        <f t="shared" si="217"/>
        <v>0.9</v>
      </c>
      <c r="AN389" s="440">
        <f t="shared" si="217"/>
        <v>0.9</v>
      </c>
      <c r="AO389" s="440">
        <f t="shared" si="217"/>
        <v>0.9</v>
      </c>
      <c r="AP389" s="440">
        <f t="shared" si="217"/>
        <v>0.9</v>
      </c>
      <c r="AQ389" s="440">
        <f t="shared" si="217"/>
        <v>0.9</v>
      </c>
      <c r="AR389" s="440">
        <f t="shared" si="217"/>
        <v>0.9</v>
      </c>
      <c r="AS389" s="440">
        <f t="shared" si="217"/>
        <v>0.9</v>
      </c>
      <c r="AT389" s="441">
        <f t="shared" si="217"/>
        <v>0.9</v>
      </c>
      <c r="AU389" s="442">
        <f t="shared" si="217"/>
        <v>0.9</v>
      </c>
      <c r="AV389" s="443">
        <f t="shared" si="217"/>
        <v>0.9</v>
      </c>
      <c r="AW389" s="440">
        <f t="shared" si="217"/>
        <v>0.9</v>
      </c>
      <c r="AX389" s="440">
        <f t="shared" si="217"/>
        <v>0.9</v>
      </c>
      <c r="AY389" s="440">
        <f t="shared" si="217"/>
        <v>0.9</v>
      </c>
      <c r="AZ389" s="440">
        <f t="shared" si="217"/>
        <v>0.9</v>
      </c>
      <c r="BA389" s="440">
        <f t="shared" si="217"/>
        <v>0.9</v>
      </c>
      <c r="BB389" s="440">
        <f t="shared" si="217"/>
        <v>0.9</v>
      </c>
      <c r="BC389" s="440">
        <f t="shared" si="217"/>
        <v>0.9</v>
      </c>
      <c r="BD389" s="440">
        <f t="shared" si="217"/>
        <v>0.9</v>
      </c>
      <c r="BE389" s="440">
        <f t="shared" si="217"/>
        <v>0.9</v>
      </c>
      <c r="BF389" s="440">
        <f t="shared" si="217"/>
        <v>0.9</v>
      </c>
      <c r="BG389" s="440">
        <f t="shared" si="217"/>
        <v>0.9</v>
      </c>
      <c r="BH389" s="441">
        <f t="shared" si="217"/>
        <v>0.9</v>
      </c>
      <c r="BI389" s="442">
        <f t="shared" si="217"/>
        <v>0.9</v>
      </c>
      <c r="BJ389" s="442">
        <f t="shared" si="217"/>
        <v>0.9</v>
      </c>
      <c r="BK389" s="442">
        <f t="shared" si="217"/>
        <v>0.9</v>
      </c>
      <c r="BL389" s="442">
        <f t="shared" si="217"/>
        <v>0.9</v>
      </c>
      <c r="BM389" s="442">
        <f t="shared" si="217"/>
        <v>0.9</v>
      </c>
    </row>
    <row r="390" spans="1:65" outlineLevel="1" x14ac:dyDescent="0.3">
      <c r="A390" s="415" t="str">
        <f t="shared" si="214"/>
        <v>Cascading Yield</v>
      </c>
      <c r="B390" s="239" t="str">
        <f t="shared" si="215"/>
        <v>Hoplens (FTA) HRS</v>
      </c>
      <c r="C390" s="240">
        <f t="shared" si="215"/>
        <v>0</v>
      </c>
      <c r="D390" s="241" t="str">
        <f t="shared" si="215"/>
        <v>Hoplens Final Inspection</v>
      </c>
      <c r="E390" s="242"/>
      <c r="F390" s="424">
        <v>0.9</v>
      </c>
      <c r="G390" s="424">
        <f t="shared" si="218"/>
        <v>0.9</v>
      </c>
      <c r="H390" s="424">
        <f t="shared" si="218"/>
        <v>0.9</v>
      </c>
      <c r="I390" s="424">
        <f t="shared" si="218"/>
        <v>0.9</v>
      </c>
      <c r="J390" s="424">
        <f t="shared" si="218"/>
        <v>0.9</v>
      </c>
      <c r="K390" s="424">
        <f t="shared" si="218"/>
        <v>0.9</v>
      </c>
      <c r="L390" s="424">
        <f t="shared" si="218"/>
        <v>0.9</v>
      </c>
      <c r="M390" s="424">
        <f t="shared" si="218"/>
        <v>0.9</v>
      </c>
      <c r="N390" s="424">
        <f t="shared" si="218"/>
        <v>0.9</v>
      </c>
      <c r="O390" s="424">
        <f t="shared" si="218"/>
        <v>0.9</v>
      </c>
      <c r="P390" s="424">
        <f t="shared" si="218"/>
        <v>0.9</v>
      </c>
      <c r="Q390" s="424">
        <f t="shared" si="217"/>
        <v>0.9</v>
      </c>
      <c r="R390" s="425">
        <f t="shared" si="217"/>
        <v>0.9</v>
      </c>
      <c r="S390" s="426">
        <f t="shared" si="217"/>
        <v>0.9</v>
      </c>
      <c r="T390" s="427">
        <f t="shared" si="217"/>
        <v>0.9</v>
      </c>
      <c r="U390" s="424">
        <f t="shared" si="217"/>
        <v>0.9</v>
      </c>
      <c r="V390" s="424">
        <f t="shared" si="217"/>
        <v>0.9</v>
      </c>
      <c r="W390" s="424">
        <f t="shared" si="217"/>
        <v>0.9</v>
      </c>
      <c r="X390" s="424">
        <f t="shared" si="217"/>
        <v>0.9</v>
      </c>
      <c r="Y390" s="424">
        <f t="shared" si="217"/>
        <v>0.9</v>
      </c>
      <c r="Z390" s="424">
        <f t="shared" si="217"/>
        <v>0.9</v>
      </c>
      <c r="AA390" s="424">
        <f t="shared" si="217"/>
        <v>0.9</v>
      </c>
      <c r="AB390" s="424">
        <f t="shared" si="217"/>
        <v>0.9</v>
      </c>
      <c r="AC390" s="424">
        <f t="shared" si="217"/>
        <v>0.9</v>
      </c>
      <c r="AD390" s="424">
        <f t="shared" si="217"/>
        <v>0.9</v>
      </c>
      <c r="AE390" s="424">
        <f t="shared" si="217"/>
        <v>0.9</v>
      </c>
      <c r="AF390" s="425">
        <f t="shared" si="217"/>
        <v>0.9</v>
      </c>
      <c r="AG390" s="426">
        <f t="shared" si="217"/>
        <v>0.9</v>
      </c>
      <c r="AH390" s="427">
        <f t="shared" si="217"/>
        <v>0.9</v>
      </c>
      <c r="AI390" s="424">
        <f t="shared" si="217"/>
        <v>0.9</v>
      </c>
      <c r="AJ390" s="424">
        <f t="shared" si="217"/>
        <v>0.9</v>
      </c>
      <c r="AK390" s="424">
        <f t="shared" si="217"/>
        <v>0.9</v>
      </c>
      <c r="AL390" s="424">
        <f t="shared" si="217"/>
        <v>0.9</v>
      </c>
      <c r="AM390" s="424">
        <f t="shared" si="217"/>
        <v>0.9</v>
      </c>
      <c r="AN390" s="424">
        <f t="shared" si="217"/>
        <v>0.9</v>
      </c>
      <c r="AO390" s="424">
        <f t="shared" si="217"/>
        <v>0.9</v>
      </c>
      <c r="AP390" s="424">
        <f t="shared" si="217"/>
        <v>0.9</v>
      </c>
      <c r="AQ390" s="424">
        <f t="shared" si="217"/>
        <v>0.9</v>
      </c>
      <c r="AR390" s="424">
        <f t="shared" si="217"/>
        <v>0.9</v>
      </c>
      <c r="AS390" s="424">
        <f t="shared" si="217"/>
        <v>0.9</v>
      </c>
      <c r="AT390" s="425">
        <f t="shared" si="217"/>
        <v>0.9</v>
      </c>
      <c r="AU390" s="426">
        <f t="shared" si="217"/>
        <v>0.9</v>
      </c>
      <c r="AV390" s="427">
        <f t="shared" si="217"/>
        <v>0.9</v>
      </c>
      <c r="AW390" s="424">
        <f t="shared" si="217"/>
        <v>0.9</v>
      </c>
      <c r="AX390" s="424">
        <f t="shared" si="217"/>
        <v>0.9</v>
      </c>
      <c r="AY390" s="424">
        <f t="shared" si="217"/>
        <v>0.9</v>
      </c>
      <c r="AZ390" s="424">
        <f t="shared" si="217"/>
        <v>0.9</v>
      </c>
      <c r="BA390" s="424">
        <f t="shared" si="217"/>
        <v>0.9</v>
      </c>
      <c r="BB390" s="424">
        <f t="shared" si="217"/>
        <v>0.9</v>
      </c>
      <c r="BC390" s="424">
        <f t="shared" si="217"/>
        <v>0.9</v>
      </c>
      <c r="BD390" s="424">
        <f t="shared" si="217"/>
        <v>0.9</v>
      </c>
      <c r="BE390" s="424">
        <f t="shared" si="217"/>
        <v>0.9</v>
      </c>
      <c r="BF390" s="424">
        <f t="shared" si="217"/>
        <v>0.9</v>
      </c>
      <c r="BG390" s="424">
        <f t="shared" si="217"/>
        <v>0.9</v>
      </c>
      <c r="BH390" s="425">
        <f t="shared" si="217"/>
        <v>0.9</v>
      </c>
      <c r="BI390" s="426">
        <f t="shared" si="217"/>
        <v>0.9</v>
      </c>
      <c r="BJ390" s="426">
        <f t="shared" si="217"/>
        <v>0.9</v>
      </c>
      <c r="BK390" s="426">
        <f t="shared" si="217"/>
        <v>0.9</v>
      </c>
      <c r="BL390" s="426">
        <f t="shared" si="217"/>
        <v>0.9</v>
      </c>
      <c r="BM390" s="426">
        <f t="shared" si="217"/>
        <v>0.9</v>
      </c>
    </row>
    <row r="391" spans="1:65" outlineLevel="1" x14ac:dyDescent="0.3">
      <c r="A391" s="415" t="str">
        <f t="shared" si="214"/>
        <v>Cascading Yield</v>
      </c>
      <c r="B391" s="350" t="str">
        <f t="shared" si="215"/>
        <v>Hoplens (FTA) HRS</v>
      </c>
      <c r="C391" s="291">
        <f t="shared" si="215"/>
        <v>0</v>
      </c>
      <c r="D391" s="351" t="str">
        <f t="shared" si="215"/>
        <v>Packing and label printing</v>
      </c>
      <c r="E391" s="360"/>
      <c r="F391" s="428">
        <v>1</v>
      </c>
      <c r="G391" s="428">
        <f t="shared" ref="G391:BM391" si="219">G302</f>
        <v>1</v>
      </c>
      <c r="H391" s="428">
        <f t="shared" si="219"/>
        <v>1</v>
      </c>
      <c r="I391" s="428">
        <f t="shared" si="219"/>
        <v>1</v>
      </c>
      <c r="J391" s="428">
        <f t="shared" si="219"/>
        <v>1</v>
      </c>
      <c r="K391" s="428">
        <f t="shared" si="219"/>
        <v>1</v>
      </c>
      <c r="L391" s="428">
        <f t="shared" si="219"/>
        <v>1</v>
      </c>
      <c r="M391" s="428">
        <f t="shared" si="219"/>
        <v>1</v>
      </c>
      <c r="N391" s="428">
        <f t="shared" si="219"/>
        <v>1</v>
      </c>
      <c r="O391" s="428">
        <f t="shared" si="219"/>
        <v>1</v>
      </c>
      <c r="P391" s="428">
        <f t="shared" si="219"/>
        <v>1</v>
      </c>
      <c r="Q391" s="428">
        <f t="shared" si="219"/>
        <v>1</v>
      </c>
      <c r="R391" s="429">
        <f t="shared" si="219"/>
        <v>1</v>
      </c>
      <c r="S391" s="430">
        <f t="shared" si="219"/>
        <v>1</v>
      </c>
      <c r="T391" s="431">
        <f t="shared" si="219"/>
        <v>1</v>
      </c>
      <c r="U391" s="428">
        <f t="shared" si="219"/>
        <v>1</v>
      </c>
      <c r="V391" s="428">
        <f t="shared" si="219"/>
        <v>1</v>
      </c>
      <c r="W391" s="428">
        <f t="shared" si="219"/>
        <v>1</v>
      </c>
      <c r="X391" s="428">
        <f t="shared" si="219"/>
        <v>1</v>
      </c>
      <c r="Y391" s="428">
        <f t="shared" si="219"/>
        <v>1</v>
      </c>
      <c r="Z391" s="428">
        <f t="shared" si="219"/>
        <v>1</v>
      </c>
      <c r="AA391" s="428">
        <f t="shared" si="219"/>
        <v>1</v>
      </c>
      <c r="AB391" s="428">
        <f t="shared" si="219"/>
        <v>1</v>
      </c>
      <c r="AC391" s="428">
        <f t="shared" si="219"/>
        <v>1</v>
      </c>
      <c r="AD391" s="428">
        <f t="shared" si="219"/>
        <v>1</v>
      </c>
      <c r="AE391" s="428">
        <f t="shared" si="219"/>
        <v>1</v>
      </c>
      <c r="AF391" s="429">
        <f t="shared" si="219"/>
        <v>1</v>
      </c>
      <c r="AG391" s="430">
        <f t="shared" si="219"/>
        <v>1</v>
      </c>
      <c r="AH391" s="431">
        <f t="shared" si="219"/>
        <v>1</v>
      </c>
      <c r="AI391" s="428">
        <f t="shared" si="219"/>
        <v>1</v>
      </c>
      <c r="AJ391" s="428">
        <f t="shared" si="219"/>
        <v>1</v>
      </c>
      <c r="AK391" s="428">
        <f t="shared" si="219"/>
        <v>1</v>
      </c>
      <c r="AL391" s="428">
        <f t="shared" si="219"/>
        <v>1</v>
      </c>
      <c r="AM391" s="428">
        <f t="shared" si="219"/>
        <v>1</v>
      </c>
      <c r="AN391" s="428">
        <f t="shared" si="219"/>
        <v>1</v>
      </c>
      <c r="AO391" s="428">
        <f t="shared" si="219"/>
        <v>1</v>
      </c>
      <c r="AP391" s="428">
        <f t="shared" si="219"/>
        <v>1</v>
      </c>
      <c r="AQ391" s="428">
        <f t="shared" si="219"/>
        <v>1</v>
      </c>
      <c r="AR391" s="428">
        <f t="shared" si="219"/>
        <v>1</v>
      </c>
      <c r="AS391" s="428">
        <f t="shared" si="219"/>
        <v>1</v>
      </c>
      <c r="AT391" s="429">
        <f t="shared" si="219"/>
        <v>1</v>
      </c>
      <c r="AU391" s="430">
        <f t="shared" si="219"/>
        <v>1</v>
      </c>
      <c r="AV391" s="431">
        <f t="shared" si="219"/>
        <v>1</v>
      </c>
      <c r="AW391" s="428">
        <f t="shared" si="219"/>
        <v>1</v>
      </c>
      <c r="AX391" s="428">
        <f t="shared" si="219"/>
        <v>1</v>
      </c>
      <c r="AY391" s="428">
        <f t="shared" si="219"/>
        <v>1</v>
      </c>
      <c r="AZ391" s="428">
        <f t="shared" si="219"/>
        <v>1</v>
      </c>
      <c r="BA391" s="428">
        <f t="shared" si="219"/>
        <v>1</v>
      </c>
      <c r="BB391" s="428">
        <f t="shared" si="219"/>
        <v>1</v>
      </c>
      <c r="BC391" s="428">
        <f t="shared" si="219"/>
        <v>1</v>
      </c>
      <c r="BD391" s="428">
        <f t="shared" si="219"/>
        <v>1</v>
      </c>
      <c r="BE391" s="428">
        <f t="shared" si="219"/>
        <v>1</v>
      </c>
      <c r="BF391" s="428">
        <f t="shared" si="219"/>
        <v>1</v>
      </c>
      <c r="BG391" s="428">
        <f t="shared" si="219"/>
        <v>1</v>
      </c>
      <c r="BH391" s="429">
        <f t="shared" si="219"/>
        <v>1</v>
      </c>
      <c r="BI391" s="430">
        <f t="shared" si="219"/>
        <v>1</v>
      </c>
      <c r="BJ391" s="430">
        <f t="shared" si="219"/>
        <v>1</v>
      </c>
      <c r="BK391" s="430">
        <f t="shared" si="219"/>
        <v>1</v>
      </c>
      <c r="BL391" s="430">
        <f t="shared" si="219"/>
        <v>1</v>
      </c>
      <c r="BM391" s="430">
        <f t="shared" si="219"/>
        <v>1</v>
      </c>
    </row>
    <row r="392" spans="1:65" outlineLevel="1" x14ac:dyDescent="0.3">
      <c r="A392">
        <v>0</v>
      </c>
      <c r="B392" s="350"/>
      <c r="C392" s="350"/>
      <c r="D392" s="351"/>
      <c r="E392" s="292"/>
      <c r="F392" s="383"/>
      <c r="G392" s="383"/>
      <c r="H392" s="383"/>
      <c r="I392" s="383"/>
      <c r="J392" s="383"/>
      <c r="K392" s="383"/>
      <c r="L392" s="383"/>
      <c r="M392" s="383"/>
      <c r="N392" s="383"/>
      <c r="O392" s="383"/>
      <c r="P392" s="383"/>
      <c r="Q392" s="383"/>
      <c r="R392" s="384"/>
      <c r="S392" s="457"/>
      <c r="T392" s="386"/>
      <c r="U392" s="383"/>
      <c r="V392" s="383"/>
      <c r="W392" s="383"/>
      <c r="X392" s="383"/>
      <c r="Y392" s="383"/>
      <c r="Z392" s="383"/>
      <c r="AA392" s="383"/>
      <c r="AB392" s="383"/>
      <c r="AC392" s="383"/>
      <c r="AD392" s="383"/>
      <c r="AE392" s="383"/>
      <c r="AF392" s="384"/>
      <c r="AG392" s="457"/>
      <c r="AH392" s="386"/>
      <c r="AI392" s="383"/>
      <c r="AJ392" s="383"/>
      <c r="AK392" s="383"/>
      <c r="AL392" s="383"/>
      <c r="AM392" s="383"/>
      <c r="AN392" s="383"/>
      <c r="AO392" s="383"/>
      <c r="AP392" s="383"/>
      <c r="AQ392" s="383"/>
      <c r="AR392" s="383"/>
      <c r="AS392" s="383"/>
      <c r="AT392" s="384"/>
      <c r="AU392" s="457"/>
      <c r="AV392" s="386"/>
      <c r="AW392" s="383"/>
      <c r="AX392" s="383"/>
      <c r="AY392" s="383"/>
      <c r="AZ392" s="383"/>
      <c r="BA392" s="383"/>
      <c r="BB392" s="383"/>
      <c r="BC392" s="383"/>
      <c r="BD392" s="383"/>
      <c r="BE392" s="383"/>
      <c r="BF392" s="383"/>
      <c r="BG392" s="383"/>
      <c r="BH392" s="384"/>
      <c r="BI392" s="457"/>
      <c r="BJ392" s="457"/>
      <c r="BK392" s="457"/>
      <c r="BL392" s="457"/>
      <c r="BM392" s="457"/>
    </row>
    <row r="393" spans="1:65" ht="15" customHeight="1" thickBot="1" x14ac:dyDescent="0.35">
      <c r="A393">
        <v>0</v>
      </c>
      <c r="F393" s="458"/>
      <c r="G393" s="458"/>
      <c r="H393" s="458"/>
      <c r="I393" s="458"/>
      <c r="J393" s="458"/>
      <c r="K393" s="458"/>
      <c r="L393" s="458"/>
      <c r="M393" s="458"/>
      <c r="N393" s="458"/>
      <c r="O393" s="458"/>
      <c r="P393" s="458"/>
      <c r="Q393" s="458"/>
      <c r="R393" s="458"/>
      <c r="S393" s="365">
        <f>SUM(S306:S392)</f>
        <v>80.94439551170143</v>
      </c>
      <c r="T393" s="458"/>
      <c r="U393" s="458"/>
      <c r="V393" s="458"/>
      <c r="W393" s="458"/>
      <c r="X393" s="458"/>
      <c r="Y393" s="458"/>
      <c r="Z393" s="458"/>
      <c r="AA393" s="458"/>
      <c r="AB393" s="458"/>
      <c r="AC393" s="458"/>
      <c r="AD393" s="458"/>
      <c r="AE393" s="458"/>
      <c r="AF393" s="458"/>
      <c r="AG393" s="365">
        <f>SUM(AG306:AG392)</f>
        <v>80.94439551170143</v>
      </c>
      <c r="AH393" s="458"/>
      <c r="AI393" s="458"/>
      <c r="AJ393" s="458"/>
      <c r="AK393" s="458"/>
      <c r="AL393" s="458"/>
      <c r="AM393" s="458"/>
      <c r="AN393" s="458"/>
      <c r="AO393" s="458"/>
      <c r="AP393" s="458"/>
      <c r="AQ393" s="458"/>
      <c r="AR393" s="458"/>
      <c r="AS393" s="458"/>
      <c r="AT393" s="458"/>
      <c r="AU393" s="365">
        <f>SUM(AU306:AU392)</f>
        <v>80.94439551170143</v>
      </c>
      <c r="AV393" s="458"/>
      <c r="AW393" s="458"/>
      <c r="AX393" s="458"/>
      <c r="AY393" s="458"/>
      <c r="AZ393" s="458"/>
      <c r="BA393" s="458"/>
      <c r="BB393" s="458"/>
      <c r="BC393" s="458"/>
      <c r="BD393" s="458"/>
      <c r="BE393" s="458"/>
      <c r="BF393" s="458"/>
      <c r="BG393" s="458"/>
      <c r="BH393" s="458"/>
      <c r="BI393" s="365">
        <f>SUM(BI306:BI392)</f>
        <v>80.94439551170143</v>
      </c>
      <c r="BJ393" s="365">
        <f>SUM(BJ306:BJ392)</f>
        <v>80.94439551170143</v>
      </c>
      <c r="BK393" s="365">
        <f>SUM(BK306:BK392)</f>
        <v>80.94439551170143</v>
      </c>
      <c r="BL393" s="365">
        <f>SUM(BL306:BL392)</f>
        <v>80.94439551170143</v>
      </c>
      <c r="BM393" s="365">
        <f>SUM(BM306:BM392)</f>
        <v>80.94439551170143</v>
      </c>
    </row>
    <row r="394" spans="1:65" s="230" customFormat="1" ht="16.2" customHeight="1" thickBot="1" x14ac:dyDescent="0.35">
      <c r="A394" s="224" t="str">
        <f t="shared" ref="A394:A452" si="220">$B$394</f>
        <v>Rework Rate</v>
      </c>
      <c r="B394" s="225" t="s">
        <v>91</v>
      </c>
      <c r="C394" s="226"/>
      <c r="D394" s="226"/>
      <c r="S394" s="366"/>
      <c r="AG394" s="366"/>
      <c r="AU394" s="366"/>
      <c r="BI394" s="366"/>
      <c r="BJ394" s="366"/>
      <c r="BK394" s="366"/>
      <c r="BL394" s="366"/>
      <c r="BM394" s="366"/>
    </row>
    <row r="395" spans="1:65" outlineLevel="1" x14ac:dyDescent="0.3">
      <c r="A395" t="str">
        <f t="shared" si="220"/>
        <v>Rework Rate</v>
      </c>
      <c r="B395" s="231" t="str">
        <f t="shared" ref="B395:B442" si="221">B128</f>
        <v>Hoplite (FBG) 980</v>
      </c>
      <c r="C395" s="232">
        <f t="shared" ref="C395:C442" si="222">C306</f>
        <v>0</v>
      </c>
      <c r="D395" s="233" t="str">
        <f t="shared" ref="D395:D442" si="223">D128</f>
        <v>Fiber Preparation</v>
      </c>
      <c r="E395" s="234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6"/>
      <c r="S395" s="237"/>
      <c r="T395" s="238"/>
      <c r="U395" s="235"/>
      <c r="V395" s="235"/>
      <c r="W395" s="235"/>
      <c r="X395" s="235"/>
      <c r="Y395" s="235"/>
      <c r="Z395" s="235"/>
      <c r="AA395" s="235"/>
      <c r="AB395" s="235"/>
      <c r="AC395" s="235"/>
      <c r="AD395" s="235"/>
      <c r="AE395" s="235"/>
      <c r="AF395" s="236"/>
      <c r="AG395" s="237"/>
      <c r="AH395" s="238"/>
      <c r="AI395" s="235"/>
      <c r="AJ395" s="235"/>
      <c r="AK395" s="235"/>
      <c r="AL395" s="235"/>
      <c r="AM395" s="235"/>
      <c r="AN395" s="235"/>
      <c r="AO395" s="235"/>
      <c r="AP395" s="235"/>
      <c r="AQ395" s="235"/>
      <c r="AR395" s="235"/>
      <c r="AS395" s="235"/>
      <c r="AT395" s="236"/>
      <c r="AU395" s="237"/>
      <c r="AV395" s="238"/>
      <c r="AW395" s="235"/>
      <c r="AX395" s="235"/>
      <c r="AY395" s="235"/>
      <c r="AZ395" s="235"/>
      <c r="BA395" s="235"/>
      <c r="BB395" s="235"/>
      <c r="BC395" s="235"/>
      <c r="BD395" s="235"/>
      <c r="BE395" s="235"/>
      <c r="BF395" s="235"/>
      <c r="BG395" s="235"/>
      <c r="BH395" s="236"/>
      <c r="BI395" s="237"/>
      <c r="BJ395" s="237"/>
      <c r="BK395" s="237"/>
      <c r="BL395" s="237"/>
      <c r="BM395" s="237"/>
    </row>
    <row r="396" spans="1:65" outlineLevel="1" x14ac:dyDescent="0.3">
      <c r="A396" t="str">
        <f t="shared" si="220"/>
        <v>Rework Rate</v>
      </c>
      <c r="B396" s="239" t="str">
        <f t="shared" si="221"/>
        <v>Hoplite (FBG) 980</v>
      </c>
      <c r="C396" s="240">
        <f t="shared" si="222"/>
        <v>0</v>
      </c>
      <c r="D396" s="241" t="str">
        <f t="shared" si="223"/>
        <v>H2 Loading</v>
      </c>
      <c r="E396" s="242"/>
      <c r="F396" s="250"/>
      <c r="G396" s="250"/>
      <c r="H396" s="250"/>
      <c r="I396" s="250"/>
      <c r="J396" s="250"/>
      <c r="K396" s="250"/>
      <c r="L396" s="250"/>
      <c r="M396" s="250"/>
      <c r="N396" s="250"/>
      <c r="O396" s="250"/>
      <c r="P396" s="250"/>
      <c r="Q396" s="250"/>
      <c r="R396" s="251"/>
      <c r="S396" s="246"/>
      <c r="T396" s="252"/>
      <c r="U396" s="250"/>
      <c r="V396" s="250"/>
      <c r="W396" s="250"/>
      <c r="X396" s="250"/>
      <c r="Y396" s="250"/>
      <c r="Z396" s="250"/>
      <c r="AA396" s="250"/>
      <c r="AB396" s="250"/>
      <c r="AC396" s="250"/>
      <c r="AD396" s="250"/>
      <c r="AE396" s="250"/>
      <c r="AF396" s="251"/>
      <c r="AG396" s="246"/>
      <c r="AH396" s="252"/>
      <c r="AI396" s="250"/>
      <c r="AJ396" s="250"/>
      <c r="AK396" s="250"/>
      <c r="AL396" s="250"/>
      <c r="AM396" s="250"/>
      <c r="AN396" s="250"/>
      <c r="AO396" s="250"/>
      <c r="AP396" s="250"/>
      <c r="AQ396" s="250"/>
      <c r="AR396" s="250"/>
      <c r="AS396" s="250"/>
      <c r="AT396" s="251"/>
      <c r="AU396" s="246"/>
      <c r="AV396" s="252"/>
      <c r="AW396" s="250"/>
      <c r="AX396" s="250"/>
      <c r="AY396" s="250"/>
      <c r="AZ396" s="250"/>
      <c r="BA396" s="250"/>
      <c r="BB396" s="250"/>
      <c r="BC396" s="250"/>
      <c r="BD396" s="250"/>
      <c r="BE396" s="250"/>
      <c r="BF396" s="250"/>
      <c r="BG396" s="250"/>
      <c r="BH396" s="251"/>
      <c r="BI396" s="246"/>
      <c r="BJ396" s="246"/>
      <c r="BK396" s="246"/>
      <c r="BL396" s="246"/>
      <c r="BM396" s="246"/>
    </row>
    <row r="397" spans="1:65" outlineLevel="1" x14ac:dyDescent="0.3">
      <c r="A397" t="str">
        <f t="shared" si="220"/>
        <v>Rework Rate</v>
      </c>
      <c r="B397" s="239" t="str">
        <f t="shared" si="221"/>
        <v>Hoplite (FBG) 980</v>
      </c>
      <c r="C397" s="240">
        <f t="shared" si="222"/>
        <v>0</v>
      </c>
      <c r="D397" s="241" t="str">
        <f t="shared" si="223"/>
        <v>Kitting</v>
      </c>
      <c r="E397" s="242"/>
      <c r="F397" s="250"/>
      <c r="G397" s="250"/>
      <c r="H397" s="250"/>
      <c r="I397" s="250"/>
      <c r="J397" s="250"/>
      <c r="K397" s="250"/>
      <c r="L397" s="250"/>
      <c r="M397" s="250"/>
      <c r="N397" s="250"/>
      <c r="O397" s="250"/>
      <c r="P397" s="250"/>
      <c r="Q397" s="250"/>
      <c r="R397" s="251"/>
      <c r="S397" s="246"/>
      <c r="T397" s="252"/>
      <c r="U397" s="250"/>
      <c r="V397" s="250"/>
      <c r="W397" s="250"/>
      <c r="X397" s="250"/>
      <c r="Y397" s="250"/>
      <c r="Z397" s="250"/>
      <c r="AA397" s="250"/>
      <c r="AB397" s="250"/>
      <c r="AC397" s="250"/>
      <c r="AD397" s="250"/>
      <c r="AE397" s="250"/>
      <c r="AF397" s="251"/>
      <c r="AG397" s="246"/>
      <c r="AH397" s="252"/>
      <c r="AI397" s="250"/>
      <c r="AJ397" s="250"/>
      <c r="AK397" s="250"/>
      <c r="AL397" s="250"/>
      <c r="AM397" s="250"/>
      <c r="AN397" s="250"/>
      <c r="AO397" s="250"/>
      <c r="AP397" s="250"/>
      <c r="AQ397" s="250"/>
      <c r="AR397" s="250"/>
      <c r="AS397" s="250"/>
      <c r="AT397" s="251"/>
      <c r="AU397" s="246"/>
      <c r="AV397" s="252"/>
      <c r="AW397" s="250"/>
      <c r="AX397" s="250"/>
      <c r="AY397" s="250"/>
      <c r="AZ397" s="250"/>
      <c r="BA397" s="250"/>
      <c r="BB397" s="250"/>
      <c r="BC397" s="250"/>
      <c r="BD397" s="250"/>
      <c r="BE397" s="250"/>
      <c r="BF397" s="250"/>
      <c r="BG397" s="250"/>
      <c r="BH397" s="251"/>
      <c r="BI397" s="246"/>
      <c r="BJ397" s="246"/>
      <c r="BK397" s="246"/>
      <c r="BL397" s="246"/>
      <c r="BM397" s="246"/>
    </row>
    <row r="398" spans="1:65" outlineLevel="1" x14ac:dyDescent="0.3">
      <c r="A398" t="str">
        <f t="shared" si="220"/>
        <v>Rework Rate</v>
      </c>
      <c r="B398" s="239" t="str">
        <f t="shared" si="221"/>
        <v>Hoplite (FBG) 980</v>
      </c>
      <c r="C398" s="240">
        <f t="shared" si="222"/>
        <v>0</v>
      </c>
      <c r="D398" s="241" t="str">
        <f t="shared" si="223"/>
        <v>Stripping &amp; Cleaning</v>
      </c>
      <c r="E398" s="242"/>
      <c r="F398" s="250"/>
      <c r="G398" s="250"/>
      <c r="H398" s="250"/>
      <c r="I398" s="250"/>
      <c r="J398" s="250"/>
      <c r="K398" s="250"/>
      <c r="L398" s="250"/>
      <c r="M398" s="250"/>
      <c r="N398" s="250"/>
      <c r="O398" s="250"/>
      <c r="P398" s="250"/>
      <c r="Q398" s="250"/>
      <c r="R398" s="251"/>
      <c r="S398" s="246"/>
      <c r="T398" s="252"/>
      <c r="U398" s="250"/>
      <c r="V398" s="250"/>
      <c r="W398" s="250"/>
      <c r="X398" s="250"/>
      <c r="Y398" s="250"/>
      <c r="Z398" s="250"/>
      <c r="AA398" s="250"/>
      <c r="AB398" s="250"/>
      <c r="AC398" s="250"/>
      <c r="AD398" s="250"/>
      <c r="AE398" s="250"/>
      <c r="AF398" s="251"/>
      <c r="AG398" s="246"/>
      <c r="AH398" s="252"/>
      <c r="AI398" s="250"/>
      <c r="AJ398" s="250"/>
      <c r="AK398" s="250"/>
      <c r="AL398" s="250"/>
      <c r="AM398" s="250"/>
      <c r="AN398" s="250"/>
      <c r="AO398" s="250"/>
      <c r="AP398" s="250"/>
      <c r="AQ398" s="250"/>
      <c r="AR398" s="250"/>
      <c r="AS398" s="250"/>
      <c r="AT398" s="251"/>
      <c r="AU398" s="246"/>
      <c r="AV398" s="252"/>
      <c r="AW398" s="250"/>
      <c r="AX398" s="250"/>
      <c r="AY398" s="250"/>
      <c r="AZ398" s="250"/>
      <c r="BA398" s="250"/>
      <c r="BB398" s="250"/>
      <c r="BC398" s="250"/>
      <c r="BD398" s="250"/>
      <c r="BE398" s="250"/>
      <c r="BF398" s="250"/>
      <c r="BG398" s="250"/>
      <c r="BH398" s="251"/>
      <c r="BI398" s="246"/>
      <c r="BJ398" s="246"/>
      <c r="BK398" s="246"/>
      <c r="BL398" s="246"/>
      <c r="BM398" s="246"/>
    </row>
    <row r="399" spans="1:65" outlineLevel="1" x14ac:dyDescent="0.3">
      <c r="A399" t="str">
        <f t="shared" si="220"/>
        <v>Rework Rate</v>
      </c>
      <c r="B399" s="239" t="str">
        <f t="shared" si="221"/>
        <v>Hoplite (FBG) 980</v>
      </c>
      <c r="C399" s="240">
        <f t="shared" si="222"/>
        <v>0</v>
      </c>
      <c r="D399" s="241" t="str">
        <f t="shared" si="223"/>
        <v>Writing</v>
      </c>
      <c r="E399" s="242"/>
      <c r="F399" s="250"/>
      <c r="G399" s="250"/>
      <c r="H399" s="250"/>
      <c r="I399" s="250"/>
      <c r="J399" s="250"/>
      <c r="K399" s="250"/>
      <c r="L399" s="250"/>
      <c r="M399" s="250"/>
      <c r="N399" s="250"/>
      <c r="O399" s="250"/>
      <c r="P399" s="250"/>
      <c r="Q399" s="250"/>
      <c r="R399" s="251"/>
      <c r="S399" s="246"/>
      <c r="T399" s="252"/>
      <c r="U399" s="250"/>
      <c r="V399" s="250"/>
      <c r="W399" s="250"/>
      <c r="X399" s="250"/>
      <c r="Y399" s="250"/>
      <c r="Z399" s="250"/>
      <c r="AA399" s="250"/>
      <c r="AB399" s="250"/>
      <c r="AC399" s="250"/>
      <c r="AD399" s="250"/>
      <c r="AE399" s="250"/>
      <c r="AF399" s="251"/>
      <c r="AG399" s="246"/>
      <c r="AH399" s="252"/>
      <c r="AI399" s="250"/>
      <c r="AJ399" s="250"/>
      <c r="AK399" s="250"/>
      <c r="AL399" s="250"/>
      <c r="AM399" s="250"/>
      <c r="AN399" s="250"/>
      <c r="AO399" s="250"/>
      <c r="AP399" s="250"/>
      <c r="AQ399" s="250"/>
      <c r="AR399" s="250"/>
      <c r="AS399" s="250"/>
      <c r="AT399" s="251"/>
      <c r="AU399" s="246"/>
      <c r="AV399" s="252"/>
      <c r="AW399" s="250"/>
      <c r="AX399" s="250"/>
      <c r="AY399" s="250"/>
      <c r="AZ399" s="250"/>
      <c r="BA399" s="250"/>
      <c r="BB399" s="250"/>
      <c r="BC399" s="250"/>
      <c r="BD399" s="250"/>
      <c r="BE399" s="250"/>
      <c r="BF399" s="250"/>
      <c r="BG399" s="250"/>
      <c r="BH399" s="251"/>
      <c r="BI399" s="246"/>
      <c r="BJ399" s="246"/>
      <c r="BK399" s="246"/>
      <c r="BL399" s="246"/>
      <c r="BM399" s="246"/>
    </row>
    <row r="400" spans="1:65" outlineLevel="1" x14ac:dyDescent="0.3">
      <c r="A400" t="str">
        <f t="shared" si="220"/>
        <v>Rework Rate</v>
      </c>
      <c r="B400" s="239" t="str">
        <f t="shared" si="221"/>
        <v>Hoplite (FBG) 980</v>
      </c>
      <c r="C400" s="240">
        <f t="shared" si="222"/>
        <v>0</v>
      </c>
      <c r="D400" s="241" t="str">
        <f t="shared" si="223"/>
        <v>Fiber Recoating</v>
      </c>
      <c r="E400" s="242"/>
      <c r="F400" s="250"/>
      <c r="G400" s="250"/>
      <c r="H400" s="250"/>
      <c r="I400" s="250"/>
      <c r="J400" s="250"/>
      <c r="K400" s="250"/>
      <c r="L400" s="250"/>
      <c r="M400" s="250"/>
      <c r="N400" s="250"/>
      <c r="O400" s="250"/>
      <c r="P400" s="250"/>
      <c r="Q400" s="250"/>
      <c r="R400" s="251"/>
      <c r="S400" s="246"/>
      <c r="T400" s="252"/>
      <c r="U400" s="250"/>
      <c r="V400" s="250"/>
      <c r="W400" s="250"/>
      <c r="X400" s="250"/>
      <c r="Y400" s="250"/>
      <c r="Z400" s="250"/>
      <c r="AA400" s="250"/>
      <c r="AB400" s="250"/>
      <c r="AC400" s="250"/>
      <c r="AD400" s="250"/>
      <c r="AE400" s="250"/>
      <c r="AF400" s="251"/>
      <c r="AG400" s="246"/>
      <c r="AH400" s="252"/>
      <c r="AI400" s="250"/>
      <c r="AJ400" s="250"/>
      <c r="AK400" s="250"/>
      <c r="AL400" s="250"/>
      <c r="AM400" s="250"/>
      <c r="AN400" s="250"/>
      <c r="AO400" s="250"/>
      <c r="AP400" s="250"/>
      <c r="AQ400" s="250"/>
      <c r="AR400" s="250"/>
      <c r="AS400" s="250"/>
      <c r="AT400" s="251"/>
      <c r="AU400" s="246"/>
      <c r="AV400" s="252"/>
      <c r="AW400" s="250"/>
      <c r="AX400" s="250"/>
      <c r="AY400" s="250"/>
      <c r="AZ400" s="250"/>
      <c r="BA400" s="250"/>
      <c r="BB400" s="250"/>
      <c r="BC400" s="250"/>
      <c r="BD400" s="250"/>
      <c r="BE400" s="250"/>
      <c r="BF400" s="250"/>
      <c r="BG400" s="250"/>
      <c r="BH400" s="251"/>
      <c r="BI400" s="246"/>
      <c r="BJ400" s="246"/>
      <c r="BK400" s="246"/>
      <c r="BL400" s="246"/>
      <c r="BM400" s="246"/>
    </row>
    <row r="401" spans="1:65" outlineLevel="1" x14ac:dyDescent="0.3">
      <c r="A401" t="str">
        <f t="shared" si="220"/>
        <v>Rework Rate</v>
      </c>
      <c r="B401" s="239" t="str">
        <f t="shared" si="221"/>
        <v>Hoplite (FBG) 980</v>
      </c>
      <c r="C401" s="240">
        <f t="shared" si="222"/>
        <v>0</v>
      </c>
      <c r="D401" s="241" t="str">
        <f t="shared" si="223"/>
        <v>Proof Test</v>
      </c>
      <c r="E401" s="242"/>
      <c r="F401" s="250"/>
      <c r="G401" s="250"/>
      <c r="H401" s="250"/>
      <c r="I401" s="250"/>
      <c r="J401" s="250"/>
      <c r="K401" s="250"/>
      <c r="L401" s="250"/>
      <c r="M401" s="250"/>
      <c r="N401" s="250"/>
      <c r="O401" s="250"/>
      <c r="P401" s="250"/>
      <c r="Q401" s="250"/>
      <c r="R401" s="251"/>
      <c r="S401" s="246"/>
      <c r="T401" s="252"/>
      <c r="U401" s="250"/>
      <c r="V401" s="250"/>
      <c r="W401" s="250"/>
      <c r="X401" s="250"/>
      <c r="Y401" s="250"/>
      <c r="Z401" s="250"/>
      <c r="AA401" s="250"/>
      <c r="AB401" s="250"/>
      <c r="AC401" s="250"/>
      <c r="AD401" s="250"/>
      <c r="AE401" s="250"/>
      <c r="AF401" s="251"/>
      <c r="AG401" s="246"/>
      <c r="AH401" s="252"/>
      <c r="AI401" s="250"/>
      <c r="AJ401" s="250"/>
      <c r="AK401" s="250"/>
      <c r="AL401" s="250"/>
      <c r="AM401" s="250"/>
      <c r="AN401" s="250"/>
      <c r="AO401" s="250"/>
      <c r="AP401" s="250"/>
      <c r="AQ401" s="250"/>
      <c r="AR401" s="250"/>
      <c r="AS401" s="250"/>
      <c r="AT401" s="251"/>
      <c r="AU401" s="246"/>
      <c r="AV401" s="252"/>
      <c r="AW401" s="250"/>
      <c r="AX401" s="250"/>
      <c r="AY401" s="250"/>
      <c r="AZ401" s="250"/>
      <c r="BA401" s="250"/>
      <c r="BB401" s="250"/>
      <c r="BC401" s="250"/>
      <c r="BD401" s="250"/>
      <c r="BE401" s="250"/>
      <c r="BF401" s="250"/>
      <c r="BG401" s="250"/>
      <c r="BH401" s="251"/>
      <c r="BI401" s="246"/>
      <c r="BJ401" s="246"/>
      <c r="BK401" s="246"/>
      <c r="BL401" s="246"/>
      <c r="BM401" s="246"/>
    </row>
    <row r="402" spans="1:65" outlineLevel="1" x14ac:dyDescent="0.3">
      <c r="A402" t="str">
        <f t="shared" si="220"/>
        <v>Rework Rate</v>
      </c>
      <c r="B402" s="239" t="str">
        <f t="shared" si="221"/>
        <v>Hoplite (FBG) 980</v>
      </c>
      <c r="C402" s="240">
        <f t="shared" si="222"/>
        <v>0</v>
      </c>
      <c r="D402" s="241" t="str">
        <f t="shared" si="223"/>
        <v>Degas</v>
      </c>
      <c r="E402" s="242"/>
      <c r="F402" s="250"/>
      <c r="G402" s="250"/>
      <c r="H402" s="250"/>
      <c r="I402" s="250"/>
      <c r="J402" s="250"/>
      <c r="K402" s="250"/>
      <c r="L402" s="250"/>
      <c r="M402" s="250"/>
      <c r="N402" s="250"/>
      <c r="O402" s="250"/>
      <c r="P402" s="250"/>
      <c r="Q402" s="250"/>
      <c r="R402" s="251"/>
      <c r="S402" s="246"/>
      <c r="T402" s="252"/>
      <c r="U402" s="250"/>
      <c r="V402" s="250"/>
      <c r="W402" s="250"/>
      <c r="X402" s="250"/>
      <c r="Y402" s="250"/>
      <c r="Z402" s="250"/>
      <c r="AA402" s="250"/>
      <c r="AB402" s="250"/>
      <c r="AC402" s="250"/>
      <c r="AD402" s="250"/>
      <c r="AE402" s="250"/>
      <c r="AF402" s="251"/>
      <c r="AG402" s="246"/>
      <c r="AH402" s="252"/>
      <c r="AI402" s="250"/>
      <c r="AJ402" s="250"/>
      <c r="AK402" s="250"/>
      <c r="AL402" s="250"/>
      <c r="AM402" s="250"/>
      <c r="AN402" s="250"/>
      <c r="AO402" s="250"/>
      <c r="AP402" s="250"/>
      <c r="AQ402" s="250"/>
      <c r="AR402" s="250"/>
      <c r="AS402" s="250"/>
      <c r="AT402" s="251"/>
      <c r="AU402" s="246"/>
      <c r="AV402" s="252"/>
      <c r="AW402" s="250"/>
      <c r="AX402" s="250"/>
      <c r="AY402" s="250"/>
      <c r="AZ402" s="250"/>
      <c r="BA402" s="250"/>
      <c r="BB402" s="250"/>
      <c r="BC402" s="250"/>
      <c r="BD402" s="250"/>
      <c r="BE402" s="250"/>
      <c r="BF402" s="250"/>
      <c r="BG402" s="250"/>
      <c r="BH402" s="251"/>
      <c r="BI402" s="246"/>
      <c r="BJ402" s="246"/>
      <c r="BK402" s="246"/>
      <c r="BL402" s="246"/>
      <c r="BM402" s="246"/>
    </row>
    <row r="403" spans="1:65" outlineLevel="1" x14ac:dyDescent="0.3">
      <c r="A403" t="str">
        <f t="shared" si="220"/>
        <v>Rework Rate</v>
      </c>
      <c r="B403" s="239" t="str">
        <f t="shared" si="221"/>
        <v>Hoplite (FBG) 980</v>
      </c>
      <c r="C403" s="240">
        <f t="shared" si="222"/>
        <v>0</v>
      </c>
      <c r="D403" s="241" t="str">
        <f t="shared" si="223"/>
        <v>Optical Test</v>
      </c>
      <c r="E403" s="242"/>
      <c r="F403" s="250"/>
      <c r="G403" s="250"/>
      <c r="H403" s="250"/>
      <c r="I403" s="250"/>
      <c r="J403" s="250"/>
      <c r="K403" s="250"/>
      <c r="L403" s="250"/>
      <c r="M403" s="250"/>
      <c r="N403" s="250"/>
      <c r="O403" s="250"/>
      <c r="P403" s="250"/>
      <c r="Q403" s="250"/>
      <c r="R403" s="251"/>
      <c r="S403" s="246"/>
      <c r="T403" s="252"/>
      <c r="U403" s="250"/>
      <c r="V403" s="250"/>
      <c r="W403" s="250"/>
      <c r="X403" s="250"/>
      <c r="Y403" s="250"/>
      <c r="Z403" s="250"/>
      <c r="AA403" s="250"/>
      <c r="AB403" s="250"/>
      <c r="AC403" s="250"/>
      <c r="AD403" s="250"/>
      <c r="AE403" s="250"/>
      <c r="AF403" s="251"/>
      <c r="AG403" s="246"/>
      <c r="AH403" s="252"/>
      <c r="AI403" s="250"/>
      <c r="AJ403" s="250"/>
      <c r="AK403" s="250"/>
      <c r="AL403" s="250"/>
      <c r="AM403" s="250"/>
      <c r="AN403" s="250"/>
      <c r="AO403" s="250"/>
      <c r="AP403" s="250"/>
      <c r="AQ403" s="250"/>
      <c r="AR403" s="250"/>
      <c r="AS403" s="250"/>
      <c r="AT403" s="251"/>
      <c r="AU403" s="246"/>
      <c r="AV403" s="252"/>
      <c r="AW403" s="250"/>
      <c r="AX403" s="250"/>
      <c r="AY403" s="250"/>
      <c r="AZ403" s="250"/>
      <c r="BA403" s="250"/>
      <c r="BB403" s="250"/>
      <c r="BC403" s="250"/>
      <c r="BD403" s="250"/>
      <c r="BE403" s="250"/>
      <c r="BF403" s="250"/>
      <c r="BG403" s="250"/>
      <c r="BH403" s="251"/>
      <c r="BI403" s="246"/>
      <c r="BJ403" s="246"/>
      <c r="BK403" s="246"/>
      <c r="BL403" s="246"/>
      <c r="BM403" s="246"/>
    </row>
    <row r="404" spans="1:65" outlineLevel="1" x14ac:dyDescent="0.3">
      <c r="A404" t="str">
        <f t="shared" si="220"/>
        <v>Rework Rate</v>
      </c>
      <c r="B404" s="350" t="str">
        <f t="shared" si="221"/>
        <v>Hoplite (FBG) 980</v>
      </c>
      <c r="C404" s="291">
        <f t="shared" si="222"/>
        <v>0</v>
      </c>
      <c r="D404" s="351" t="str">
        <f t="shared" si="223"/>
        <v>Hoplite Final Inspection</v>
      </c>
      <c r="E404" s="360"/>
      <c r="F404" s="459"/>
      <c r="G404" s="459"/>
      <c r="H404" s="459"/>
      <c r="I404" s="459"/>
      <c r="J404" s="459"/>
      <c r="K404" s="459"/>
      <c r="L404" s="459"/>
      <c r="M404" s="459"/>
      <c r="N404" s="459"/>
      <c r="O404" s="459"/>
      <c r="P404" s="459"/>
      <c r="Q404" s="459"/>
      <c r="R404" s="460"/>
      <c r="S404" s="461"/>
      <c r="T404" s="462"/>
      <c r="U404" s="459"/>
      <c r="V404" s="459"/>
      <c r="W404" s="459"/>
      <c r="X404" s="459"/>
      <c r="Y404" s="459"/>
      <c r="Z404" s="459"/>
      <c r="AA404" s="459"/>
      <c r="AB404" s="459"/>
      <c r="AC404" s="459"/>
      <c r="AD404" s="459"/>
      <c r="AE404" s="459"/>
      <c r="AF404" s="460"/>
      <c r="AG404" s="461"/>
      <c r="AH404" s="462"/>
      <c r="AI404" s="459"/>
      <c r="AJ404" s="459"/>
      <c r="AK404" s="459"/>
      <c r="AL404" s="459"/>
      <c r="AM404" s="459"/>
      <c r="AN404" s="459"/>
      <c r="AO404" s="459"/>
      <c r="AP404" s="459"/>
      <c r="AQ404" s="459"/>
      <c r="AR404" s="459"/>
      <c r="AS404" s="459"/>
      <c r="AT404" s="460"/>
      <c r="AU404" s="461"/>
      <c r="AV404" s="462"/>
      <c r="AW404" s="459"/>
      <c r="AX404" s="459"/>
      <c r="AY404" s="459"/>
      <c r="AZ404" s="459"/>
      <c r="BA404" s="459"/>
      <c r="BB404" s="459"/>
      <c r="BC404" s="459"/>
      <c r="BD404" s="459"/>
      <c r="BE404" s="459"/>
      <c r="BF404" s="459"/>
      <c r="BG404" s="459"/>
      <c r="BH404" s="460"/>
      <c r="BI404" s="461"/>
      <c r="BJ404" s="461"/>
      <c r="BK404" s="461"/>
      <c r="BL404" s="461"/>
      <c r="BM404" s="461"/>
    </row>
    <row r="405" spans="1:65" outlineLevel="1" x14ac:dyDescent="0.3">
      <c r="A405" t="str">
        <f t="shared" si="220"/>
        <v>Rework Rate</v>
      </c>
      <c r="B405" s="273" t="str">
        <f t="shared" si="221"/>
        <v>Hoplite (FBG) 14xx</v>
      </c>
      <c r="C405" s="274">
        <f t="shared" si="222"/>
        <v>0</v>
      </c>
      <c r="D405" s="275" t="str">
        <f t="shared" si="223"/>
        <v>Fiber Preparation</v>
      </c>
      <c r="E405" s="276"/>
      <c r="F405" s="463"/>
      <c r="G405" s="463"/>
      <c r="H405" s="463"/>
      <c r="I405" s="463"/>
      <c r="J405" s="463"/>
      <c r="K405" s="463"/>
      <c r="L405" s="463"/>
      <c r="M405" s="463"/>
      <c r="N405" s="463"/>
      <c r="O405" s="463"/>
      <c r="P405" s="463"/>
      <c r="Q405" s="463"/>
      <c r="R405" s="464"/>
      <c r="S405" s="465"/>
      <c r="T405" s="466"/>
      <c r="U405" s="463"/>
      <c r="V405" s="463"/>
      <c r="W405" s="463"/>
      <c r="X405" s="463"/>
      <c r="Y405" s="463"/>
      <c r="Z405" s="463"/>
      <c r="AA405" s="463"/>
      <c r="AB405" s="463"/>
      <c r="AC405" s="463"/>
      <c r="AD405" s="463"/>
      <c r="AE405" s="463"/>
      <c r="AF405" s="464"/>
      <c r="AG405" s="465"/>
      <c r="AH405" s="466"/>
      <c r="AI405" s="463"/>
      <c r="AJ405" s="463"/>
      <c r="AK405" s="463"/>
      <c r="AL405" s="463"/>
      <c r="AM405" s="463"/>
      <c r="AN405" s="463"/>
      <c r="AO405" s="463"/>
      <c r="AP405" s="463"/>
      <c r="AQ405" s="463"/>
      <c r="AR405" s="463"/>
      <c r="AS405" s="463"/>
      <c r="AT405" s="464"/>
      <c r="AU405" s="465"/>
      <c r="AV405" s="466"/>
      <c r="AW405" s="463"/>
      <c r="AX405" s="463"/>
      <c r="AY405" s="463"/>
      <c r="AZ405" s="463"/>
      <c r="BA405" s="463"/>
      <c r="BB405" s="463"/>
      <c r="BC405" s="463"/>
      <c r="BD405" s="463"/>
      <c r="BE405" s="463"/>
      <c r="BF405" s="463"/>
      <c r="BG405" s="463"/>
      <c r="BH405" s="464"/>
      <c r="BI405" s="465"/>
      <c r="BJ405" s="465"/>
      <c r="BK405" s="465"/>
      <c r="BL405" s="465"/>
      <c r="BM405" s="465"/>
    </row>
    <row r="406" spans="1:65" outlineLevel="1" x14ac:dyDescent="0.3">
      <c r="A406" t="str">
        <f t="shared" si="220"/>
        <v>Rework Rate</v>
      </c>
      <c r="B406" s="239" t="str">
        <f t="shared" si="221"/>
        <v>Hoplite (FBG) 14xx</v>
      </c>
      <c r="C406" s="240">
        <f t="shared" si="222"/>
        <v>0</v>
      </c>
      <c r="D406" s="241" t="str">
        <f t="shared" si="223"/>
        <v>H2 Loading</v>
      </c>
      <c r="E406" s="242"/>
      <c r="F406" s="250"/>
      <c r="G406" s="250"/>
      <c r="H406" s="250"/>
      <c r="I406" s="250"/>
      <c r="J406" s="250"/>
      <c r="K406" s="250"/>
      <c r="L406" s="250"/>
      <c r="M406" s="250"/>
      <c r="N406" s="250"/>
      <c r="O406" s="250"/>
      <c r="P406" s="250"/>
      <c r="Q406" s="250"/>
      <c r="R406" s="251"/>
      <c r="S406" s="246"/>
      <c r="T406" s="252"/>
      <c r="U406" s="250"/>
      <c r="V406" s="250"/>
      <c r="W406" s="250"/>
      <c r="X406" s="250"/>
      <c r="Y406" s="250"/>
      <c r="Z406" s="250"/>
      <c r="AA406" s="250"/>
      <c r="AB406" s="250"/>
      <c r="AC406" s="250"/>
      <c r="AD406" s="250"/>
      <c r="AE406" s="250"/>
      <c r="AF406" s="251"/>
      <c r="AG406" s="246"/>
      <c r="AH406" s="252"/>
      <c r="AI406" s="250"/>
      <c r="AJ406" s="250"/>
      <c r="AK406" s="250"/>
      <c r="AL406" s="250"/>
      <c r="AM406" s="250"/>
      <c r="AN406" s="250"/>
      <c r="AO406" s="250"/>
      <c r="AP406" s="250"/>
      <c r="AQ406" s="250"/>
      <c r="AR406" s="250"/>
      <c r="AS406" s="250"/>
      <c r="AT406" s="251"/>
      <c r="AU406" s="246"/>
      <c r="AV406" s="252"/>
      <c r="AW406" s="250"/>
      <c r="AX406" s="250"/>
      <c r="AY406" s="250"/>
      <c r="AZ406" s="250"/>
      <c r="BA406" s="250"/>
      <c r="BB406" s="250"/>
      <c r="BC406" s="250"/>
      <c r="BD406" s="250"/>
      <c r="BE406" s="250"/>
      <c r="BF406" s="250"/>
      <c r="BG406" s="250"/>
      <c r="BH406" s="251"/>
      <c r="BI406" s="246"/>
      <c r="BJ406" s="246"/>
      <c r="BK406" s="246"/>
      <c r="BL406" s="246"/>
      <c r="BM406" s="246"/>
    </row>
    <row r="407" spans="1:65" outlineLevel="1" x14ac:dyDescent="0.3">
      <c r="A407" t="str">
        <f t="shared" si="220"/>
        <v>Rework Rate</v>
      </c>
      <c r="B407" s="239" t="str">
        <f t="shared" si="221"/>
        <v>Hoplite (FBG) 14xx</v>
      </c>
      <c r="C407" s="240">
        <f t="shared" si="222"/>
        <v>0</v>
      </c>
      <c r="D407" s="241" t="str">
        <f t="shared" si="223"/>
        <v>Kitting</v>
      </c>
      <c r="E407" s="242"/>
      <c r="F407" s="250"/>
      <c r="G407" s="250"/>
      <c r="H407" s="250"/>
      <c r="I407" s="250"/>
      <c r="J407" s="250"/>
      <c r="K407" s="250"/>
      <c r="L407" s="250"/>
      <c r="M407" s="250"/>
      <c r="N407" s="250"/>
      <c r="O407" s="250"/>
      <c r="P407" s="250"/>
      <c r="Q407" s="250"/>
      <c r="R407" s="251"/>
      <c r="S407" s="246"/>
      <c r="T407" s="252"/>
      <c r="U407" s="250"/>
      <c r="V407" s="250"/>
      <c r="W407" s="250"/>
      <c r="X407" s="250"/>
      <c r="Y407" s="250"/>
      <c r="Z407" s="250"/>
      <c r="AA407" s="250"/>
      <c r="AB407" s="250"/>
      <c r="AC407" s="250"/>
      <c r="AD407" s="250"/>
      <c r="AE407" s="250"/>
      <c r="AF407" s="251"/>
      <c r="AG407" s="246"/>
      <c r="AH407" s="252"/>
      <c r="AI407" s="250"/>
      <c r="AJ407" s="250"/>
      <c r="AK407" s="250"/>
      <c r="AL407" s="250"/>
      <c r="AM407" s="250"/>
      <c r="AN407" s="250"/>
      <c r="AO407" s="250"/>
      <c r="AP407" s="250"/>
      <c r="AQ407" s="250"/>
      <c r="AR407" s="250"/>
      <c r="AS407" s="250"/>
      <c r="AT407" s="251"/>
      <c r="AU407" s="246"/>
      <c r="AV407" s="252"/>
      <c r="AW407" s="250"/>
      <c r="AX407" s="250"/>
      <c r="AY407" s="250"/>
      <c r="AZ407" s="250"/>
      <c r="BA407" s="250"/>
      <c r="BB407" s="250"/>
      <c r="BC407" s="250"/>
      <c r="BD407" s="250"/>
      <c r="BE407" s="250"/>
      <c r="BF407" s="250"/>
      <c r="BG407" s="250"/>
      <c r="BH407" s="251"/>
      <c r="BI407" s="246"/>
      <c r="BJ407" s="246"/>
      <c r="BK407" s="246"/>
      <c r="BL407" s="246"/>
      <c r="BM407" s="246"/>
    </row>
    <row r="408" spans="1:65" outlineLevel="1" x14ac:dyDescent="0.3">
      <c r="A408" t="str">
        <f t="shared" si="220"/>
        <v>Rework Rate</v>
      </c>
      <c r="B408" s="239" t="str">
        <f t="shared" si="221"/>
        <v>Hoplite (FBG) 14xx</v>
      </c>
      <c r="C408" s="240">
        <f t="shared" si="222"/>
        <v>0</v>
      </c>
      <c r="D408" s="241" t="str">
        <f t="shared" si="223"/>
        <v>Stripping &amp; Cleaning</v>
      </c>
      <c r="E408" s="281"/>
      <c r="F408" s="250"/>
      <c r="G408" s="250"/>
      <c r="H408" s="250"/>
      <c r="I408" s="250"/>
      <c r="J408" s="250"/>
      <c r="K408" s="250"/>
      <c r="L408" s="250"/>
      <c r="M408" s="250"/>
      <c r="N408" s="250"/>
      <c r="O408" s="250"/>
      <c r="P408" s="250"/>
      <c r="Q408" s="250"/>
      <c r="R408" s="251"/>
      <c r="S408" s="246"/>
      <c r="T408" s="252"/>
      <c r="U408" s="250"/>
      <c r="V408" s="250"/>
      <c r="W408" s="250"/>
      <c r="X408" s="250"/>
      <c r="Y408" s="250"/>
      <c r="Z408" s="250"/>
      <c r="AA408" s="250"/>
      <c r="AB408" s="250"/>
      <c r="AC408" s="250"/>
      <c r="AD408" s="250"/>
      <c r="AE408" s="250"/>
      <c r="AF408" s="251"/>
      <c r="AG408" s="246"/>
      <c r="AH408" s="252"/>
      <c r="AI408" s="250"/>
      <c r="AJ408" s="250"/>
      <c r="AK408" s="250"/>
      <c r="AL408" s="250"/>
      <c r="AM408" s="250"/>
      <c r="AN408" s="250"/>
      <c r="AO408" s="250"/>
      <c r="AP408" s="250"/>
      <c r="AQ408" s="250"/>
      <c r="AR408" s="250"/>
      <c r="AS408" s="250"/>
      <c r="AT408" s="251"/>
      <c r="AU408" s="246"/>
      <c r="AV408" s="252"/>
      <c r="AW408" s="250"/>
      <c r="AX408" s="250"/>
      <c r="AY408" s="250"/>
      <c r="AZ408" s="250"/>
      <c r="BA408" s="250"/>
      <c r="BB408" s="250"/>
      <c r="BC408" s="250"/>
      <c r="BD408" s="250"/>
      <c r="BE408" s="250"/>
      <c r="BF408" s="250"/>
      <c r="BG408" s="250"/>
      <c r="BH408" s="251"/>
      <c r="BI408" s="246"/>
      <c r="BJ408" s="246"/>
      <c r="BK408" s="246"/>
      <c r="BL408" s="246"/>
      <c r="BM408" s="246"/>
    </row>
    <row r="409" spans="1:65" outlineLevel="1" x14ac:dyDescent="0.3">
      <c r="A409" t="str">
        <f t="shared" si="220"/>
        <v>Rework Rate</v>
      </c>
      <c r="B409" s="239" t="str">
        <f t="shared" si="221"/>
        <v>Hoplite (FBG) 14xx</v>
      </c>
      <c r="C409" s="240">
        <f t="shared" si="222"/>
        <v>0</v>
      </c>
      <c r="D409" s="241" t="str">
        <f t="shared" si="223"/>
        <v>Writing</v>
      </c>
      <c r="E409" s="242"/>
      <c r="F409" s="250"/>
      <c r="G409" s="250"/>
      <c r="H409" s="250"/>
      <c r="I409" s="250"/>
      <c r="J409" s="250"/>
      <c r="K409" s="250"/>
      <c r="L409" s="250"/>
      <c r="M409" s="250"/>
      <c r="N409" s="250"/>
      <c r="O409" s="250"/>
      <c r="P409" s="250"/>
      <c r="Q409" s="250"/>
      <c r="R409" s="251"/>
      <c r="S409" s="246"/>
      <c r="T409" s="252"/>
      <c r="U409" s="250"/>
      <c r="V409" s="250"/>
      <c r="W409" s="250"/>
      <c r="X409" s="250"/>
      <c r="Y409" s="250"/>
      <c r="Z409" s="250"/>
      <c r="AA409" s="250"/>
      <c r="AB409" s="250"/>
      <c r="AC409" s="250"/>
      <c r="AD409" s="250"/>
      <c r="AE409" s="250"/>
      <c r="AF409" s="251"/>
      <c r="AG409" s="246"/>
      <c r="AH409" s="252"/>
      <c r="AI409" s="250"/>
      <c r="AJ409" s="250"/>
      <c r="AK409" s="250"/>
      <c r="AL409" s="250"/>
      <c r="AM409" s="250"/>
      <c r="AN409" s="250"/>
      <c r="AO409" s="250"/>
      <c r="AP409" s="250"/>
      <c r="AQ409" s="250"/>
      <c r="AR409" s="250"/>
      <c r="AS409" s="250"/>
      <c r="AT409" s="251"/>
      <c r="AU409" s="246"/>
      <c r="AV409" s="252"/>
      <c r="AW409" s="250"/>
      <c r="AX409" s="250"/>
      <c r="AY409" s="250"/>
      <c r="AZ409" s="250"/>
      <c r="BA409" s="250"/>
      <c r="BB409" s="250"/>
      <c r="BC409" s="250"/>
      <c r="BD409" s="250"/>
      <c r="BE409" s="250"/>
      <c r="BF409" s="250"/>
      <c r="BG409" s="250"/>
      <c r="BH409" s="251"/>
      <c r="BI409" s="246"/>
      <c r="BJ409" s="246"/>
      <c r="BK409" s="246"/>
      <c r="BL409" s="246"/>
      <c r="BM409" s="246"/>
    </row>
    <row r="410" spans="1:65" outlineLevel="1" x14ac:dyDescent="0.3">
      <c r="A410" t="str">
        <f t="shared" si="220"/>
        <v>Rework Rate</v>
      </c>
      <c r="B410" s="239" t="str">
        <f t="shared" si="221"/>
        <v>Hoplite (FBG) 14xx</v>
      </c>
      <c r="C410" s="240">
        <f t="shared" si="222"/>
        <v>0</v>
      </c>
      <c r="D410" s="241" t="str">
        <f t="shared" si="223"/>
        <v>Fiber Recoating</v>
      </c>
      <c r="E410" s="281"/>
      <c r="F410" s="250"/>
      <c r="G410" s="250"/>
      <c r="H410" s="250"/>
      <c r="I410" s="250"/>
      <c r="J410" s="250"/>
      <c r="K410" s="250"/>
      <c r="L410" s="250"/>
      <c r="M410" s="250"/>
      <c r="N410" s="250"/>
      <c r="O410" s="250"/>
      <c r="P410" s="250"/>
      <c r="Q410" s="250"/>
      <c r="R410" s="251"/>
      <c r="S410" s="246"/>
      <c r="T410" s="252"/>
      <c r="U410" s="250"/>
      <c r="V410" s="250"/>
      <c r="W410" s="250"/>
      <c r="X410" s="250"/>
      <c r="Y410" s="250"/>
      <c r="Z410" s="250"/>
      <c r="AA410" s="250"/>
      <c r="AB410" s="250"/>
      <c r="AC410" s="250"/>
      <c r="AD410" s="250"/>
      <c r="AE410" s="250"/>
      <c r="AF410" s="251"/>
      <c r="AG410" s="246"/>
      <c r="AH410" s="252"/>
      <c r="AI410" s="250"/>
      <c r="AJ410" s="250"/>
      <c r="AK410" s="250"/>
      <c r="AL410" s="250"/>
      <c r="AM410" s="250"/>
      <c r="AN410" s="250"/>
      <c r="AO410" s="250"/>
      <c r="AP410" s="250"/>
      <c r="AQ410" s="250"/>
      <c r="AR410" s="250"/>
      <c r="AS410" s="250"/>
      <c r="AT410" s="251"/>
      <c r="AU410" s="246"/>
      <c r="AV410" s="252"/>
      <c r="AW410" s="250"/>
      <c r="AX410" s="250"/>
      <c r="AY410" s="250"/>
      <c r="AZ410" s="250"/>
      <c r="BA410" s="250"/>
      <c r="BB410" s="250"/>
      <c r="BC410" s="250"/>
      <c r="BD410" s="250"/>
      <c r="BE410" s="250"/>
      <c r="BF410" s="250"/>
      <c r="BG410" s="250"/>
      <c r="BH410" s="251"/>
      <c r="BI410" s="246"/>
      <c r="BJ410" s="246"/>
      <c r="BK410" s="246"/>
      <c r="BL410" s="246"/>
      <c r="BM410" s="246"/>
    </row>
    <row r="411" spans="1:65" outlineLevel="1" x14ac:dyDescent="0.3">
      <c r="A411" t="str">
        <f t="shared" si="220"/>
        <v>Rework Rate</v>
      </c>
      <c r="B411" s="239" t="str">
        <f t="shared" si="221"/>
        <v>Hoplite (FBG) 14xx</v>
      </c>
      <c r="C411" s="240">
        <f t="shared" si="222"/>
        <v>0</v>
      </c>
      <c r="D411" s="241" t="str">
        <f t="shared" si="223"/>
        <v>Proof Test</v>
      </c>
      <c r="E411" s="242"/>
      <c r="F411" s="282"/>
      <c r="G411" s="282"/>
      <c r="H411" s="282"/>
      <c r="I411" s="282"/>
      <c r="J411" s="282"/>
      <c r="K411" s="282"/>
      <c r="L411" s="282"/>
      <c r="M411" s="282"/>
      <c r="N411" s="282"/>
      <c r="O411" s="282"/>
      <c r="P411" s="282"/>
      <c r="Q411" s="282"/>
      <c r="R411" s="283"/>
      <c r="S411" s="284"/>
      <c r="T411" s="285"/>
      <c r="U411" s="282"/>
      <c r="V411" s="282"/>
      <c r="W411" s="282"/>
      <c r="X411" s="282"/>
      <c r="Y411" s="282"/>
      <c r="Z411" s="282"/>
      <c r="AA411" s="282"/>
      <c r="AB411" s="282"/>
      <c r="AC411" s="282"/>
      <c r="AD411" s="282"/>
      <c r="AE411" s="282"/>
      <c r="AF411" s="283"/>
      <c r="AG411" s="284"/>
      <c r="AH411" s="285"/>
      <c r="AI411" s="282"/>
      <c r="AJ411" s="282"/>
      <c r="AK411" s="282"/>
      <c r="AL411" s="282"/>
      <c r="AM411" s="282"/>
      <c r="AN411" s="282"/>
      <c r="AO411" s="282"/>
      <c r="AP411" s="282"/>
      <c r="AQ411" s="282"/>
      <c r="AR411" s="282"/>
      <c r="AS411" s="282"/>
      <c r="AT411" s="283"/>
      <c r="AU411" s="284"/>
      <c r="AV411" s="285"/>
      <c r="AW411" s="282"/>
      <c r="AX411" s="282"/>
      <c r="AY411" s="282"/>
      <c r="AZ411" s="282"/>
      <c r="BA411" s="282"/>
      <c r="BB411" s="282"/>
      <c r="BC411" s="282"/>
      <c r="BD411" s="282"/>
      <c r="BE411" s="282"/>
      <c r="BF411" s="282"/>
      <c r="BG411" s="282"/>
      <c r="BH411" s="283"/>
      <c r="BI411" s="284"/>
      <c r="BJ411" s="284"/>
      <c r="BK411" s="284"/>
      <c r="BL411" s="284"/>
      <c r="BM411" s="284"/>
    </row>
    <row r="412" spans="1:65" outlineLevel="1" x14ac:dyDescent="0.3">
      <c r="A412" t="str">
        <f t="shared" si="220"/>
        <v>Rework Rate</v>
      </c>
      <c r="B412" s="239" t="str">
        <f t="shared" si="221"/>
        <v>Hoplite (FBG) 14xx</v>
      </c>
      <c r="C412" s="240">
        <f t="shared" si="222"/>
        <v>0</v>
      </c>
      <c r="D412" s="241" t="str">
        <f t="shared" si="223"/>
        <v>Degas</v>
      </c>
      <c r="E412" s="242"/>
      <c r="F412" s="282"/>
      <c r="G412" s="282"/>
      <c r="H412" s="282"/>
      <c r="I412" s="282"/>
      <c r="J412" s="282"/>
      <c r="K412" s="282"/>
      <c r="L412" s="282"/>
      <c r="M412" s="282"/>
      <c r="N412" s="282"/>
      <c r="O412" s="282"/>
      <c r="P412" s="282"/>
      <c r="Q412" s="282"/>
      <c r="R412" s="283"/>
      <c r="S412" s="284"/>
      <c r="T412" s="285"/>
      <c r="U412" s="282"/>
      <c r="V412" s="282"/>
      <c r="W412" s="282"/>
      <c r="X412" s="282"/>
      <c r="Y412" s="282"/>
      <c r="Z412" s="282"/>
      <c r="AA412" s="282"/>
      <c r="AB412" s="282"/>
      <c r="AC412" s="282"/>
      <c r="AD412" s="282"/>
      <c r="AE412" s="282"/>
      <c r="AF412" s="283"/>
      <c r="AG412" s="284"/>
      <c r="AH412" s="285"/>
      <c r="AI412" s="282"/>
      <c r="AJ412" s="282"/>
      <c r="AK412" s="282"/>
      <c r="AL412" s="282"/>
      <c r="AM412" s="282"/>
      <c r="AN412" s="282"/>
      <c r="AO412" s="282"/>
      <c r="AP412" s="282"/>
      <c r="AQ412" s="282"/>
      <c r="AR412" s="282"/>
      <c r="AS412" s="282"/>
      <c r="AT412" s="283"/>
      <c r="AU412" s="284"/>
      <c r="AV412" s="285"/>
      <c r="AW412" s="282"/>
      <c r="AX412" s="282"/>
      <c r="AY412" s="282"/>
      <c r="AZ412" s="282"/>
      <c r="BA412" s="282"/>
      <c r="BB412" s="282"/>
      <c r="BC412" s="282"/>
      <c r="BD412" s="282"/>
      <c r="BE412" s="282"/>
      <c r="BF412" s="282"/>
      <c r="BG412" s="282"/>
      <c r="BH412" s="283"/>
      <c r="BI412" s="284"/>
      <c r="BJ412" s="284"/>
      <c r="BK412" s="284"/>
      <c r="BL412" s="284"/>
      <c r="BM412" s="284"/>
    </row>
    <row r="413" spans="1:65" outlineLevel="1" x14ac:dyDescent="0.3">
      <c r="A413" t="str">
        <f t="shared" si="220"/>
        <v>Rework Rate</v>
      </c>
      <c r="B413" s="239" t="str">
        <f t="shared" si="221"/>
        <v>Hoplite (FBG) 14xx</v>
      </c>
      <c r="C413" s="240">
        <f t="shared" si="222"/>
        <v>0</v>
      </c>
      <c r="D413" s="241" t="str">
        <f t="shared" si="223"/>
        <v>Optical Test</v>
      </c>
      <c r="E413" s="290"/>
      <c r="F413" s="379"/>
      <c r="G413" s="379"/>
      <c r="H413" s="379"/>
      <c r="I413" s="379"/>
      <c r="J413" s="379"/>
      <c r="K413" s="379"/>
      <c r="L413" s="379"/>
      <c r="M413" s="379"/>
      <c r="N413" s="379"/>
      <c r="O413" s="379"/>
      <c r="P413" s="379"/>
      <c r="Q413" s="379"/>
      <c r="R413" s="380"/>
      <c r="S413" s="381"/>
      <c r="T413" s="382"/>
      <c r="U413" s="379"/>
      <c r="V413" s="379"/>
      <c r="W413" s="379"/>
      <c r="X413" s="379"/>
      <c r="Y413" s="379"/>
      <c r="Z413" s="379"/>
      <c r="AA413" s="379"/>
      <c r="AB413" s="379"/>
      <c r="AC413" s="379"/>
      <c r="AD413" s="379"/>
      <c r="AE413" s="379"/>
      <c r="AF413" s="380"/>
      <c r="AG413" s="381"/>
      <c r="AH413" s="382"/>
      <c r="AI413" s="379"/>
      <c r="AJ413" s="379"/>
      <c r="AK413" s="379"/>
      <c r="AL413" s="379"/>
      <c r="AM413" s="379"/>
      <c r="AN413" s="379"/>
      <c r="AO413" s="379"/>
      <c r="AP413" s="379"/>
      <c r="AQ413" s="379"/>
      <c r="AR413" s="379"/>
      <c r="AS413" s="379"/>
      <c r="AT413" s="380"/>
      <c r="AU413" s="381"/>
      <c r="AV413" s="382"/>
      <c r="AW413" s="379"/>
      <c r="AX413" s="379"/>
      <c r="AY413" s="379"/>
      <c r="AZ413" s="379"/>
      <c r="BA413" s="379"/>
      <c r="BB413" s="379"/>
      <c r="BC413" s="379"/>
      <c r="BD413" s="379"/>
      <c r="BE413" s="379"/>
      <c r="BF413" s="379"/>
      <c r="BG413" s="379"/>
      <c r="BH413" s="380"/>
      <c r="BI413" s="381"/>
      <c r="BJ413" s="381"/>
      <c r="BK413" s="381"/>
      <c r="BL413" s="381"/>
      <c r="BM413" s="381"/>
    </row>
    <row r="414" spans="1:65" outlineLevel="1" x14ac:dyDescent="0.3">
      <c r="A414" t="str">
        <f t="shared" si="220"/>
        <v>Rework Rate</v>
      </c>
      <c r="B414" s="350" t="str">
        <f t="shared" si="221"/>
        <v>Hoplite (FBG) 14xx</v>
      </c>
      <c r="C414" s="291">
        <f t="shared" si="222"/>
        <v>0</v>
      </c>
      <c r="D414" s="351" t="str">
        <f t="shared" si="223"/>
        <v>Hoplite Final Inspection</v>
      </c>
      <c r="E414" s="360"/>
      <c r="F414" s="293"/>
      <c r="G414" s="293"/>
      <c r="H414" s="293"/>
      <c r="I414" s="293"/>
      <c r="J414" s="293"/>
      <c r="K414" s="293"/>
      <c r="L414" s="293"/>
      <c r="M414" s="293"/>
      <c r="N414" s="293"/>
      <c r="O414" s="293"/>
      <c r="P414" s="293"/>
      <c r="Q414" s="293"/>
      <c r="R414" s="294"/>
      <c r="S414" s="295"/>
      <c r="T414" s="296"/>
      <c r="U414" s="293"/>
      <c r="V414" s="293"/>
      <c r="W414" s="293"/>
      <c r="X414" s="293"/>
      <c r="Y414" s="293"/>
      <c r="Z414" s="293"/>
      <c r="AA414" s="293"/>
      <c r="AB414" s="293"/>
      <c r="AC414" s="293"/>
      <c r="AD414" s="293"/>
      <c r="AE414" s="293"/>
      <c r="AF414" s="294"/>
      <c r="AG414" s="295"/>
      <c r="AH414" s="296"/>
      <c r="AI414" s="293"/>
      <c r="AJ414" s="293"/>
      <c r="AK414" s="293"/>
      <c r="AL414" s="293"/>
      <c r="AM414" s="293"/>
      <c r="AN414" s="293"/>
      <c r="AO414" s="293"/>
      <c r="AP414" s="293"/>
      <c r="AQ414" s="293"/>
      <c r="AR414" s="293"/>
      <c r="AS414" s="293"/>
      <c r="AT414" s="294"/>
      <c r="AU414" s="295"/>
      <c r="AV414" s="296"/>
      <c r="AW414" s="293"/>
      <c r="AX414" s="293"/>
      <c r="AY414" s="293"/>
      <c r="AZ414" s="293"/>
      <c r="BA414" s="293"/>
      <c r="BB414" s="293"/>
      <c r="BC414" s="293"/>
      <c r="BD414" s="293"/>
      <c r="BE414" s="293"/>
      <c r="BF414" s="293"/>
      <c r="BG414" s="293"/>
      <c r="BH414" s="294"/>
      <c r="BI414" s="295"/>
      <c r="BJ414" s="295"/>
      <c r="BK414" s="295"/>
      <c r="BL414" s="295"/>
      <c r="BM414" s="295"/>
    </row>
    <row r="415" spans="1:65" outlineLevel="1" x14ac:dyDescent="0.3">
      <c r="A415" t="str">
        <f t="shared" si="220"/>
        <v>Rework Rate</v>
      </c>
      <c r="B415" s="273" t="str">
        <f t="shared" si="221"/>
        <v>Hoplite (FBG) HRS</v>
      </c>
      <c r="C415" s="274">
        <f t="shared" si="222"/>
        <v>0</v>
      </c>
      <c r="D415" s="275" t="str">
        <f t="shared" si="223"/>
        <v>Fiber Preparation</v>
      </c>
      <c r="E415" s="299"/>
      <c r="F415" s="300"/>
      <c r="G415" s="300"/>
      <c r="H415" s="300"/>
      <c r="I415" s="300"/>
      <c r="J415" s="300"/>
      <c r="K415" s="300"/>
      <c r="L415" s="300"/>
      <c r="M415" s="300"/>
      <c r="N415" s="300"/>
      <c r="O415" s="300"/>
      <c r="P415" s="300"/>
      <c r="Q415" s="300"/>
      <c r="R415" s="301"/>
      <c r="S415" s="302"/>
      <c r="T415" s="303"/>
      <c r="U415" s="300"/>
      <c r="V415" s="300"/>
      <c r="W415" s="300"/>
      <c r="X415" s="300"/>
      <c r="Y415" s="300"/>
      <c r="Z415" s="300"/>
      <c r="AA415" s="300"/>
      <c r="AB415" s="300"/>
      <c r="AC415" s="300"/>
      <c r="AD415" s="300"/>
      <c r="AE415" s="300"/>
      <c r="AF415" s="301"/>
      <c r="AG415" s="302"/>
      <c r="AH415" s="303"/>
      <c r="AI415" s="300"/>
      <c r="AJ415" s="300"/>
      <c r="AK415" s="300"/>
      <c r="AL415" s="300"/>
      <c r="AM415" s="300"/>
      <c r="AN415" s="300"/>
      <c r="AO415" s="300"/>
      <c r="AP415" s="300"/>
      <c r="AQ415" s="300"/>
      <c r="AR415" s="300"/>
      <c r="AS415" s="300"/>
      <c r="AT415" s="301"/>
      <c r="AU415" s="302"/>
      <c r="AV415" s="303"/>
      <c r="AW415" s="300"/>
      <c r="AX415" s="300"/>
      <c r="AY415" s="300"/>
      <c r="AZ415" s="300"/>
      <c r="BA415" s="300"/>
      <c r="BB415" s="300"/>
      <c r="BC415" s="300"/>
      <c r="BD415" s="300"/>
      <c r="BE415" s="300"/>
      <c r="BF415" s="300"/>
      <c r="BG415" s="300"/>
      <c r="BH415" s="301"/>
      <c r="BI415" s="302"/>
      <c r="BJ415" s="302"/>
      <c r="BK415" s="302"/>
      <c r="BL415" s="302"/>
      <c r="BM415" s="302"/>
    </row>
    <row r="416" spans="1:65" outlineLevel="1" x14ac:dyDescent="0.3">
      <c r="A416" t="str">
        <f t="shared" si="220"/>
        <v>Rework Rate</v>
      </c>
      <c r="B416" s="239" t="str">
        <f t="shared" si="221"/>
        <v>Hoplite (FBG) HRS</v>
      </c>
      <c r="C416" s="240">
        <f t="shared" si="222"/>
        <v>0</v>
      </c>
      <c r="D416" s="241" t="str">
        <f t="shared" si="223"/>
        <v>H2 Loading</v>
      </c>
      <c r="E416" s="242"/>
      <c r="F416" s="282"/>
      <c r="G416" s="282"/>
      <c r="H416" s="282"/>
      <c r="I416" s="282"/>
      <c r="J416" s="282"/>
      <c r="K416" s="282"/>
      <c r="L416" s="282"/>
      <c r="M416" s="282"/>
      <c r="N416" s="282"/>
      <c r="O416" s="282"/>
      <c r="P416" s="282"/>
      <c r="Q416" s="282"/>
      <c r="R416" s="283"/>
      <c r="S416" s="284"/>
      <c r="T416" s="285"/>
      <c r="U416" s="282"/>
      <c r="V416" s="282"/>
      <c r="W416" s="282"/>
      <c r="X416" s="282"/>
      <c r="Y416" s="282"/>
      <c r="Z416" s="282"/>
      <c r="AA416" s="282"/>
      <c r="AB416" s="282"/>
      <c r="AC416" s="282"/>
      <c r="AD416" s="282"/>
      <c r="AE416" s="282"/>
      <c r="AF416" s="283"/>
      <c r="AG416" s="284"/>
      <c r="AH416" s="285"/>
      <c r="AI416" s="282"/>
      <c r="AJ416" s="282"/>
      <c r="AK416" s="282"/>
      <c r="AL416" s="282"/>
      <c r="AM416" s="282"/>
      <c r="AN416" s="282"/>
      <c r="AO416" s="282"/>
      <c r="AP416" s="282"/>
      <c r="AQ416" s="282"/>
      <c r="AR416" s="282"/>
      <c r="AS416" s="282"/>
      <c r="AT416" s="283"/>
      <c r="AU416" s="284"/>
      <c r="AV416" s="285"/>
      <c r="AW416" s="282"/>
      <c r="AX416" s="282"/>
      <c r="AY416" s="282"/>
      <c r="AZ416" s="282"/>
      <c r="BA416" s="282"/>
      <c r="BB416" s="282"/>
      <c r="BC416" s="282"/>
      <c r="BD416" s="282"/>
      <c r="BE416" s="282"/>
      <c r="BF416" s="282"/>
      <c r="BG416" s="282"/>
      <c r="BH416" s="283"/>
      <c r="BI416" s="284"/>
      <c r="BJ416" s="284"/>
      <c r="BK416" s="284"/>
      <c r="BL416" s="284"/>
      <c r="BM416" s="284"/>
    </row>
    <row r="417" spans="1:65" outlineLevel="1" x14ac:dyDescent="0.3">
      <c r="A417" t="str">
        <f t="shared" si="220"/>
        <v>Rework Rate</v>
      </c>
      <c r="B417" s="239" t="str">
        <f t="shared" si="221"/>
        <v>Hoplite (FBG) HRS</v>
      </c>
      <c r="C417" s="240">
        <f t="shared" si="222"/>
        <v>0</v>
      </c>
      <c r="D417" s="241" t="str">
        <f t="shared" si="223"/>
        <v>Kitting</v>
      </c>
      <c r="E417" s="242"/>
      <c r="F417" s="282"/>
      <c r="G417" s="282"/>
      <c r="H417" s="282"/>
      <c r="I417" s="282"/>
      <c r="J417" s="282"/>
      <c r="K417" s="282"/>
      <c r="L417" s="282"/>
      <c r="M417" s="282"/>
      <c r="N417" s="282"/>
      <c r="O417" s="282"/>
      <c r="P417" s="282"/>
      <c r="Q417" s="282"/>
      <c r="R417" s="283"/>
      <c r="S417" s="284"/>
      <c r="T417" s="285"/>
      <c r="U417" s="282"/>
      <c r="V417" s="282"/>
      <c r="W417" s="282"/>
      <c r="X417" s="282"/>
      <c r="Y417" s="282"/>
      <c r="Z417" s="282"/>
      <c r="AA417" s="282"/>
      <c r="AB417" s="282"/>
      <c r="AC417" s="282"/>
      <c r="AD417" s="282"/>
      <c r="AE417" s="282"/>
      <c r="AF417" s="283"/>
      <c r="AG417" s="284"/>
      <c r="AH417" s="285"/>
      <c r="AI417" s="282"/>
      <c r="AJ417" s="282"/>
      <c r="AK417" s="282"/>
      <c r="AL417" s="282"/>
      <c r="AM417" s="282"/>
      <c r="AN417" s="282"/>
      <c r="AO417" s="282"/>
      <c r="AP417" s="282"/>
      <c r="AQ417" s="282"/>
      <c r="AR417" s="282"/>
      <c r="AS417" s="282"/>
      <c r="AT417" s="283"/>
      <c r="AU417" s="284"/>
      <c r="AV417" s="285"/>
      <c r="AW417" s="282"/>
      <c r="AX417" s="282"/>
      <c r="AY417" s="282"/>
      <c r="AZ417" s="282"/>
      <c r="BA417" s="282"/>
      <c r="BB417" s="282"/>
      <c r="BC417" s="282"/>
      <c r="BD417" s="282"/>
      <c r="BE417" s="282"/>
      <c r="BF417" s="282"/>
      <c r="BG417" s="282"/>
      <c r="BH417" s="283"/>
      <c r="BI417" s="284"/>
      <c r="BJ417" s="284"/>
      <c r="BK417" s="284"/>
      <c r="BL417" s="284"/>
      <c r="BM417" s="284"/>
    </row>
    <row r="418" spans="1:65" outlineLevel="1" x14ac:dyDescent="0.3">
      <c r="A418" t="str">
        <f t="shared" si="220"/>
        <v>Rework Rate</v>
      </c>
      <c r="B418" s="239" t="str">
        <f t="shared" si="221"/>
        <v>Hoplite (FBG) HRS</v>
      </c>
      <c r="C418" s="240">
        <f t="shared" si="222"/>
        <v>0</v>
      </c>
      <c r="D418" s="241" t="str">
        <f t="shared" si="223"/>
        <v>Stripping &amp; Cleaning</v>
      </c>
      <c r="E418" s="242"/>
      <c r="F418" s="282"/>
      <c r="G418" s="282"/>
      <c r="H418" s="282"/>
      <c r="I418" s="282"/>
      <c r="J418" s="282"/>
      <c r="K418" s="282"/>
      <c r="L418" s="282"/>
      <c r="M418" s="282"/>
      <c r="N418" s="282"/>
      <c r="O418" s="282"/>
      <c r="P418" s="282"/>
      <c r="Q418" s="282"/>
      <c r="R418" s="283"/>
      <c r="S418" s="284"/>
      <c r="T418" s="285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284"/>
      <c r="AH418" s="285"/>
      <c r="AI418" s="282"/>
      <c r="AJ418" s="282"/>
      <c r="AK418" s="282"/>
      <c r="AL418" s="282"/>
      <c r="AM418" s="282"/>
      <c r="AN418" s="282"/>
      <c r="AO418" s="282"/>
      <c r="AP418" s="282"/>
      <c r="AQ418" s="282"/>
      <c r="AR418" s="282"/>
      <c r="AS418" s="282"/>
      <c r="AT418" s="283"/>
      <c r="AU418" s="284"/>
      <c r="AV418" s="285"/>
      <c r="AW418" s="282"/>
      <c r="AX418" s="282"/>
      <c r="AY418" s="282"/>
      <c r="AZ418" s="282"/>
      <c r="BA418" s="282"/>
      <c r="BB418" s="282"/>
      <c r="BC418" s="282"/>
      <c r="BD418" s="282"/>
      <c r="BE418" s="282"/>
      <c r="BF418" s="282"/>
      <c r="BG418" s="282"/>
      <c r="BH418" s="283"/>
      <c r="BI418" s="284"/>
      <c r="BJ418" s="284"/>
      <c r="BK418" s="284"/>
      <c r="BL418" s="284"/>
      <c r="BM418" s="284"/>
    </row>
    <row r="419" spans="1:65" outlineLevel="1" x14ac:dyDescent="0.3">
      <c r="A419" t="str">
        <f t="shared" si="220"/>
        <v>Rework Rate</v>
      </c>
      <c r="B419" s="239" t="str">
        <f t="shared" si="221"/>
        <v>Hoplite (FBG) HRS</v>
      </c>
      <c r="C419" s="240">
        <f t="shared" si="222"/>
        <v>0</v>
      </c>
      <c r="D419" s="241" t="str">
        <f t="shared" si="223"/>
        <v>Writing</v>
      </c>
      <c r="E419" s="242"/>
      <c r="F419" s="379"/>
      <c r="G419" s="379"/>
      <c r="H419" s="379"/>
      <c r="I419" s="379"/>
      <c r="J419" s="379"/>
      <c r="K419" s="379"/>
      <c r="L419" s="379"/>
      <c r="M419" s="379"/>
      <c r="N419" s="379"/>
      <c r="O419" s="379"/>
      <c r="P419" s="379"/>
      <c r="Q419" s="379"/>
      <c r="R419" s="380"/>
      <c r="S419" s="381"/>
      <c r="T419" s="382"/>
      <c r="U419" s="379"/>
      <c r="V419" s="379"/>
      <c r="W419" s="379"/>
      <c r="X419" s="379"/>
      <c r="Y419" s="379"/>
      <c r="Z419" s="379"/>
      <c r="AA419" s="379"/>
      <c r="AB419" s="379"/>
      <c r="AC419" s="379"/>
      <c r="AD419" s="379"/>
      <c r="AE419" s="379"/>
      <c r="AF419" s="380"/>
      <c r="AG419" s="381"/>
      <c r="AH419" s="382"/>
      <c r="AI419" s="379"/>
      <c r="AJ419" s="379"/>
      <c r="AK419" s="379"/>
      <c r="AL419" s="379"/>
      <c r="AM419" s="379"/>
      <c r="AN419" s="379"/>
      <c r="AO419" s="379"/>
      <c r="AP419" s="379"/>
      <c r="AQ419" s="379"/>
      <c r="AR419" s="379"/>
      <c r="AS419" s="379"/>
      <c r="AT419" s="380"/>
      <c r="AU419" s="381"/>
      <c r="AV419" s="382"/>
      <c r="AW419" s="379"/>
      <c r="AX419" s="379"/>
      <c r="AY419" s="379"/>
      <c r="AZ419" s="379"/>
      <c r="BA419" s="379"/>
      <c r="BB419" s="379"/>
      <c r="BC419" s="379"/>
      <c r="BD419" s="379"/>
      <c r="BE419" s="379"/>
      <c r="BF419" s="379"/>
      <c r="BG419" s="379"/>
      <c r="BH419" s="380"/>
      <c r="BI419" s="381"/>
      <c r="BJ419" s="381"/>
      <c r="BK419" s="381"/>
      <c r="BL419" s="381"/>
      <c r="BM419" s="381"/>
    </row>
    <row r="420" spans="1:65" outlineLevel="1" x14ac:dyDescent="0.3">
      <c r="A420" t="str">
        <f t="shared" si="220"/>
        <v>Rework Rate</v>
      </c>
      <c r="B420" s="239" t="str">
        <f t="shared" si="221"/>
        <v>Hoplite (FBG) HRS</v>
      </c>
      <c r="C420" s="240">
        <f t="shared" si="222"/>
        <v>0</v>
      </c>
      <c r="D420" s="241" t="str">
        <f t="shared" si="223"/>
        <v>Fiber Recoating</v>
      </c>
      <c r="E420" s="242"/>
      <c r="F420" s="379"/>
      <c r="G420" s="379"/>
      <c r="H420" s="379"/>
      <c r="I420" s="379"/>
      <c r="J420" s="379"/>
      <c r="K420" s="379"/>
      <c r="L420" s="379"/>
      <c r="M420" s="379"/>
      <c r="N420" s="379"/>
      <c r="O420" s="379"/>
      <c r="P420" s="379"/>
      <c r="Q420" s="379"/>
      <c r="R420" s="380"/>
      <c r="S420" s="381"/>
      <c r="T420" s="382"/>
      <c r="U420" s="379"/>
      <c r="V420" s="379"/>
      <c r="W420" s="379"/>
      <c r="X420" s="379"/>
      <c r="Y420" s="379"/>
      <c r="Z420" s="379"/>
      <c r="AA420" s="379"/>
      <c r="AB420" s="379"/>
      <c r="AC420" s="379"/>
      <c r="AD420" s="379"/>
      <c r="AE420" s="379"/>
      <c r="AF420" s="380"/>
      <c r="AG420" s="381"/>
      <c r="AH420" s="382"/>
      <c r="AI420" s="379"/>
      <c r="AJ420" s="379"/>
      <c r="AK420" s="379"/>
      <c r="AL420" s="379"/>
      <c r="AM420" s="379"/>
      <c r="AN420" s="379"/>
      <c r="AO420" s="379"/>
      <c r="AP420" s="379"/>
      <c r="AQ420" s="379"/>
      <c r="AR420" s="379"/>
      <c r="AS420" s="379"/>
      <c r="AT420" s="380"/>
      <c r="AU420" s="381"/>
      <c r="AV420" s="382"/>
      <c r="AW420" s="379"/>
      <c r="AX420" s="379"/>
      <c r="AY420" s="379"/>
      <c r="AZ420" s="379"/>
      <c r="BA420" s="379"/>
      <c r="BB420" s="379"/>
      <c r="BC420" s="379"/>
      <c r="BD420" s="379"/>
      <c r="BE420" s="379"/>
      <c r="BF420" s="379"/>
      <c r="BG420" s="379"/>
      <c r="BH420" s="380"/>
      <c r="BI420" s="381"/>
      <c r="BJ420" s="381"/>
      <c r="BK420" s="381"/>
      <c r="BL420" s="381"/>
      <c r="BM420" s="381"/>
    </row>
    <row r="421" spans="1:65" outlineLevel="1" x14ac:dyDescent="0.3">
      <c r="A421" t="str">
        <f t="shared" si="220"/>
        <v>Rework Rate</v>
      </c>
      <c r="B421" s="239" t="str">
        <f t="shared" si="221"/>
        <v>Hoplite (FBG) HRS</v>
      </c>
      <c r="C421" s="240">
        <f t="shared" si="222"/>
        <v>0</v>
      </c>
      <c r="D421" s="241" t="str">
        <f t="shared" si="223"/>
        <v>Proof Test</v>
      </c>
      <c r="E421" s="242"/>
      <c r="F421" s="379"/>
      <c r="G421" s="379"/>
      <c r="H421" s="379"/>
      <c r="I421" s="379"/>
      <c r="J421" s="379"/>
      <c r="K421" s="379"/>
      <c r="L421" s="379"/>
      <c r="M421" s="379"/>
      <c r="N421" s="379"/>
      <c r="O421" s="379"/>
      <c r="P421" s="379"/>
      <c r="Q421" s="379"/>
      <c r="R421" s="380"/>
      <c r="S421" s="381"/>
      <c r="T421" s="382"/>
      <c r="U421" s="379"/>
      <c r="V421" s="379"/>
      <c r="W421" s="379"/>
      <c r="X421" s="379"/>
      <c r="Y421" s="379"/>
      <c r="Z421" s="379"/>
      <c r="AA421" s="379"/>
      <c r="AB421" s="379"/>
      <c r="AC421" s="379"/>
      <c r="AD421" s="379"/>
      <c r="AE421" s="379"/>
      <c r="AF421" s="380"/>
      <c r="AG421" s="381"/>
      <c r="AH421" s="382"/>
      <c r="AI421" s="379"/>
      <c r="AJ421" s="379"/>
      <c r="AK421" s="379"/>
      <c r="AL421" s="379"/>
      <c r="AM421" s="379"/>
      <c r="AN421" s="379"/>
      <c r="AO421" s="379"/>
      <c r="AP421" s="379"/>
      <c r="AQ421" s="379"/>
      <c r="AR421" s="379"/>
      <c r="AS421" s="379"/>
      <c r="AT421" s="380"/>
      <c r="AU421" s="381"/>
      <c r="AV421" s="382"/>
      <c r="AW421" s="379"/>
      <c r="AX421" s="379"/>
      <c r="AY421" s="379"/>
      <c r="AZ421" s="379"/>
      <c r="BA421" s="379"/>
      <c r="BB421" s="379"/>
      <c r="BC421" s="379"/>
      <c r="BD421" s="379"/>
      <c r="BE421" s="379"/>
      <c r="BF421" s="379"/>
      <c r="BG421" s="379"/>
      <c r="BH421" s="380"/>
      <c r="BI421" s="381"/>
      <c r="BJ421" s="381"/>
      <c r="BK421" s="381"/>
      <c r="BL421" s="381"/>
      <c r="BM421" s="381"/>
    </row>
    <row r="422" spans="1:65" outlineLevel="1" x14ac:dyDescent="0.3">
      <c r="A422" t="str">
        <f t="shared" si="220"/>
        <v>Rework Rate</v>
      </c>
      <c r="B422" s="239" t="str">
        <f t="shared" si="221"/>
        <v>Hoplite (FBG) HRS</v>
      </c>
      <c r="C422" s="240">
        <f t="shared" si="222"/>
        <v>0</v>
      </c>
      <c r="D422" s="241" t="str">
        <f t="shared" si="223"/>
        <v>Degas</v>
      </c>
      <c r="E422" s="242"/>
      <c r="F422" s="379"/>
      <c r="G422" s="379"/>
      <c r="H422" s="379"/>
      <c r="I422" s="379"/>
      <c r="J422" s="379"/>
      <c r="K422" s="379"/>
      <c r="L422" s="379"/>
      <c r="M422" s="379"/>
      <c r="N422" s="379"/>
      <c r="O422" s="379"/>
      <c r="P422" s="379"/>
      <c r="Q422" s="379"/>
      <c r="R422" s="380"/>
      <c r="S422" s="381"/>
      <c r="T422" s="382"/>
      <c r="U422" s="379"/>
      <c r="V422" s="379"/>
      <c r="W422" s="379"/>
      <c r="X422" s="379"/>
      <c r="Y422" s="379"/>
      <c r="Z422" s="379"/>
      <c r="AA422" s="379"/>
      <c r="AB422" s="379"/>
      <c r="AC422" s="379"/>
      <c r="AD422" s="379"/>
      <c r="AE422" s="379"/>
      <c r="AF422" s="380"/>
      <c r="AG422" s="381"/>
      <c r="AH422" s="382"/>
      <c r="AI422" s="379"/>
      <c r="AJ422" s="379"/>
      <c r="AK422" s="379"/>
      <c r="AL422" s="379"/>
      <c r="AM422" s="379"/>
      <c r="AN422" s="379"/>
      <c r="AO422" s="379"/>
      <c r="AP422" s="379"/>
      <c r="AQ422" s="379"/>
      <c r="AR422" s="379"/>
      <c r="AS422" s="379"/>
      <c r="AT422" s="380"/>
      <c r="AU422" s="381"/>
      <c r="AV422" s="382"/>
      <c r="AW422" s="379"/>
      <c r="AX422" s="379"/>
      <c r="AY422" s="379"/>
      <c r="AZ422" s="379"/>
      <c r="BA422" s="379"/>
      <c r="BB422" s="379"/>
      <c r="BC422" s="379"/>
      <c r="BD422" s="379"/>
      <c r="BE422" s="379"/>
      <c r="BF422" s="379"/>
      <c r="BG422" s="379"/>
      <c r="BH422" s="380"/>
      <c r="BI422" s="381"/>
      <c r="BJ422" s="381"/>
      <c r="BK422" s="381"/>
      <c r="BL422" s="381"/>
      <c r="BM422" s="381"/>
    </row>
    <row r="423" spans="1:65" outlineLevel="1" x14ac:dyDescent="0.3">
      <c r="A423" t="str">
        <f t="shared" si="220"/>
        <v>Rework Rate</v>
      </c>
      <c r="B423" s="239" t="str">
        <f t="shared" si="221"/>
        <v>Hoplite (FBG) HRS</v>
      </c>
      <c r="C423" s="240">
        <f t="shared" si="222"/>
        <v>0</v>
      </c>
      <c r="D423" s="241" t="str">
        <f t="shared" si="223"/>
        <v>Optical Test</v>
      </c>
      <c r="E423" s="242"/>
      <c r="F423" s="379">
        <v>0.2</v>
      </c>
      <c r="G423" s="379">
        <v>0.2</v>
      </c>
      <c r="H423" s="379">
        <v>0.2</v>
      </c>
      <c r="I423" s="379">
        <v>0.2</v>
      </c>
      <c r="J423" s="379">
        <v>0.2</v>
      </c>
      <c r="K423" s="379">
        <v>0.2</v>
      </c>
      <c r="L423" s="379">
        <v>0.2</v>
      </c>
      <c r="M423" s="379">
        <v>0.2</v>
      </c>
      <c r="N423" s="379">
        <v>0.2</v>
      </c>
      <c r="O423" s="379">
        <v>0.2</v>
      </c>
      <c r="P423" s="379">
        <v>0.2</v>
      </c>
      <c r="Q423" s="379">
        <v>0.2</v>
      </c>
      <c r="R423" s="380">
        <v>0.2</v>
      </c>
      <c r="S423" s="381">
        <v>0.2</v>
      </c>
      <c r="T423" s="382">
        <v>0.2</v>
      </c>
      <c r="U423" s="379">
        <v>0.2</v>
      </c>
      <c r="V423" s="379">
        <v>0.2</v>
      </c>
      <c r="W423" s="379">
        <v>0.2</v>
      </c>
      <c r="X423" s="379">
        <v>0.2</v>
      </c>
      <c r="Y423" s="379">
        <v>0.2</v>
      </c>
      <c r="Z423" s="379">
        <v>0.2</v>
      </c>
      <c r="AA423" s="379">
        <v>0.2</v>
      </c>
      <c r="AB423" s="379">
        <v>0.2</v>
      </c>
      <c r="AC423" s="379">
        <v>0.2</v>
      </c>
      <c r="AD423" s="379">
        <v>0.2</v>
      </c>
      <c r="AE423" s="379">
        <v>0.2</v>
      </c>
      <c r="AF423" s="380">
        <v>0.2</v>
      </c>
      <c r="AG423" s="381">
        <v>0.2</v>
      </c>
      <c r="AH423" s="382">
        <v>0.2</v>
      </c>
      <c r="AI423" s="379">
        <v>0.2</v>
      </c>
      <c r="AJ423" s="379">
        <v>0.2</v>
      </c>
      <c r="AK423" s="379">
        <v>0.2</v>
      </c>
      <c r="AL423" s="379">
        <v>0.2</v>
      </c>
      <c r="AM423" s="379">
        <v>0.2</v>
      </c>
      <c r="AN423" s="379">
        <v>0.2</v>
      </c>
      <c r="AO423" s="379">
        <v>0.2</v>
      </c>
      <c r="AP423" s="379">
        <v>0.2</v>
      </c>
      <c r="AQ423" s="379">
        <v>0.2</v>
      </c>
      <c r="AR423" s="379">
        <v>0.2</v>
      </c>
      <c r="AS423" s="379">
        <v>0.2</v>
      </c>
      <c r="AT423" s="380">
        <v>0.2</v>
      </c>
      <c r="AU423" s="381">
        <v>0.2</v>
      </c>
      <c r="AV423" s="382">
        <v>0.2</v>
      </c>
      <c r="AW423" s="379">
        <v>0.2</v>
      </c>
      <c r="AX423" s="379">
        <v>0.2</v>
      </c>
      <c r="AY423" s="379">
        <v>0.2</v>
      </c>
      <c r="AZ423" s="379">
        <v>0.2</v>
      </c>
      <c r="BA423" s="379">
        <v>0.2</v>
      </c>
      <c r="BB423" s="379">
        <v>0.2</v>
      </c>
      <c r="BC423" s="379">
        <v>0.2</v>
      </c>
      <c r="BD423" s="379">
        <v>0.2</v>
      </c>
      <c r="BE423" s="379">
        <v>0.2</v>
      </c>
      <c r="BF423" s="379">
        <v>0.2</v>
      </c>
      <c r="BG423" s="379">
        <v>0.2</v>
      </c>
      <c r="BH423" s="380">
        <v>0.2</v>
      </c>
      <c r="BI423" s="381">
        <v>0.2</v>
      </c>
      <c r="BJ423" s="381">
        <v>0.2</v>
      </c>
      <c r="BK423" s="381">
        <v>0.2</v>
      </c>
      <c r="BL423" s="381">
        <v>0.2</v>
      </c>
      <c r="BM423" s="381">
        <v>0.2</v>
      </c>
    </row>
    <row r="424" spans="1:65" outlineLevel="1" x14ac:dyDescent="0.3">
      <c r="A424" t="str">
        <f t="shared" si="220"/>
        <v>Rework Rate</v>
      </c>
      <c r="B424" s="350" t="str">
        <f t="shared" si="221"/>
        <v>Hoplite (FBG) HRS</v>
      </c>
      <c r="C424" s="291">
        <f t="shared" si="222"/>
        <v>0</v>
      </c>
      <c r="D424" s="351" t="str">
        <f t="shared" si="223"/>
        <v>Hoplite Final Inspection</v>
      </c>
      <c r="E424" s="360"/>
      <c r="F424" s="383"/>
      <c r="G424" s="383"/>
      <c r="H424" s="383"/>
      <c r="I424" s="383"/>
      <c r="J424" s="383"/>
      <c r="K424" s="383"/>
      <c r="L424" s="383"/>
      <c r="M424" s="383"/>
      <c r="N424" s="383"/>
      <c r="O424" s="383"/>
      <c r="P424" s="383"/>
      <c r="Q424" s="383"/>
      <c r="R424" s="384"/>
      <c r="S424" s="385"/>
      <c r="T424" s="386"/>
      <c r="U424" s="383"/>
      <c r="V424" s="383"/>
      <c r="W424" s="383"/>
      <c r="X424" s="383"/>
      <c r="Y424" s="383"/>
      <c r="Z424" s="383"/>
      <c r="AA424" s="383"/>
      <c r="AB424" s="383"/>
      <c r="AC424" s="383"/>
      <c r="AD424" s="383"/>
      <c r="AE424" s="383"/>
      <c r="AF424" s="384"/>
      <c r="AG424" s="385"/>
      <c r="AH424" s="386"/>
      <c r="AI424" s="383"/>
      <c r="AJ424" s="383"/>
      <c r="AK424" s="383"/>
      <c r="AL424" s="383"/>
      <c r="AM424" s="383"/>
      <c r="AN424" s="383"/>
      <c r="AO424" s="383"/>
      <c r="AP424" s="383"/>
      <c r="AQ424" s="383"/>
      <c r="AR424" s="383"/>
      <c r="AS424" s="383"/>
      <c r="AT424" s="384"/>
      <c r="AU424" s="385"/>
      <c r="AV424" s="386"/>
      <c r="AW424" s="383"/>
      <c r="AX424" s="383"/>
      <c r="AY424" s="383"/>
      <c r="AZ424" s="383"/>
      <c r="BA424" s="383"/>
      <c r="BB424" s="383"/>
      <c r="BC424" s="383"/>
      <c r="BD424" s="383"/>
      <c r="BE424" s="383"/>
      <c r="BF424" s="383"/>
      <c r="BG424" s="383"/>
      <c r="BH424" s="384"/>
      <c r="BI424" s="385"/>
      <c r="BJ424" s="385"/>
      <c r="BK424" s="385"/>
      <c r="BL424" s="385"/>
      <c r="BM424" s="385"/>
    </row>
    <row r="425" spans="1:65" outlineLevel="1" x14ac:dyDescent="0.3">
      <c r="A425" t="str">
        <f t="shared" si="220"/>
        <v>Rework Rate</v>
      </c>
      <c r="B425" s="273" t="str">
        <f t="shared" si="221"/>
        <v>Hoplens (FTA) 980</v>
      </c>
      <c r="C425" s="274">
        <f t="shared" si="222"/>
        <v>0</v>
      </c>
      <c r="D425" s="275" t="str">
        <f t="shared" si="223"/>
        <v>Blue Spool</v>
      </c>
      <c r="E425" s="299"/>
      <c r="F425" s="387"/>
      <c r="G425" s="387"/>
      <c r="H425" s="387"/>
      <c r="I425" s="387"/>
      <c r="J425" s="387"/>
      <c r="K425" s="387"/>
      <c r="L425" s="387"/>
      <c r="M425" s="387"/>
      <c r="N425" s="387"/>
      <c r="O425" s="387"/>
      <c r="P425" s="387"/>
      <c r="Q425" s="387"/>
      <c r="R425" s="388"/>
      <c r="S425" s="389"/>
      <c r="T425" s="390"/>
      <c r="U425" s="387"/>
      <c r="V425" s="387"/>
      <c r="W425" s="387"/>
      <c r="X425" s="387"/>
      <c r="Y425" s="387"/>
      <c r="Z425" s="387"/>
      <c r="AA425" s="387"/>
      <c r="AB425" s="387"/>
      <c r="AC425" s="387"/>
      <c r="AD425" s="387"/>
      <c r="AE425" s="387"/>
      <c r="AF425" s="388"/>
      <c r="AG425" s="389"/>
      <c r="AH425" s="390"/>
      <c r="AI425" s="387"/>
      <c r="AJ425" s="387"/>
      <c r="AK425" s="387"/>
      <c r="AL425" s="387"/>
      <c r="AM425" s="387"/>
      <c r="AN425" s="387"/>
      <c r="AO425" s="387"/>
      <c r="AP425" s="387"/>
      <c r="AQ425" s="387"/>
      <c r="AR425" s="387"/>
      <c r="AS425" s="387"/>
      <c r="AT425" s="388"/>
      <c r="AU425" s="389"/>
      <c r="AV425" s="390"/>
      <c r="AW425" s="387"/>
      <c r="AX425" s="387"/>
      <c r="AY425" s="387"/>
      <c r="AZ425" s="387"/>
      <c r="BA425" s="387"/>
      <c r="BB425" s="387"/>
      <c r="BC425" s="387"/>
      <c r="BD425" s="387"/>
      <c r="BE425" s="387"/>
      <c r="BF425" s="387"/>
      <c r="BG425" s="387"/>
      <c r="BH425" s="388"/>
      <c r="BI425" s="389"/>
      <c r="BJ425" s="389"/>
      <c r="BK425" s="389"/>
      <c r="BL425" s="389"/>
      <c r="BM425" s="389"/>
    </row>
    <row r="426" spans="1:65" outlineLevel="1" x14ac:dyDescent="0.3">
      <c r="A426" t="str">
        <f t="shared" si="220"/>
        <v>Rework Rate</v>
      </c>
      <c r="B426" s="239" t="str">
        <f t="shared" si="221"/>
        <v>Hoplens (FTA) 980</v>
      </c>
      <c r="C426" s="240">
        <f t="shared" si="222"/>
        <v>0</v>
      </c>
      <c r="D426" s="241" t="str">
        <f t="shared" si="223"/>
        <v>Catridge Preparation</v>
      </c>
      <c r="E426" s="242"/>
      <c r="F426" s="379"/>
      <c r="G426" s="379"/>
      <c r="H426" s="379"/>
      <c r="I426" s="379"/>
      <c r="J426" s="379"/>
      <c r="K426" s="379"/>
      <c r="L426" s="379"/>
      <c r="M426" s="379"/>
      <c r="N426" s="379"/>
      <c r="O426" s="379"/>
      <c r="P426" s="379"/>
      <c r="Q426" s="379"/>
      <c r="R426" s="380"/>
      <c r="S426" s="381"/>
      <c r="T426" s="382"/>
      <c r="U426" s="379"/>
      <c r="V426" s="379"/>
      <c r="W426" s="379"/>
      <c r="X426" s="379"/>
      <c r="Y426" s="379"/>
      <c r="Z426" s="379"/>
      <c r="AA426" s="379"/>
      <c r="AB426" s="379"/>
      <c r="AC426" s="379"/>
      <c r="AD426" s="379"/>
      <c r="AE426" s="379"/>
      <c r="AF426" s="380"/>
      <c r="AG426" s="381"/>
      <c r="AH426" s="382"/>
      <c r="AI426" s="379"/>
      <c r="AJ426" s="379"/>
      <c r="AK426" s="379"/>
      <c r="AL426" s="379"/>
      <c r="AM426" s="379"/>
      <c r="AN426" s="379"/>
      <c r="AO426" s="379"/>
      <c r="AP426" s="379"/>
      <c r="AQ426" s="379"/>
      <c r="AR426" s="379"/>
      <c r="AS426" s="379"/>
      <c r="AT426" s="380"/>
      <c r="AU426" s="381"/>
      <c r="AV426" s="382"/>
      <c r="AW426" s="379"/>
      <c r="AX426" s="379"/>
      <c r="AY426" s="379"/>
      <c r="AZ426" s="379"/>
      <c r="BA426" s="379"/>
      <c r="BB426" s="379"/>
      <c r="BC426" s="379"/>
      <c r="BD426" s="379"/>
      <c r="BE426" s="379"/>
      <c r="BF426" s="379"/>
      <c r="BG426" s="379"/>
      <c r="BH426" s="380"/>
      <c r="BI426" s="381"/>
      <c r="BJ426" s="381"/>
      <c r="BK426" s="381"/>
      <c r="BL426" s="381"/>
      <c r="BM426" s="381"/>
    </row>
    <row r="427" spans="1:65" outlineLevel="1" x14ac:dyDescent="0.3">
      <c r="A427" t="str">
        <f t="shared" si="220"/>
        <v>Rework Rate</v>
      </c>
      <c r="B427" s="239" t="str">
        <f t="shared" si="221"/>
        <v>Hoplens (FTA) 980</v>
      </c>
      <c r="C427" s="240">
        <f t="shared" si="222"/>
        <v>0</v>
      </c>
      <c r="D427" s="241" t="str">
        <f t="shared" si="223"/>
        <v>Lensing</v>
      </c>
      <c r="E427" s="242"/>
      <c r="F427" s="379">
        <v>0.06</v>
      </c>
      <c r="G427" s="379">
        <v>0.06</v>
      </c>
      <c r="H427" s="379">
        <v>0.06</v>
      </c>
      <c r="I427" s="379">
        <v>0.06</v>
      </c>
      <c r="J427" s="379">
        <v>0.06</v>
      </c>
      <c r="K427" s="379">
        <v>0.06</v>
      </c>
      <c r="L427" s="379">
        <v>0.06</v>
      </c>
      <c r="M427" s="379">
        <v>0.06</v>
      </c>
      <c r="N427" s="379">
        <v>0.06</v>
      </c>
      <c r="O427" s="379">
        <v>0.06</v>
      </c>
      <c r="P427" s="379">
        <v>0.06</v>
      </c>
      <c r="Q427" s="379">
        <v>0.06</v>
      </c>
      <c r="R427" s="380">
        <v>0.06</v>
      </c>
      <c r="S427" s="381">
        <v>0.06</v>
      </c>
      <c r="T427" s="382">
        <v>0.06</v>
      </c>
      <c r="U427" s="379">
        <v>0.06</v>
      </c>
      <c r="V427" s="379">
        <v>0.06</v>
      </c>
      <c r="W427" s="379">
        <v>0.06</v>
      </c>
      <c r="X427" s="379">
        <v>0.06</v>
      </c>
      <c r="Y427" s="379">
        <v>0.06</v>
      </c>
      <c r="Z427" s="379">
        <v>0.06</v>
      </c>
      <c r="AA427" s="379">
        <v>0.06</v>
      </c>
      <c r="AB427" s="379">
        <v>0.06</v>
      </c>
      <c r="AC427" s="379">
        <v>0.06</v>
      </c>
      <c r="AD427" s="379">
        <v>0.06</v>
      </c>
      <c r="AE427" s="379">
        <v>0.06</v>
      </c>
      <c r="AF427" s="380">
        <v>0.06</v>
      </c>
      <c r="AG427" s="381">
        <v>0.06</v>
      </c>
      <c r="AH427" s="382">
        <v>0.06</v>
      </c>
      <c r="AI427" s="379">
        <v>0.06</v>
      </c>
      <c r="AJ427" s="379">
        <v>0.06</v>
      </c>
      <c r="AK427" s="379">
        <v>0.06</v>
      </c>
      <c r="AL427" s="379">
        <v>0.06</v>
      </c>
      <c r="AM427" s="379">
        <v>0.06</v>
      </c>
      <c r="AN427" s="379">
        <v>0.06</v>
      </c>
      <c r="AO427" s="379">
        <v>0.06</v>
      </c>
      <c r="AP427" s="379">
        <v>0.06</v>
      </c>
      <c r="AQ427" s="379">
        <v>0.06</v>
      </c>
      <c r="AR427" s="379">
        <v>0.06</v>
      </c>
      <c r="AS427" s="379">
        <v>0.06</v>
      </c>
      <c r="AT427" s="380">
        <v>0.06</v>
      </c>
      <c r="AU427" s="381">
        <v>0.06</v>
      </c>
      <c r="AV427" s="382">
        <v>0.06</v>
      </c>
      <c r="AW427" s="379">
        <v>0.06</v>
      </c>
      <c r="AX427" s="379">
        <v>0.06</v>
      </c>
      <c r="AY427" s="379">
        <v>0.06</v>
      </c>
      <c r="AZ427" s="379">
        <v>0.06</v>
      </c>
      <c r="BA427" s="379">
        <v>0.06</v>
      </c>
      <c r="BB427" s="379">
        <v>0.06</v>
      </c>
      <c r="BC427" s="379">
        <v>0.06</v>
      </c>
      <c r="BD427" s="379">
        <v>0.06</v>
      </c>
      <c r="BE427" s="379">
        <v>0.06</v>
      </c>
      <c r="BF427" s="379">
        <v>0.06</v>
      </c>
      <c r="BG427" s="379">
        <v>0.06</v>
      </c>
      <c r="BH427" s="380">
        <v>0.06</v>
      </c>
      <c r="BI427" s="381">
        <v>0.06</v>
      </c>
      <c r="BJ427" s="381">
        <v>0.06</v>
      </c>
      <c r="BK427" s="381">
        <v>0.06</v>
      </c>
      <c r="BL427" s="381">
        <v>0.06</v>
      </c>
      <c r="BM427" s="381">
        <v>0.06</v>
      </c>
    </row>
    <row r="428" spans="1:65" outlineLevel="1" x14ac:dyDescent="0.3">
      <c r="A428" t="str">
        <f t="shared" si="220"/>
        <v>Rework Rate</v>
      </c>
      <c r="B428" s="239" t="str">
        <f t="shared" si="221"/>
        <v>Hoplens (FTA) 980</v>
      </c>
      <c r="C428" s="240">
        <f t="shared" si="222"/>
        <v>0</v>
      </c>
      <c r="D428" s="241" t="str">
        <f t="shared" si="223"/>
        <v>Final Stripping</v>
      </c>
      <c r="E428" s="242"/>
      <c r="F428" s="379"/>
      <c r="G428" s="379"/>
      <c r="H428" s="379"/>
      <c r="I428" s="379"/>
      <c r="J428" s="379"/>
      <c r="K428" s="379"/>
      <c r="L428" s="379"/>
      <c r="M428" s="379"/>
      <c r="N428" s="379"/>
      <c r="O428" s="379"/>
      <c r="P428" s="379"/>
      <c r="Q428" s="379"/>
      <c r="R428" s="380"/>
      <c r="S428" s="381"/>
      <c r="T428" s="382"/>
      <c r="U428" s="379"/>
      <c r="V428" s="379"/>
      <c r="W428" s="379"/>
      <c r="X428" s="379"/>
      <c r="Y428" s="379"/>
      <c r="Z428" s="379"/>
      <c r="AA428" s="379"/>
      <c r="AB428" s="379"/>
      <c r="AC428" s="379"/>
      <c r="AD428" s="379"/>
      <c r="AE428" s="379"/>
      <c r="AF428" s="380"/>
      <c r="AG428" s="381"/>
      <c r="AH428" s="382"/>
      <c r="AI428" s="379"/>
      <c r="AJ428" s="379"/>
      <c r="AK428" s="379"/>
      <c r="AL428" s="379"/>
      <c r="AM428" s="379"/>
      <c r="AN428" s="379"/>
      <c r="AO428" s="379"/>
      <c r="AP428" s="379"/>
      <c r="AQ428" s="379"/>
      <c r="AR428" s="379"/>
      <c r="AS428" s="379"/>
      <c r="AT428" s="380"/>
      <c r="AU428" s="381"/>
      <c r="AV428" s="382"/>
      <c r="AW428" s="379"/>
      <c r="AX428" s="379"/>
      <c r="AY428" s="379"/>
      <c r="AZ428" s="379"/>
      <c r="BA428" s="379"/>
      <c r="BB428" s="379"/>
      <c r="BC428" s="379"/>
      <c r="BD428" s="379"/>
      <c r="BE428" s="379"/>
      <c r="BF428" s="379"/>
      <c r="BG428" s="379"/>
      <c r="BH428" s="380"/>
      <c r="BI428" s="381"/>
      <c r="BJ428" s="381"/>
      <c r="BK428" s="381"/>
      <c r="BL428" s="381"/>
      <c r="BM428" s="381"/>
    </row>
    <row r="429" spans="1:65" outlineLevel="1" x14ac:dyDescent="0.3">
      <c r="A429" t="str">
        <f t="shared" si="220"/>
        <v>Rework Rate</v>
      </c>
      <c r="B429" s="239" t="str">
        <f t="shared" si="221"/>
        <v>Hoplens (FTA) 980</v>
      </c>
      <c r="C429" s="240">
        <f t="shared" si="222"/>
        <v>0</v>
      </c>
      <c r="D429" s="241" t="str">
        <f t="shared" si="223"/>
        <v>AR Coating load</v>
      </c>
      <c r="E429" s="242"/>
      <c r="F429" s="467"/>
      <c r="G429" s="467"/>
      <c r="H429" s="467"/>
      <c r="I429" s="467"/>
      <c r="J429" s="467"/>
      <c r="K429" s="467"/>
      <c r="L429" s="467"/>
      <c r="M429" s="467"/>
      <c r="N429" s="467"/>
      <c r="O429" s="467"/>
      <c r="P429" s="467"/>
      <c r="Q429" s="467"/>
      <c r="R429" s="468"/>
      <c r="S429" s="469"/>
      <c r="T429" s="470"/>
      <c r="U429" s="467"/>
      <c r="V429" s="467"/>
      <c r="W429" s="467"/>
      <c r="X429" s="467"/>
      <c r="Y429" s="467"/>
      <c r="Z429" s="467"/>
      <c r="AA429" s="467"/>
      <c r="AB429" s="467"/>
      <c r="AC429" s="467"/>
      <c r="AD429" s="467"/>
      <c r="AE429" s="467"/>
      <c r="AF429" s="468"/>
      <c r="AG429" s="469"/>
      <c r="AH429" s="470"/>
      <c r="AI429" s="467"/>
      <c r="AJ429" s="467"/>
      <c r="AK429" s="467"/>
      <c r="AL429" s="467"/>
      <c r="AM429" s="467"/>
      <c r="AN429" s="467"/>
      <c r="AO429" s="467"/>
      <c r="AP429" s="467"/>
      <c r="AQ429" s="467"/>
      <c r="AR429" s="467"/>
      <c r="AS429" s="467"/>
      <c r="AT429" s="468"/>
      <c r="AU429" s="469"/>
      <c r="AV429" s="470"/>
      <c r="AW429" s="467"/>
      <c r="AX429" s="467"/>
      <c r="AY429" s="467"/>
      <c r="AZ429" s="467"/>
      <c r="BA429" s="467"/>
      <c r="BB429" s="467"/>
      <c r="BC429" s="467"/>
      <c r="BD429" s="467"/>
      <c r="BE429" s="467"/>
      <c r="BF429" s="467"/>
      <c r="BG429" s="467"/>
      <c r="BH429" s="468"/>
      <c r="BI429" s="469"/>
      <c r="BJ429" s="469"/>
      <c r="BK429" s="469"/>
      <c r="BL429" s="469"/>
      <c r="BM429" s="469"/>
    </row>
    <row r="430" spans="1:65" outlineLevel="1" x14ac:dyDescent="0.3">
      <c r="A430" t="str">
        <f t="shared" si="220"/>
        <v>Rework Rate</v>
      </c>
      <c r="B430" s="239" t="str">
        <f t="shared" si="221"/>
        <v>Hoplens (FTA) 980</v>
      </c>
      <c r="C430" s="240">
        <f t="shared" si="222"/>
        <v>0</v>
      </c>
      <c r="D430" s="241" t="str">
        <f t="shared" si="223"/>
        <v>AR Coating/Pre/Post Inspection</v>
      </c>
      <c r="E430" s="242"/>
      <c r="F430" s="467"/>
      <c r="G430" s="467"/>
      <c r="H430" s="467"/>
      <c r="I430" s="467"/>
      <c r="J430" s="467"/>
      <c r="K430" s="467"/>
      <c r="L430" s="467"/>
      <c r="M430" s="467"/>
      <c r="N430" s="467"/>
      <c r="O430" s="467"/>
      <c r="P430" s="467"/>
      <c r="Q430" s="467"/>
      <c r="R430" s="468"/>
      <c r="S430" s="469"/>
      <c r="T430" s="470"/>
      <c r="U430" s="467"/>
      <c r="V430" s="467"/>
      <c r="W430" s="467"/>
      <c r="X430" s="467"/>
      <c r="Y430" s="467"/>
      <c r="Z430" s="467"/>
      <c r="AA430" s="467"/>
      <c r="AB430" s="467"/>
      <c r="AC430" s="467"/>
      <c r="AD430" s="467"/>
      <c r="AE430" s="467"/>
      <c r="AF430" s="468"/>
      <c r="AG430" s="469"/>
      <c r="AH430" s="470"/>
      <c r="AI430" s="467"/>
      <c r="AJ430" s="467"/>
      <c r="AK430" s="467"/>
      <c r="AL430" s="467"/>
      <c r="AM430" s="467"/>
      <c r="AN430" s="467"/>
      <c r="AO430" s="467"/>
      <c r="AP430" s="467"/>
      <c r="AQ430" s="467"/>
      <c r="AR430" s="467"/>
      <c r="AS430" s="467"/>
      <c r="AT430" s="468"/>
      <c r="AU430" s="469"/>
      <c r="AV430" s="470"/>
      <c r="AW430" s="467"/>
      <c r="AX430" s="467"/>
      <c r="AY430" s="467"/>
      <c r="AZ430" s="467"/>
      <c r="BA430" s="467"/>
      <c r="BB430" s="467"/>
      <c r="BC430" s="467"/>
      <c r="BD430" s="467"/>
      <c r="BE430" s="467"/>
      <c r="BF430" s="467"/>
      <c r="BG430" s="467"/>
      <c r="BH430" s="468"/>
      <c r="BI430" s="469"/>
      <c r="BJ430" s="469"/>
      <c r="BK430" s="469"/>
      <c r="BL430" s="469"/>
      <c r="BM430" s="469"/>
    </row>
    <row r="431" spans="1:65" outlineLevel="1" x14ac:dyDescent="0.3">
      <c r="A431" t="str">
        <f t="shared" si="220"/>
        <v>Rework Rate</v>
      </c>
      <c r="B431" s="239" t="str">
        <f t="shared" si="221"/>
        <v>Hoplens (FTA) 980</v>
      </c>
      <c r="C431" s="240">
        <f t="shared" si="222"/>
        <v>0</v>
      </c>
      <c r="D431" s="241" t="str">
        <f t="shared" si="223"/>
        <v>AR Coating unload</v>
      </c>
      <c r="E431" s="242"/>
      <c r="F431" s="379"/>
      <c r="G431" s="379"/>
      <c r="H431" s="379"/>
      <c r="I431" s="379"/>
      <c r="J431" s="379"/>
      <c r="K431" s="379"/>
      <c r="L431" s="379"/>
      <c r="M431" s="379"/>
      <c r="N431" s="379"/>
      <c r="O431" s="379"/>
      <c r="P431" s="379"/>
      <c r="Q431" s="379"/>
      <c r="R431" s="380"/>
      <c r="S431" s="381"/>
      <c r="T431" s="382"/>
      <c r="U431" s="379"/>
      <c r="V431" s="379"/>
      <c r="W431" s="379"/>
      <c r="X431" s="379"/>
      <c r="Y431" s="379"/>
      <c r="Z431" s="379"/>
      <c r="AA431" s="379"/>
      <c r="AB431" s="379"/>
      <c r="AC431" s="379"/>
      <c r="AD431" s="379"/>
      <c r="AE431" s="379"/>
      <c r="AF431" s="380"/>
      <c r="AG431" s="381"/>
      <c r="AH431" s="382"/>
      <c r="AI431" s="379"/>
      <c r="AJ431" s="379"/>
      <c r="AK431" s="379"/>
      <c r="AL431" s="379"/>
      <c r="AM431" s="379"/>
      <c r="AN431" s="379"/>
      <c r="AO431" s="379"/>
      <c r="AP431" s="379"/>
      <c r="AQ431" s="379"/>
      <c r="AR431" s="379"/>
      <c r="AS431" s="379"/>
      <c r="AT431" s="380"/>
      <c r="AU431" s="381"/>
      <c r="AV431" s="382"/>
      <c r="AW431" s="379"/>
      <c r="AX431" s="379"/>
      <c r="AY431" s="379"/>
      <c r="AZ431" s="379"/>
      <c r="BA431" s="379"/>
      <c r="BB431" s="379"/>
      <c r="BC431" s="379"/>
      <c r="BD431" s="379"/>
      <c r="BE431" s="379"/>
      <c r="BF431" s="379"/>
      <c r="BG431" s="379"/>
      <c r="BH431" s="380"/>
      <c r="BI431" s="381"/>
      <c r="BJ431" s="381"/>
      <c r="BK431" s="381"/>
      <c r="BL431" s="381"/>
      <c r="BM431" s="381"/>
    </row>
    <row r="432" spans="1:65" outlineLevel="1" x14ac:dyDescent="0.3">
      <c r="A432" t="str">
        <f t="shared" si="220"/>
        <v>Rework Rate</v>
      </c>
      <c r="B432" s="239" t="str">
        <f t="shared" si="221"/>
        <v>Hoplens (FTA) 980</v>
      </c>
      <c r="C432" s="240">
        <f t="shared" si="222"/>
        <v>0</v>
      </c>
      <c r="D432" s="241" t="str">
        <f t="shared" si="223"/>
        <v>Hoplens Final Inspection</v>
      </c>
      <c r="E432" s="242"/>
      <c r="F432" s="379"/>
      <c r="G432" s="379"/>
      <c r="H432" s="379"/>
      <c r="I432" s="379"/>
      <c r="J432" s="379"/>
      <c r="K432" s="379"/>
      <c r="L432" s="379"/>
      <c r="M432" s="379"/>
      <c r="N432" s="379"/>
      <c r="O432" s="379"/>
      <c r="P432" s="379"/>
      <c r="Q432" s="379"/>
      <c r="R432" s="380"/>
      <c r="S432" s="381"/>
      <c r="T432" s="382"/>
      <c r="U432" s="379"/>
      <c r="V432" s="379"/>
      <c r="W432" s="379"/>
      <c r="X432" s="379"/>
      <c r="Y432" s="379"/>
      <c r="Z432" s="379"/>
      <c r="AA432" s="379"/>
      <c r="AB432" s="379"/>
      <c r="AC432" s="379"/>
      <c r="AD432" s="379"/>
      <c r="AE432" s="379"/>
      <c r="AF432" s="380"/>
      <c r="AG432" s="381"/>
      <c r="AH432" s="382"/>
      <c r="AI432" s="379"/>
      <c r="AJ432" s="379"/>
      <c r="AK432" s="379"/>
      <c r="AL432" s="379"/>
      <c r="AM432" s="379"/>
      <c r="AN432" s="379"/>
      <c r="AO432" s="379"/>
      <c r="AP432" s="379"/>
      <c r="AQ432" s="379"/>
      <c r="AR432" s="379"/>
      <c r="AS432" s="379"/>
      <c r="AT432" s="380"/>
      <c r="AU432" s="381"/>
      <c r="AV432" s="382"/>
      <c r="AW432" s="379"/>
      <c r="AX432" s="379"/>
      <c r="AY432" s="379"/>
      <c r="AZ432" s="379"/>
      <c r="BA432" s="379"/>
      <c r="BB432" s="379"/>
      <c r="BC432" s="379"/>
      <c r="BD432" s="379"/>
      <c r="BE432" s="379"/>
      <c r="BF432" s="379"/>
      <c r="BG432" s="379"/>
      <c r="BH432" s="380"/>
      <c r="BI432" s="381"/>
      <c r="BJ432" s="381"/>
      <c r="BK432" s="381"/>
      <c r="BL432" s="381"/>
      <c r="BM432" s="381"/>
    </row>
    <row r="433" spans="1:65" outlineLevel="1" x14ac:dyDescent="0.3">
      <c r="A433" t="str">
        <f t="shared" si="220"/>
        <v>Rework Rate</v>
      </c>
      <c r="B433" s="350" t="str">
        <f t="shared" si="221"/>
        <v>Hoplens (FTA) 980</v>
      </c>
      <c r="C433" s="291">
        <f t="shared" si="222"/>
        <v>0</v>
      </c>
      <c r="D433" s="351" t="str">
        <f t="shared" si="223"/>
        <v>Packing and label printing</v>
      </c>
      <c r="E433" s="360"/>
      <c r="F433" s="383"/>
      <c r="G433" s="383"/>
      <c r="H433" s="383"/>
      <c r="I433" s="383"/>
      <c r="J433" s="383"/>
      <c r="K433" s="383"/>
      <c r="L433" s="383"/>
      <c r="M433" s="383"/>
      <c r="N433" s="383"/>
      <c r="O433" s="383"/>
      <c r="P433" s="383"/>
      <c r="Q433" s="383"/>
      <c r="R433" s="384"/>
      <c r="S433" s="385"/>
      <c r="T433" s="386"/>
      <c r="U433" s="383"/>
      <c r="V433" s="383"/>
      <c r="W433" s="383"/>
      <c r="X433" s="383"/>
      <c r="Y433" s="383"/>
      <c r="Z433" s="383"/>
      <c r="AA433" s="383"/>
      <c r="AB433" s="383"/>
      <c r="AC433" s="383"/>
      <c r="AD433" s="383"/>
      <c r="AE433" s="383"/>
      <c r="AF433" s="384"/>
      <c r="AG433" s="385"/>
      <c r="AH433" s="386"/>
      <c r="AI433" s="383"/>
      <c r="AJ433" s="383"/>
      <c r="AK433" s="383"/>
      <c r="AL433" s="383"/>
      <c r="AM433" s="383"/>
      <c r="AN433" s="383"/>
      <c r="AO433" s="383"/>
      <c r="AP433" s="383"/>
      <c r="AQ433" s="383"/>
      <c r="AR433" s="383"/>
      <c r="AS433" s="383"/>
      <c r="AT433" s="384"/>
      <c r="AU433" s="385"/>
      <c r="AV433" s="386"/>
      <c r="AW433" s="383"/>
      <c r="AX433" s="383"/>
      <c r="AY433" s="383"/>
      <c r="AZ433" s="383"/>
      <c r="BA433" s="383"/>
      <c r="BB433" s="383"/>
      <c r="BC433" s="383"/>
      <c r="BD433" s="383"/>
      <c r="BE433" s="383"/>
      <c r="BF433" s="383"/>
      <c r="BG433" s="383"/>
      <c r="BH433" s="384"/>
      <c r="BI433" s="385"/>
      <c r="BJ433" s="385"/>
      <c r="BK433" s="385"/>
      <c r="BL433" s="385"/>
      <c r="BM433" s="385"/>
    </row>
    <row r="434" spans="1:65" outlineLevel="1" x14ac:dyDescent="0.3">
      <c r="A434" t="str">
        <f t="shared" si="220"/>
        <v>Rework Rate</v>
      </c>
      <c r="B434" s="273" t="str">
        <f t="shared" si="221"/>
        <v>Hoplens (FLA) 14xx</v>
      </c>
      <c r="C434" s="274">
        <f t="shared" si="222"/>
        <v>0</v>
      </c>
      <c r="D434" s="275" t="str">
        <f t="shared" si="223"/>
        <v>Blue Spool</v>
      </c>
      <c r="E434" s="299"/>
      <c r="F434" s="403"/>
      <c r="G434" s="403"/>
      <c r="H434" s="403"/>
      <c r="I434" s="403"/>
      <c r="J434" s="403"/>
      <c r="K434" s="403"/>
      <c r="L434" s="403"/>
      <c r="M434" s="403"/>
      <c r="N434" s="403"/>
      <c r="O434" s="403"/>
      <c r="P434" s="403"/>
      <c r="Q434" s="403"/>
      <c r="R434" s="404"/>
      <c r="S434" s="405"/>
      <c r="T434" s="406"/>
      <c r="U434" s="403"/>
      <c r="V434" s="403"/>
      <c r="W434" s="403"/>
      <c r="X434" s="403"/>
      <c r="Y434" s="403"/>
      <c r="Z434" s="403"/>
      <c r="AA434" s="403"/>
      <c r="AB434" s="403"/>
      <c r="AC434" s="403"/>
      <c r="AD434" s="403"/>
      <c r="AE434" s="403"/>
      <c r="AF434" s="404"/>
      <c r="AG434" s="405"/>
      <c r="AH434" s="406"/>
      <c r="AI434" s="403"/>
      <c r="AJ434" s="403"/>
      <c r="AK434" s="403"/>
      <c r="AL434" s="403"/>
      <c r="AM434" s="403"/>
      <c r="AN434" s="403"/>
      <c r="AO434" s="403"/>
      <c r="AP434" s="403"/>
      <c r="AQ434" s="403"/>
      <c r="AR434" s="403"/>
      <c r="AS434" s="403"/>
      <c r="AT434" s="404"/>
      <c r="AU434" s="405"/>
      <c r="AV434" s="406"/>
      <c r="AW434" s="403"/>
      <c r="AX434" s="403"/>
      <c r="AY434" s="403"/>
      <c r="AZ434" s="403"/>
      <c r="BA434" s="403"/>
      <c r="BB434" s="403"/>
      <c r="BC434" s="403"/>
      <c r="BD434" s="403"/>
      <c r="BE434" s="403"/>
      <c r="BF434" s="403"/>
      <c r="BG434" s="403"/>
      <c r="BH434" s="404"/>
      <c r="BI434" s="405"/>
      <c r="BJ434" s="405"/>
      <c r="BK434" s="405"/>
      <c r="BL434" s="405"/>
      <c r="BM434" s="405"/>
    </row>
    <row r="435" spans="1:65" outlineLevel="1" x14ac:dyDescent="0.3">
      <c r="A435" t="str">
        <f t="shared" si="220"/>
        <v>Rework Rate</v>
      </c>
      <c r="B435" s="239" t="str">
        <f t="shared" si="221"/>
        <v>Hoplens (FLA) 14xx</v>
      </c>
      <c r="C435" s="240">
        <f t="shared" si="222"/>
        <v>0</v>
      </c>
      <c r="D435" s="241" t="str">
        <f t="shared" si="223"/>
        <v>Catridge Preparation</v>
      </c>
      <c r="E435" s="242"/>
      <c r="F435" s="407"/>
      <c r="G435" s="407"/>
      <c r="H435" s="407"/>
      <c r="I435" s="407"/>
      <c r="J435" s="407"/>
      <c r="K435" s="407"/>
      <c r="L435" s="407"/>
      <c r="M435" s="407"/>
      <c r="N435" s="407"/>
      <c r="O435" s="407"/>
      <c r="P435" s="407"/>
      <c r="Q435" s="407"/>
      <c r="R435" s="408"/>
      <c r="S435" s="409"/>
      <c r="T435" s="410"/>
      <c r="U435" s="407"/>
      <c r="V435" s="407"/>
      <c r="W435" s="407"/>
      <c r="X435" s="407"/>
      <c r="Y435" s="407"/>
      <c r="Z435" s="407"/>
      <c r="AA435" s="407"/>
      <c r="AB435" s="407"/>
      <c r="AC435" s="407"/>
      <c r="AD435" s="407"/>
      <c r="AE435" s="407"/>
      <c r="AF435" s="408"/>
      <c r="AG435" s="409"/>
      <c r="AH435" s="410"/>
      <c r="AI435" s="407"/>
      <c r="AJ435" s="407"/>
      <c r="AK435" s="407"/>
      <c r="AL435" s="407"/>
      <c r="AM435" s="407"/>
      <c r="AN435" s="407"/>
      <c r="AO435" s="407"/>
      <c r="AP435" s="407"/>
      <c r="AQ435" s="407"/>
      <c r="AR435" s="407"/>
      <c r="AS435" s="407"/>
      <c r="AT435" s="408"/>
      <c r="AU435" s="409"/>
      <c r="AV435" s="410"/>
      <c r="AW435" s="407"/>
      <c r="AX435" s="407"/>
      <c r="AY435" s="407"/>
      <c r="AZ435" s="407"/>
      <c r="BA435" s="407"/>
      <c r="BB435" s="407"/>
      <c r="BC435" s="407"/>
      <c r="BD435" s="407"/>
      <c r="BE435" s="407"/>
      <c r="BF435" s="407"/>
      <c r="BG435" s="407"/>
      <c r="BH435" s="408"/>
      <c r="BI435" s="409"/>
      <c r="BJ435" s="409"/>
      <c r="BK435" s="409"/>
      <c r="BL435" s="409"/>
      <c r="BM435" s="409"/>
    </row>
    <row r="436" spans="1:65" outlineLevel="1" x14ac:dyDescent="0.3">
      <c r="A436" t="str">
        <f t="shared" si="220"/>
        <v>Rework Rate</v>
      </c>
      <c r="B436" s="239" t="str">
        <f t="shared" si="221"/>
        <v>Hoplens (FLA) 14xx</v>
      </c>
      <c r="C436" s="240">
        <f t="shared" si="222"/>
        <v>0</v>
      </c>
      <c r="D436" s="241" t="str">
        <f t="shared" si="223"/>
        <v>Lensing</v>
      </c>
      <c r="E436" s="242"/>
      <c r="F436" s="379">
        <v>0.18</v>
      </c>
      <c r="G436" s="379">
        <v>0.18</v>
      </c>
      <c r="H436" s="379">
        <v>0.18</v>
      </c>
      <c r="I436" s="379">
        <v>0.18</v>
      </c>
      <c r="J436" s="379">
        <v>0.18</v>
      </c>
      <c r="K436" s="379">
        <v>0.18</v>
      </c>
      <c r="L436" s="379">
        <v>0.18</v>
      </c>
      <c r="M436" s="379">
        <v>0.18</v>
      </c>
      <c r="N436" s="379">
        <v>0.18</v>
      </c>
      <c r="O436" s="379">
        <v>0.18</v>
      </c>
      <c r="P436" s="379">
        <v>0.18</v>
      </c>
      <c r="Q436" s="379">
        <v>0.18</v>
      </c>
      <c r="R436" s="380">
        <v>0.18</v>
      </c>
      <c r="S436" s="381">
        <v>0.18</v>
      </c>
      <c r="T436" s="382">
        <v>0.18</v>
      </c>
      <c r="U436" s="379">
        <v>0.18</v>
      </c>
      <c r="V436" s="379">
        <v>0.18</v>
      </c>
      <c r="W436" s="379">
        <v>0.18</v>
      </c>
      <c r="X436" s="379">
        <v>0.18</v>
      </c>
      <c r="Y436" s="379">
        <v>0.18</v>
      </c>
      <c r="Z436" s="379">
        <v>0.18</v>
      </c>
      <c r="AA436" s="379">
        <v>0.18</v>
      </c>
      <c r="AB436" s="379">
        <v>0.18</v>
      </c>
      <c r="AC436" s="379">
        <v>0.18</v>
      </c>
      <c r="AD436" s="379">
        <v>0.18</v>
      </c>
      <c r="AE436" s="379">
        <v>0.18</v>
      </c>
      <c r="AF436" s="380">
        <v>0.18</v>
      </c>
      <c r="AG436" s="381">
        <v>0.18</v>
      </c>
      <c r="AH436" s="382">
        <v>0.18</v>
      </c>
      <c r="AI436" s="379">
        <v>0.18</v>
      </c>
      <c r="AJ436" s="379">
        <v>0.18</v>
      </c>
      <c r="AK436" s="379">
        <v>0.18</v>
      </c>
      <c r="AL436" s="379">
        <v>0.18</v>
      </c>
      <c r="AM436" s="379">
        <v>0.18</v>
      </c>
      <c r="AN436" s="379">
        <v>0.18</v>
      </c>
      <c r="AO436" s="379">
        <v>0.18</v>
      </c>
      <c r="AP436" s="379">
        <v>0.18</v>
      </c>
      <c r="AQ436" s="379">
        <v>0.18</v>
      </c>
      <c r="AR436" s="379">
        <v>0.18</v>
      </c>
      <c r="AS436" s="379">
        <v>0.18</v>
      </c>
      <c r="AT436" s="380">
        <v>0.18</v>
      </c>
      <c r="AU436" s="381">
        <v>0.18</v>
      </c>
      <c r="AV436" s="382">
        <v>0.18</v>
      </c>
      <c r="AW436" s="379">
        <v>0.18</v>
      </c>
      <c r="AX436" s="379">
        <v>0.18</v>
      </c>
      <c r="AY436" s="379">
        <v>0.18</v>
      </c>
      <c r="AZ436" s="379">
        <v>0.18</v>
      </c>
      <c r="BA436" s="379">
        <v>0.18</v>
      </c>
      <c r="BB436" s="379">
        <v>0.18</v>
      </c>
      <c r="BC436" s="379">
        <v>0.18</v>
      </c>
      <c r="BD436" s="379">
        <v>0.18</v>
      </c>
      <c r="BE436" s="379">
        <v>0.18</v>
      </c>
      <c r="BF436" s="379">
        <v>0.18</v>
      </c>
      <c r="BG436" s="379">
        <v>0.18</v>
      </c>
      <c r="BH436" s="380">
        <v>0.18</v>
      </c>
      <c r="BI436" s="381">
        <v>0.18</v>
      </c>
      <c r="BJ436" s="381">
        <v>0.18</v>
      </c>
      <c r="BK436" s="381">
        <v>0.18</v>
      </c>
      <c r="BL436" s="381">
        <v>0.18</v>
      </c>
      <c r="BM436" s="381">
        <v>0.18</v>
      </c>
    </row>
    <row r="437" spans="1:65" outlineLevel="1" x14ac:dyDescent="0.3">
      <c r="A437" t="str">
        <f t="shared" si="220"/>
        <v>Rework Rate</v>
      </c>
      <c r="B437" s="239" t="str">
        <f t="shared" si="221"/>
        <v>Hoplens (FLA) 14xx</v>
      </c>
      <c r="C437" s="240">
        <f t="shared" si="222"/>
        <v>0</v>
      </c>
      <c r="D437" s="241" t="str">
        <f t="shared" si="223"/>
        <v>Final Stripping</v>
      </c>
      <c r="E437" s="242"/>
      <c r="F437" s="379"/>
      <c r="G437" s="379"/>
      <c r="H437" s="379"/>
      <c r="I437" s="379"/>
      <c r="J437" s="379"/>
      <c r="K437" s="379"/>
      <c r="L437" s="379"/>
      <c r="M437" s="379"/>
      <c r="N437" s="379"/>
      <c r="O437" s="379"/>
      <c r="P437" s="379"/>
      <c r="Q437" s="379"/>
      <c r="R437" s="380"/>
      <c r="S437" s="381"/>
      <c r="T437" s="382"/>
      <c r="U437" s="379"/>
      <c r="V437" s="379"/>
      <c r="W437" s="379"/>
      <c r="X437" s="379"/>
      <c r="Y437" s="379"/>
      <c r="Z437" s="379"/>
      <c r="AA437" s="379"/>
      <c r="AB437" s="379"/>
      <c r="AC437" s="379"/>
      <c r="AD437" s="379"/>
      <c r="AE437" s="379"/>
      <c r="AF437" s="380"/>
      <c r="AG437" s="381"/>
      <c r="AH437" s="382"/>
      <c r="AI437" s="379"/>
      <c r="AJ437" s="379"/>
      <c r="AK437" s="379"/>
      <c r="AL437" s="379"/>
      <c r="AM437" s="379"/>
      <c r="AN437" s="379"/>
      <c r="AO437" s="379"/>
      <c r="AP437" s="379"/>
      <c r="AQ437" s="379"/>
      <c r="AR437" s="379"/>
      <c r="AS437" s="379"/>
      <c r="AT437" s="380"/>
      <c r="AU437" s="381"/>
      <c r="AV437" s="382"/>
      <c r="AW437" s="379"/>
      <c r="AX437" s="379"/>
      <c r="AY437" s="379"/>
      <c r="AZ437" s="379"/>
      <c r="BA437" s="379"/>
      <c r="BB437" s="379"/>
      <c r="BC437" s="379"/>
      <c r="BD437" s="379"/>
      <c r="BE437" s="379"/>
      <c r="BF437" s="379"/>
      <c r="BG437" s="379"/>
      <c r="BH437" s="380"/>
      <c r="BI437" s="381"/>
      <c r="BJ437" s="381"/>
      <c r="BK437" s="381"/>
      <c r="BL437" s="381"/>
      <c r="BM437" s="381"/>
    </row>
    <row r="438" spans="1:65" outlineLevel="1" x14ac:dyDescent="0.3">
      <c r="A438" t="str">
        <f t="shared" si="220"/>
        <v>Rework Rate</v>
      </c>
      <c r="B438" s="239" t="str">
        <f t="shared" si="221"/>
        <v>Hoplens (FLA) 14xx</v>
      </c>
      <c r="C438" s="240">
        <f t="shared" si="222"/>
        <v>0</v>
      </c>
      <c r="D438" s="241" t="str">
        <f t="shared" si="223"/>
        <v>AR Coating load</v>
      </c>
      <c r="E438" s="242"/>
      <c r="F438" s="379"/>
      <c r="G438" s="379"/>
      <c r="H438" s="379"/>
      <c r="I438" s="379"/>
      <c r="J438" s="379"/>
      <c r="K438" s="379"/>
      <c r="L438" s="379"/>
      <c r="M438" s="379"/>
      <c r="N438" s="379"/>
      <c r="O438" s="379"/>
      <c r="P438" s="379"/>
      <c r="Q438" s="379"/>
      <c r="R438" s="380"/>
      <c r="S438" s="381"/>
      <c r="T438" s="382"/>
      <c r="U438" s="379"/>
      <c r="V438" s="379"/>
      <c r="W438" s="379"/>
      <c r="X438" s="379"/>
      <c r="Y438" s="379"/>
      <c r="Z438" s="379"/>
      <c r="AA438" s="379"/>
      <c r="AB438" s="379"/>
      <c r="AC438" s="379"/>
      <c r="AD438" s="379"/>
      <c r="AE438" s="379"/>
      <c r="AF438" s="380"/>
      <c r="AG438" s="381"/>
      <c r="AH438" s="382"/>
      <c r="AI438" s="379"/>
      <c r="AJ438" s="379"/>
      <c r="AK438" s="379"/>
      <c r="AL438" s="379"/>
      <c r="AM438" s="379"/>
      <c r="AN438" s="379"/>
      <c r="AO438" s="379"/>
      <c r="AP438" s="379"/>
      <c r="AQ438" s="379"/>
      <c r="AR438" s="379"/>
      <c r="AS438" s="379"/>
      <c r="AT438" s="380"/>
      <c r="AU438" s="381"/>
      <c r="AV438" s="382"/>
      <c r="AW438" s="379"/>
      <c r="AX438" s="379"/>
      <c r="AY438" s="379"/>
      <c r="AZ438" s="379"/>
      <c r="BA438" s="379"/>
      <c r="BB438" s="379"/>
      <c r="BC438" s="379"/>
      <c r="BD438" s="379"/>
      <c r="BE438" s="379"/>
      <c r="BF438" s="379"/>
      <c r="BG438" s="379"/>
      <c r="BH438" s="380"/>
      <c r="BI438" s="381"/>
      <c r="BJ438" s="381"/>
      <c r="BK438" s="381"/>
      <c r="BL438" s="381"/>
      <c r="BM438" s="381"/>
    </row>
    <row r="439" spans="1:65" outlineLevel="1" x14ac:dyDescent="0.3">
      <c r="A439" t="str">
        <f t="shared" si="220"/>
        <v>Rework Rate</v>
      </c>
      <c r="B439" s="239" t="str">
        <f t="shared" si="221"/>
        <v>Hoplens (FLA) 14xx</v>
      </c>
      <c r="C439" s="240">
        <f t="shared" si="222"/>
        <v>0</v>
      </c>
      <c r="D439" s="241" t="str">
        <f t="shared" si="223"/>
        <v>AR Coating/Pre/Post Inspection</v>
      </c>
      <c r="E439" s="242"/>
      <c r="F439" s="379"/>
      <c r="G439" s="379"/>
      <c r="H439" s="379"/>
      <c r="I439" s="379"/>
      <c r="J439" s="379"/>
      <c r="K439" s="379"/>
      <c r="L439" s="379"/>
      <c r="M439" s="379"/>
      <c r="N439" s="379"/>
      <c r="O439" s="379"/>
      <c r="P439" s="379"/>
      <c r="Q439" s="379"/>
      <c r="R439" s="380"/>
      <c r="S439" s="381"/>
      <c r="T439" s="382"/>
      <c r="U439" s="379"/>
      <c r="V439" s="379"/>
      <c r="W439" s="379"/>
      <c r="X439" s="379"/>
      <c r="Y439" s="379"/>
      <c r="Z439" s="379"/>
      <c r="AA439" s="379"/>
      <c r="AB439" s="379"/>
      <c r="AC439" s="379"/>
      <c r="AD439" s="379"/>
      <c r="AE439" s="379"/>
      <c r="AF439" s="380"/>
      <c r="AG439" s="381"/>
      <c r="AH439" s="382"/>
      <c r="AI439" s="379"/>
      <c r="AJ439" s="379"/>
      <c r="AK439" s="379"/>
      <c r="AL439" s="379"/>
      <c r="AM439" s="379"/>
      <c r="AN439" s="379"/>
      <c r="AO439" s="379"/>
      <c r="AP439" s="379"/>
      <c r="AQ439" s="379"/>
      <c r="AR439" s="379"/>
      <c r="AS439" s="379"/>
      <c r="AT439" s="380"/>
      <c r="AU439" s="381"/>
      <c r="AV439" s="382"/>
      <c r="AW439" s="379"/>
      <c r="AX439" s="379"/>
      <c r="AY439" s="379"/>
      <c r="AZ439" s="379"/>
      <c r="BA439" s="379"/>
      <c r="BB439" s="379"/>
      <c r="BC439" s="379"/>
      <c r="BD439" s="379"/>
      <c r="BE439" s="379"/>
      <c r="BF439" s="379"/>
      <c r="BG439" s="379"/>
      <c r="BH439" s="380"/>
      <c r="BI439" s="381"/>
      <c r="BJ439" s="381"/>
      <c r="BK439" s="381"/>
      <c r="BL439" s="381"/>
      <c r="BM439" s="381"/>
    </row>
    <row r="440" spans="1:65" outlineLevel="1" x14ac:dyDescent="0.3">
      <c r="A440" t="str">
        <f t="shared" si="220"/>
        <v>Rework Rate</v>
      </c>
      <c r="B440" s="239" t="str">
        <f t="shared" si="221"/>
        <v>Hoplens (FLA) 14xx</v>
      </c>
      <c r="C440" s="240">
        <f t="shared" si="222"/>
        <v>0</v>
      </c>
      <c r="D440" s="241" t="str">
        <f t="shared" si="223"/>
        <v>AR Coating unload</v>
      </c>
      <c r="E440" s="242"/>
      <c r="F440" s="379"/>
      <c r="G440" s="379"/>
      <c r="H440" s="379"/>
      <c r="I440" s="379"/>
      <c r="J440" s="379"/>
      <c r="K440" s="379"/>
      <c r="L440" s="379"/>
      <c r="M440" s="379"/>
      <c r="N440" s="379"/>
      <c r="O440" s="379"/>
      <c r="P440" s="379"/>
      <c r="Q440" s="379"/>
      <c r="R440" s="380"/>
      <c r="S440" s="381"/>
      <c r="T440" s="382"/>
      <c r="U440" s="379"/>
      <c r="V440" s="379"/>
      <c r="W440" s="379"/>
      <c r="X440" s="379"/>
      <c r="Y440" s="379"/>
      <c r="Z440" s="379"/>
      <c r="AA440" s="379"/>
      <c r="AB440" s="379"/>
      <c r="AC440" s="379"/>
      <c r="AD440" s="379"/>
      <c r="AE440" s="379"/>
      <c r="AF440" s="380"/>
      <c r="AG440" s="381"/>
      <c r="AH440" s="382"/>
      <c r="AI440" s="379"/>
      <c r="AJ440" s="379"/>
      <c r="AK440" s="379"/>
      <c r="AL440" s="379"/>
      <c r="AM440" s="379"/>
      <c r="AN440" s="379"/>
      <c r="AO440" s="379"/>
      <c r="AP440" s="379"/>
      <c r="AQ440" s="379"/>
      <c r="AR440" s="379"/>
      <c r="AS440" s="379"/>
      <c r="AT440" s="380"/>
      <c r="AU440" s="381"/>
      <c r="AV440" s="382"/>
      <c r="AW440" s="379"/>
      <c r="AX440" s="379"/>
      <c r="AY440" s="379"/>
      <c r="AZ440" s="379"/>
      <c r="BA440" s="379"/>
      <c r="BB440" s="379"/>
      <c r="BC440" s="379"/>
      <c r="BD440" s="379"/>
      <c r="BE440" s="379"/>
      <c r="BF440" s="379"/>
      <c r="BG440" s="379"/>
      <c r="BH440" s="380"/>
      <c r="BI440" s="381"/>
      <c r="BJ440" s="381"/>
      <c r="BK440" s="381"/>
      <c r="BL440" s="381"/>
      <c r="BM440" s="381"/>
    </row>
    <row r="441" spans="1:65" outlineLevel="1" x14ac:dyDescent="0.3">
      <c r="A441" t="str">
        <f t="shared" si="220"/>
        <v>Rework Rate</v>
      </c>
      <c r="B441" s="239" t="str">
        <f t="shared" si="221"/>
        <v>Hoplens (FLA) 14xx</v>
      </c>
      <c r="C441" s="240">
        <f t="shared" si="222"/>
        <v>0</v>
      </c>
      <c r="D441" s="241" t="str">
        <f t="shared" si="223"/>
        <v>Hoplens Final Inspection</v>
      </c>
      <c r="E441" s="242"/>
      <c r="F441" s="379"/>
      <c r="G441" s="379"/>
      <c r="H441" s="379"/>
      <c r="I441" s="379"/>
      <c r="J441" s="379"/>
      <c r="K441" s="379"/>
      <c r="L441" s="379"/>
      <c r="M441" s="379"/>
      <c r="N441" s="379"/>
      <c r="O441" s="379"/>
      <c r="P441" s="379"/>
      <c r="Q441" s="379"/>
      <c r="R441" s="380"/>
      <c r="S441" s="381"/>
      <c r="T441" s="382"/>
      <c r="U441" s="379"/>
      <c r="V441" s="379"/>
      <c r="W441" s="379"/>
      <c r="X441" s="379"/>
      <c r="Y441" s="379"/>
      <c r="Z441" s="379"/>
      <c r="AA441" s="379"/>
      <c r="AB441" s="379"/>
      <c r="AC441" s="379"/>
      <c r="AD441" s="379"/>
      <c r="AE441" s="379"/>
      <c r="AF441" s="380"/>
      <c r="AG441" s="381"/>
      <c r="AH441" s="382"/>
      <c r="AI441" s="379"/>
      <c r="AJ441" s="379"/>
      <c r="AK441" s="379"/>
      <c r="AL441" s="379"/>
      <c r="AM441" s="379"/>
      <c r="AN441" s="379"/>
      <c r="AO441" s="379"/>
      <c r="AP441" s="379"/>
      <c r="AQ441" s="379"/>
      <c r="AR441" s="379"/>
      <c r="AS441" s="379"/>
      <c r="AT441" s="380"/>
      <c r="AU441" s="381"/>
      <c r="AV441" s="382"/>
      <c r="AW441" s="379"/>
      <c r="AX441" s="379"/>
      <c r="AY441" s="379"/>
      <c r="AZ441" s="379"/>
      <c r="BA441" s="379"/>
      <c r="BB441" s="379"/>
      <c r="BC441" s="379"/>
      <c r="BD441" s="379"/>
      <c r="BE441" s="379"/>
      <c r="BF441" s="379"/>
      <c r="BG441" s="379"/>
      <c r="BH441" s="380"/>
      <c r="BI441" s="381"/>
      <c r="BJ441" s="381"/>
      <c r="BK441" s="381"/>
      <c r="BL441" s="381"/>
      <c r="BM441" s="381"/>
    </row>
    <row r="442" spans="1:65" ht="15" outlineLevel="1" thickBot="1" x14ac:dyDescent="0.35">
      <c r="A442" t="str">
        <f t="shared" si="220"/>
        <v>Rework Rate</v>
      </c>
      <c r="B442" s="350" t="str">
        <f t="shared" si="221"/>
        <v>Hoplens (FLA) 14xx</v>
      </c>
      <c r="C442" s="291">
        <f t="shared" si="222"/>
        <v>0</v>
      </c>
      <c r="D442" s="351" t="str">
        <f t="shared" si="223"/>
        <v>Packing and label printing</v>
      </c>
      <c r="E442" s="360"/>
      <c r="F442" s="471"/>
      <c r="G442" s="383"/>
      <c r="H442" s="383"/>
      <c r="I442" s="383"/>
      <c r="J442" s="383"/>
      <c r="K442" s="383"/>
      <c r="L442" s="383"/>
      <c r="M442" s="383"/>
      <c r="N442" s="383"/>
      <c r="O442" s="383"/>
      <c r="P442" s="383"/>
      <c r="Q442" s="383"/>
      <c r="R442" s="384"/>
      <c r="S442" s="385"/>
      <c r="T442" s="386"/>
      <c r="U442" s="383"/>
      <c r="V442" s="383"/>
      <c r="W442" s="383"/>
      <c r="X442" s="383"/>
      <c r="Y442" s="383"/>
      <c r="Z442" s="383"/>
      <c r="AA442" s="383"/>
      <c r="AB442" s="383"/>
      <c r="AC442" s="383"/>
      <c r="AD442" s="383"/>
      <c r="AE442" s="383"/>
      <c r="AF442" s="384"/>
      <c r="AG442" s="385"/>
      <c r="AH442" s="386"/>
      <c r="AI442" s="383"/>
      <c r="AJ442" s="383"/>
      <c r="AK442" s="383"/>
      <c r="AL442" s="383"/>
      <c r="AM442" s="383"/>
      <c r="AN442" s="383"/>
      <c r="AO442" s="383"/>
      <c r="AP442" s="383"/>
      <c r="AQ442" s="383"/>
      <c r="AR442" s="383"/>
      <c r="AS442" s="383"/>
      <c r="AT442" s="384"/>
      <c r="AU442" s="385"/>
      <c r="AV442" s="386"/>
      <c r="AW442" s="383"/>
      <c r="AX442" s="383"/>
      <c r="AY442" s="383"/>
      <c r="AZ442" s="383"/>
      <c r="BA442" s="383"/>
      <c r="BB442" s="383"/>
      <c r="BC442" s="383"/>
      <c r="BD442" s="383"/>
      <c r="BE442" s="383"/>
      <c r="BF442" s="383"/>
      <c r="BG442" s="383"/>
      <c r="BH442" s="384"/>
      <c r="BI442" s="385"/>
      <c r="BJ442" s="385"/>
      <c r="BK442" s="385"/>
      <c r="BL442" s="385"/>
      <c r="BM442" s="385"/>
    </row>
    <row r="443" spans="1:65" outlineLevel="1" x14ac:dyDescent="0.3">
      <c r="A443" s="415" t="str">
        <f t="shared" ref="A443" si="224">A442</f>
        <v>Rework Rate</v>
      </c>
      <c r="B443" s="231" t="s">
        <v>37</v>
      </c>
      <c r="C443" s="232"/>
      <c r="D443" s="233" t="s">
        <v>68</v>
      </c>
      <c r="E443" s="234"/>
      <c r="F443" s="432"/>
      <c r="G443" s="453"/>
      <c r="H443" s="453"/>
      <c r="I443" s="453"/>
      <c r="J443" s="453"/>
      <c r="K443" s="453"/>
      <c r="L443" s="453"/>
      <c r="M443" s="453"/>
      <c r="N443" s="453"/>
      <c r="O443" s="453"/>
      <c r="P443" s="453"/>
      <c r="Q443" s="453"/>
      <c r="R443" s="454"/>
      <c r="S443" s="455"/>
      <c r="T443" s="456"/>
      <c r="U443" s="453"/>
      <c r="V443" s="453"/>
      <c r="W443" s="453"/>
      <c r="X443" s="453"/>
      <c r="Y443" s="453"/>
      <c r="Z443" s="453"/>
      <c r="AA443" s="453"/>
      <c r="AB443" s="453"/>
      <c r="AC443" s="453"/>
      <c r="AD443" s="453"/>
      <c r="AE443" s="453"/>
      <c r="AF443" s="454"/>
      <c r="AG443" s="455"/>
      <c r="AH443" s="456"/>
      <c r="AI443" s="453"/>
      <c r="AJ443" s="453"/>
      <c r="AK443" s="453"/>
      <c r="AL443" s="453"/>
      <c r="AM443" s="453"/>
      <c r="AN443" s="453"/>
      <c r="AO443" s="453"/>
      <c r="AP443" s="453"/>
      <c r="AQ443" s="453"/>
      <c r="AR443" s="453"/>
      <c r="AS443" s="453"/>
      <c r="AT443" s="454"/>
      <c r="AU443" s="455"/>
      <c r="AV443" s="456"/>
      <c r="AW443" s="453"/>
      <c r="AX443" s="453"/>
      <c r="AY443" s="453"/>
      <c r="AZ443" s="453"/>
      <c r="BA443" s="453"/>
      <c r="BB443" s="453"/>
      <c r="BC443" s="453"/>
      <c r="BD443" s="453"/>
      <c r="BE443" s="453"/>
      <c r="BF443" s="453"/>
      <c r="BG443" s="453"/>
      <c r="BH443" s="454"/>
      <c r="BI443" s="455"/>
      <c r="BJ443" s="455"/>
      <c r="BK443" s="455"/>
      <c r="BL443" s="455"/>
      <c r="BM443" s="455"/>
    </row>
    <row r="444" spans="1:65" outlineLevel="1" x14ac:dyDescent="0.3">
      <c r="A444" t="str">
        <f t="shared" si="220"/>
        <v>Rework Rate</v>
      </c>
      <c r="B444" s="273" t="str">
        <f t="shared" ref="B444:B452" si="225">B177</f>
        <v>Hoplens (FTA) H1x</v>
      </c>
      <c r="C444" s="274">
        <f t="shared" ref="C444:C452" si="226">C355</f>
        <v>0</v>
      </c>
      <c r="D444" s="275" t="str">
        <f t="shared" ref="D444:D452" si="227">D177</f>
        <v>Blue Spool</v>
      </c>
      <c r="E444" s="299"/>
      <c r="F444" s="387"/>
      <c r="G444" s="387"/>
      <c r="H444" s="387"/>
      <c r="I444" s="387"/>
      <c r="J444" s="387"/>
      <c r="K444" s="387"/>
      <c r="L444" s="387"/>
      <c r="M444" s="387"/>
      <c r="N444" s="387"/>
      <c r="O444" s="387"/>
      <c r="P444" s="387"/>
      <c r="Q444" s="387"/>
      <c r="R444" s="388"/>
      <c r="S444" s="389"/>
      <c r="T444" s="390"/>
      <c r="U444" s="387"/>
      <c r="V444" s="387"/>
      <c r="W444" s="387"/>
      <c r="X444" s="387"/>
      <c r="Y444" s="387"/>
      <c r="Z444" s="387"/>
      <c r="AA444" s="387"/>
      <c r="AB444" s="387"/>
      <c r="AC444" s="387"/>
      <c r="AD444" s="387"/>
      <c r="AE444" s="387"/>
      <c r="AF444" s="388"/>
      <c r="AG444" s="389"/>
      <c r="AH444" s="390"/>
      <c r="AI444" s="387"/>
      <c r="AJ444" s="387"/>
      <c r="AK444" s="387"/>
      <c r="AL444" s="387"/>
      <c r="AM444" s="387"/>
      <c r="AN444" s="387"/>
      <c r="AO444" s="387"/>
      <c r="AP444" s="387"/>
      <c r="AQ444" s="387"/>
      <c r="AR444" s="387"/>
      <c r="AS444" s="387"/>
      <c r="AT444" s="388"/>
      <c r="AU444" s="389"/>
      <c r="AV444" s="390"/>
      <c r="AW444" s="387"/>
      <c r="AX444" s="387"/>
      <c r="AY444" s="387"/>
      <c r="AZ444" s="387"/>
      <c r="BA444" s="387"/>
      <c r="BB444" s="387"/>
      <c r="BC444" s="387"/>
      <c r="BD444" s="387"/>
      <c r="BE444" s="387"/>
      <c r="BF444" s="387"/>
      <c r="BG444" s="387"/>
      <c r="BH444" s="388"/>
      <c r="BI444" s="389"/>
      <c r="BJ444" s="389"/>
      <c r="BK444" s="389"/>
      <c r="BL444" s="389"/>
      <c r="BM444" s="389"/>
    </row>
    <row r="445" spans="1:65" outlineLevel="1" x14ac:dyDescent="0.3">
      <c r="A445" t="str">
        <f t="shared" si="220"/>
        <v>Rework Rate</v>
      </c>
      <c r="B445" s="239" t="str">
        <f t="shared" si="225"/>
        <v>Hoplens (FTA) H1x</v>
      </c>
      <c r="C445" s="240">
        <f t="shared" si="226"/>
        <v>0</v>
      </c>
      <c r="D445" s="241" t="str">
        <f t="shared" si="227"/>
        <v>Catridge Preparation</v>
      </c>
      <c r="E445" s="242"/>
      <c r="F445" s="379"/>
      <c r="G445" s="379"/>
      <c r="H445" s="379"/>
      <c r="I445" s="379"/>
      <c r="J445" s="379"/>
      <c r="K445" s="379"/>
      <c r="L445" s="379"/>
      <c r="M445" s="379"/>
      <c r="N445" s="379"/>
      <c r="O445" s="379"/>
      <c r="P445" s="379"/>
      <c r="Q445" s="379"/>
      <c r="R445" s="380"/>
      <c r="S445" s="381"/>
      <c r="T445" s="382"/>
      <c r="U445" s="379"/>
      <c r="V445" s="379"/>
      <c r="W445" s="379"/>
      <c r="X445" s="379"/>
      <c r="Y445" s="379"/>
      <c r="Z445" s="379"/>
      <c r="AA445" s="379"/>
      <c r="AB445" s="379"/>
      <c r="AC445" s="379"/>
      <c r="AD445" s="379"/>
      <c r="AE445" s="379"/>
      <c r="AF445" s="380"/>
      <c r="AG445" s="381"/>
      <c r="AH445" s="382"/>
      <c r="AI445" s="379"/>
      <c r="AJ445" s="379"/>
      <c r="AK445" s="379"/>
      <c r="AL445" s="379"/>
      <c r="AM445" s="379"/>
      <c r="AN445" s="379"/>
      <c r="AO445" s="379"/>
      <c r="AP445" s="379"/>
      <c r="AQ445" s="379"/>
      <c r="AR445" s="379"/>
      <c r="AS445" s="379"/>
      <c r="AT445" s="380"/>
      <c r="AU445" s="381"/>
      <c r="AV445" s="382"/>
      <c r="AW445" s="379"/>
      <c r="AX445" s="379"/>
      <c r="AY445" s="379"/>
      <c r="AZ445" s="379"/>
      <c r="BA445" s="379"/>
      <c r="BB445" s="379"/>
      <c r="BC445" s="379"/>
      <c r="BD445" s="379"/>
      <c r="BE445" s="379"/>
      <c r="BF445" s="379"/>
      <c r="BG445" s="379"/>
      <c r="BH445" s="380"/>
      <c r="BI445" s="381"/>
      <c r="BJ445" s="381"/>
      <c r="BK445" s="381"/>
      <c r="BL445" s="381"/>
      <c r="BM445" s="381"/>
    </row>
    <row r="446" spans="1:65" outlineLevel="1" x14ac:dyDescent="0.3">
      <c r="A446" t="str">
        <f t="shared" si="220"/>
        <v>Rework Rate</v>
      </c>
      <c r="B446" s="239" t="str">
        <f t="shared" si="225"/>
        <v>Hoplens (FTA) H1x</v>
      </c>
      <c r="C446" s="240">
        <f t="shared" si="226"/>
        <v>0</v>
      </c>
      <c r="D446" s="241" t="str">
        <f t="shared" si="227"/>
        <v>Lensing</v>
      </c>
      <c r="E446" s="242"/>
      <c r="F446" s="379">
        <v>0.05</v>
      </c>
      <c r="G446" s="379">
        <v>0.05</v>
      </c>
      <c r="H446" s="379">
        <v>0.05</v>
      </c>
      <c r="I446" s="379">
        <v>0.05</v>
      </c>
      <c r="J446" s="379">
        <v>0.05</v>
      </c>
      <c r="K446" s="379">
        <v>0.05</v>
      </c>
      <c r="L446" s="379">
        <v>0.05</v>
      </c>
      <c r="M446" s="379">
        <v>0.05</v>
      </c>
      <c r="N446" s="379">
        <v>0.05</v>
      </c>
      <c r="O446" s="379">
        <v>0.05</v>
      </c>
      <c r="P446" s="379">
        <v>0.05</v>
      </c>
      <c r="Q446" s="379">
        <v>0.05</v>
      </c>
      <c r="R446" s="380">
        <v>0.05</v>
      </c>
      <c r="S446" s="381">
        <v>0.05</v>
      </c>
      <c r="T446" s="382">
        <v>0.05</v>
      </c>
      <c r="U446" s="379">
        <v>0.05</v>
      </c>
      <c r="V446" s="379">
        <v>0.05</v>
      </c>
      <c r="W446" s="379">
        <v>0.05</v>
      </c>
      <c r="X446" s="379">
        <v>0.05</v>
      </c>
      <c r="Y446" s="379">
        <v>0.05</v>
      </c>
      <c r="Z446" s="379">
        <v>0.05</v>
      </c>
      <c r="AA446" s="379">
        <v>0.05</v>
      </c>
      <c r="AB446" s="379">
        <v>0.05</v>
      </c>
      <c r="AC446" s="379">
        <v>0.05</v>
      </c>
      <c r="AD446" s="379">
        <v>0.05</v>
      </c>
      <c r="AE446" s="379">
        <v>0.05</v>
      </c>
      <c r="AF446" s="380">
        <v>0.05</v>
      </c>
      <c r="AG446" s="381">
        <v>0.05</v>
      </c>
      <c r="AH446" s="382">
        <v>0.05</v>
      </c>
      <c r="AI446" s="379">
        <v>0.05</v>
      </c>
      <c r="AJ446" s="379">
        <v>0.05</v>
      </c>
      <c r="AK446" s="379">
        <v>0.05</v>
      </c>
      <c r="AL446" s="379">
        <v>0.05</v>
      </c>
      <c r="AM446" s="379">
        <v>0.05</v>
      </c>
      <c r="AN446" s="379">
        <v>0.05</v>
      </c>
      <c r="AO446" s="379">
        <v>0.05</v>
      </c>
      <c r="AP446" s="379">
        <v>0.05</v>
      </c>
      <c r="AQ446" s="379">
        <v>0.05</v>
      </c>
      <c r="AR446" s="379">
        <v>0.05</v>
      </c>
      <c r="AS446" s="379">
        <v>0.05</v>
      </c>
      <c r="AT446" s="380">
        <v>0.05</v>
      </c>
      <c r="AU446" s="381">
        <v>0.05</v>
      </c>
      <c r="AV446" s="382">
        <v>0.05</v>
      </c>
      <c r="AW446" s="379">
        <v>0.05</v>
      </c>
      <c r="AX446" s="379">
        <v>0.05</v>
      </c>
      <c r="AY446" s="379">
        <v>0.05</v>
      </c>
      <c r="AZ446" s="379">
        <v>0.05</v>
      </c>
      <c r="BA446" s="379">
        <v>0.05</v>
      </c>
      <c r="BB446" s="379">
        <v>0.05</v>
      </c>
      <c r="BC446" s="379">
        <v>0.05</v>
      </c>
      <c r="BD446" s="379">
        <v>0.05</v>
      </c>
      <c r="BE446" s="379">
        <v>0.05</v>
      </c>
      <c r="BF446" s="379">
        <v>0.05</v>
      </c>
      <c r="BG446" s="379">
        <v>0.05</v>
      </c>
      <c r="BH446" s="380">
        <v>0.05</v>
      </c>
      <c r="BI446" s="381">
        <v>0.05</v>
      </c>
      <c r="BJ446" s="381">
        <v>0.05</v>
      </c>
      <c r="BK446" s="381">
        <v>0.05</v>
      </c>
      <c r="BL446" s="381">
        <v>0.05</v>
      </c>
      <c r="BM446" s="381">
        <v>0.05</v>
      </c>
    </row>
    <row r="447" spans="1:65" outlineLevel="1" x14ac:dyDescent="0.3">
      <c r="A447" t="str">
        <f t="shared" si="220"/>
        <v>Rework Rate</v>
      </c>
      <c r="B447" s="239" t="str">
        <f t="shared" si="225"/>
        <v>Hoplens (FTA) H1x</v>
      </c>
      <c r="C447" s="240">
        <f t="shared" si="226"/>
        <v>0</v>
      </c>
      <c r="D447" s="241" t="str">
        <f t="shared" si="227"/>
        <v>Final Stripping</v>
      </c>
      <c r="E447" s="242"/>
      <c r="F447" s="379"/>
      <c r="G447" s="379"/>
      <c r="H447" s="379"/>
      <c r="I447" s="379"/>
      <c r="J447" s="379"/>
      <c r="K447" s="379"/>
      <c r="L447" s="379"/>
      <c r="M447" s="379"/>
      <c r="N447" s="379"/>
      <c r="O447" s="379"/>
      <c r="P447" s="379"/>
      <c r="Q447" s="379"/>
      <c r="R447" s="380"/>
      <c r="S447" s="381"/>
      <c r="T447" s="382"/>
      <c r="U447" s="379"/>
      <c r="V447" s="379"/>
      <c r="W447" s="379"/>
      <c r="X447" s="379"/>
      <c r="Y447" s="379"/>
      <c r="Z447" s="379"/>
      <c r="AA447" s="379"/>
      <c r="AB447" s="379"/>
      <c r="AC447" s="379"/>
      <c r="AD447" s="379"/>
      <c r="AE447" s="379"/>
      <c r="AF447" s="380"/>
      <c r="AG447" s="381"/>
      <c r="AH447" s="382"/>
      <c r="AI447" s="379"/>
      <c r="AJ447" s="379"/>
      <c r="AK447" s="379"/>
      <c r="AL447" s="379"/>
      <c r="AM447" s="379"/>
      <c r="AN447" s="379"/>
      <c r="AO447" s="379"/>
      <c r="AP447" s="379"/>
      <c r="AQ447" s="379"/>
      <c r="AR447" s="379"/>
      <c r="AS447" s="379"/>
      <c r="AT447" s="380"/>
      <c r="AU447" s="381"/>
      <c r="AV447" s="382"/>
      <c r="AW447" s="379"/>
      <c r="AX447" s="379"/>
      <c r="AY447" s="379"/>
      <c r="AZ447" s="379"/>
      <c r="BA447" s="379"/>
      <c r="BB447" s="379"/>
      <c r="BC447" s="379"/>
      <c r="BD447" s="379"/>
      <c r="BE447" s="379"/>
      <c r="BF447" s="379"/>
      <c r="BG447" s="379"/>
      <c r="BH447" s="380"/>
      <c r="BI447" s="381"/>
      <c r="BJ447" s="381"/>
      <c r="BK447" s="381"/>
      <c r="BL447" s="381"/>
      <c r="BM447" s="381"/>
    </row>
    <row r="448" spans="1:65" outlineLevel="1" x14ac:dyDescent="0.3">
      <c r="A448" t="str">
        <f t="shared" si="220"/>
        <v>Rework Rate</v>
      </c>
      <c r="B448" s="239" t="str">
        <f t="shared" si="225"/>
        <v>Hoplens (FTA) H1x</v>
      </c>
      <c r="C448" s="240">
        <f t="shared" si="226"/>
        <v>0</v>
      </c>
      <c r="D448" s="241" t="str">
        <f t="shared" si="227"/>
        <v>AR Coating load</v>
      </c>
      <c r="E448" s="242"/>
      <c r="F448" s="379"/>
      <c r="G448" s="379"/>
      <c r="H448" s="379"/>
      <c r="I448" s="379"/>
      <c r="J448" s="379"/>
      <c r="K448" s="379"/>
      <c r="L448" s="379"/>
      <c r="M448" s="379"/>
      <c r="N448" s="379"/>
      <c r="O448" s="379"/>
      <c r="P448" s="379"/>
      <c r="Q448" s="379"/>
      <c r="R448" s="380"/>
      <c r="S448" s="381"/>
      <c r="T448" s="382"/>
      <c r="U448" s="379"/>
      <c r="V448" s="379"/>
      <c r="W448" s="379"/>
      <c r="X448" s="379"/>
      <c r="Y448" s="379"/>
      <c r="Z448" s="379"/>
      <c r="AA448" s="379"/>
      <c r="AB448" s="379"/>
      <c r="AC448" s="379"/>
      <c r="AD448" s="379"/>
      <c r="AE448" s="379"/>
      <c r="AF448" s="380"/>
      <c r="AG448" s="381"/>
      <c r="AH448" s="382"/>
      <c r="AI448" s="379"/>
      <c r="AJ448" s="379"/>
      <c r="AK448" s="379"/>
      <c r="AL448" s="379"/>
      <c r="AM448" s="379"/>
      <c r="AN448" s="379"/>
      <c r="AO448" s="379"/>
      <c r="AP448" s="379"/>
      <c r="AQ448" s="379"/>
      <c r="AR448" s="379"/>
      <c r="AS448" s="379"/>
      <c r="AT448" s="380"/>
      <c r="AU448" s="381"/>
      <c r="AV448" s="382"/>
      <c r="AW448" s="379"/>
      <c r="AX448" s="379"/>
      <c r="AY448" s="379"/>
      <c r="AZ448" s="379"/>
      <c r="BA448" s="379"/>
      <c r="BB448" s="379"/>
      <c r="BC448" s="379"/>
      <c r="BD448" s="379"/>
      <c r="BE448" s="379"/>
      <c r="BF448" s="379"/>
      <c r="BG448" s="379"/>
      <c r="BH448" s="380"/>
      <c r="BI448" s="381"/>
      <c r="BJ448" s="381"/>
      <c r="BK448" s="381"/>
      <c r="BL448" s="381"/>
      <c r="BM448" s="381"/>
    </row>
    <row r="449" spans="1:65" outlineLevel="1" x14ac:dyDescent="0.3">
      <c r="A449" t="str">
        <f t="shared" si="220"/>
        <v>Rework Rate</v>
      </c>
      <c r="B449" s="239" t="str">
        <f t="shared" si="225"/>
        <v>Hoplens (FTA) H1x</v>
      </c>
      <c r="C449" s="240">
        <f t="shared" si="226"/>
        <v>0</v>
      </c>
      <c r="D449" s="241" t="str">
        <f t="shared" si="227"/>
        <v>AR Coating/Pre/Post Inspection</v>
      </c>
      <c r="E449" s="242"/>
      <c r="F449" s="379"/>
      <c r="G449" s="379"/>
      <c r="H449" s="379"/>
      <c r="I449" s="379"/>
      <c r="J449" s="379"/>
      <c r="K449" s="379"/>
      <c r="L449" s="379"/>
      <c r="M449" s="379"/>
      <c r="N449" s="379"/>
      <c r="O449" s="379"/>
      <c r="P449" s="379"/>
      <c r="Q449" s="379"/>
      <c r="R449" s="380"/>
      <c r="S449" s="381"/>
      <c r="T449" s="382"/>
      <c r="U449" s="379"/>
      <c r="V449" s="379"/>
      <c r="W449" s="379"/>
      <c r="X449" s="379"/>
      <c r="Y449" s="379"/>
      <c r="Z449" s="379"/>
      <c r="AA449" s="379"/>
      <c r="AB449" s="379"/>
      <c r="AC449" s="379"/>
      <c r="AD449" s="379"/>
      <c r="AE449" s="379"/>
      <c r="AF449" s="380"/>
      <c r="AG449" s="381"/>
      <c r="AH449" s="382"/>
      <c r="AI449" s="379"/>
      <c r="AJ449" s="379"/>
      <c r="AK449" s="379"/>
      <c r="AL449" s="379"/>
      <c r="AM449" s="379"/>
      <c r="AN449" s="379"/>
      <c r="AO449" s="379"/>
      <c r="AP449" s="379"/>
      <c r="AQ449" s="379"/>
      <c r="AR449" s="379"/>
      <c r="AS449" s="379"/>
      <c r="AT449" s="380"/>
      <c r="AU449" s="381"/>
      <c r="AV449" s="382"/>
      <c r="AW449" s="379"/>
      <c r="AX449" s="379"/>
      <c r="AY449" s="379"/>
      <c r="AZ449" s="379"/>
      <c r="BA449" s="379"/>
      <c r="BB449" s="379"/>
      <c r="BC449" s="379"/>
      <c r="BD449" s="379"/>
      <c r="BE449" s="379"/>
      <c r="BF449" s="379"/>
      <c r="BG449" s="379"/>
      <c r="BH449" s="380"/>
      <c r="BI449" s="381"/>
      <c r="BJ449" s="381"/>
      <c r="BK449" s="381"/>
      <c r="BL449" s="381"/>
      <c r="BM449" s="381"/>
    </row>
    <row r="450" spans="1:65" outlineLevel="1" x14ac:dyDescent="0.3">
      <c r="A450" t="str">
        <f t="shared" si="220"/>
        <v>Rework Rate</v>
      </c>
      <c r="B450" s="239" t="str">
        <f t="shared" si="225"/>
        <v>Hoplens (FTA) H1x</v>
      </c>
      <c r="C450" s="240">
        <f t="shared" si="226"/>
        <v>0</v>
      </c>
      <c r="D450" s="241" t="str">
        <f t="shared" si="227"/>
        <v>AR Coating unload</v>
      </c>
      <c r="E450" s="242"/>
      <c r="F450" s="379"/>
      <c r="G450" s="379"/>
      <c r="H450" s="379"/>
      <c r="I450" s="379"/>
      <c r="J450" s="379"/>
      <c r="K450" s="379"/>
      <c r="L450" s="379"/>
      <c r="M450" s="379"/>
      <c r="N450" s="379"/>
      <c r="O450" s="379"/>
      <c r="P450" s="379"/>
      <c r="Q450" s="379"/>
      <c r="R450" s="380"/>
      <c r="S450" s="381"/>
      <c r="T450" s="382"/>
      <c r="U450" s="379"/>
      <c r="V450" s="379"/>
      <c r="W450" s="379"/>
      <c r="X450" s="379"/>
      <c r="Y450" s="379"/>
      <c r="Z450" s="379"/>
      <c r="AA450" s="379"/>
      <c r="AB450" s="379"/>
      <c r="AC450" s="379"/>
      <c r="AD450" s="379"/>
      <c r="AE450" s="379"/>
      <c r="AF450" s="380"/>
      <c r="AG450" s="381"/>
      <c r="AH450" s="382"/>
      <c r="AI450" s="379"/>
      <c r="AJ450" s="379"/>
      <c r="AK450" s="379"/>
      <c r="AL450" s="379"/>
      <c r="AM450" s="379"/>
      <c r="AN450" s="379"/>
      <c r="AO450" s="379"/>
      <c r="AP450" s="379"/>
      <c r="AQ450" s="379"/>
      <c r="AR450" s="379"/>
      <c r="AS450" s="379"/>
      <c r="AT450" s="380"/>
      <c r="AU450" s="381"/>
      <c r="AV450" s="382"/>
      <c r="AW450" s="379"/>
      <c r="AX450" s="379"/>
      <c r="AY450" s="379"/>
      <c r="AZ450" s="379"/>
      <c r="BA450" s="379"/>
      <c r="BB450" s="379"/>
      <c r="BC450" s="379"/>
      <c r="BD450" s="379"/>
      <c r="BE450" s="379"/>
      <c r="BF450" s="379"/>
      <c r="BG450" s="379"/>
      <c r="BH450" s="380"/>
      <c r="BI450" s="381"/>
      <c r="BJ450" s="381"/>
      <c r="BK450" s="381"/>
      <c r="BL450" s="381"/>
      <c r="BM450" s="381"/>
    </row>
    <row r="451" spans="1:65" outlineLevel="1" x14ac:dyDescent="0.3">
      <c r="A451" t="str">
        <f t="shared" si="220"/>
        <v>Rework Rate</v>
      </c>
      <c r="B451" s="239" t="str">
        <f t="shared" si="225"/>
        <v>Hoplens (FTA) H1x</v>
      </c>
      <c r="C451" s="240">
        <f t="shared" si="226"/>
        <v>0</v>
      </c>
      <c r="D451" s="241" t="str">
        <f t="shared" si="227"/>
        <v>Hoplens Final Inspection</v>
      </c>
      <c r="E451" s="242"/>
      <c r="F451" s="379"/>
      <c r="G451" s="379"/>
      <c r="H451" s="379"/>
      <c r="I451" s="379"/>
      <c r="J451" s="379"/>
      <c r="K451" s="379"/>
      <c r="L451" s="379"/>
      <c r="M451" s="379"/>
      <c r="N451" s="379"/>
      <c r="O451" s="379"/>
      <c r="P451" s="379"/>
      <c r="Q451" s="379"/>
      <c r="R451" s="380"/>
      <c r="S451" s="381"/>
      <c r="T451" s="382"/>
      <c r="U451" s="379"/>
      <c r="V451" s="379"/>
      <c r="W451" s="379"/>
      <c r="X451" s="379"/>
      <c r="Y451" s="379"/>
      <c r="Z451" s="379"/>
      <c r="AA451" s="379"/>
      <c r="AB451" s="379"/>
      <c r="AC451" s="379"/>
      <c r="AD451" s="379"/>
      <c r="AE451" s="379"/>
      <c r="AF451" s="380"/>
      <c r="AG451" s="381"/>
      <c r="AH451" s="382"/>
      <c r="AI451" s="379"/>
      <c r="AJ451" s="379"/>
      <c r="AK451" s="379"/>
      <c r="AL451" s="379"/>
      <c r="AM451" s="379"/>
      <c r="AN451" s="379"/>
      <c r="AO451" s="379"/>
      <c r="AP451" s="379"/>
      <c r="AQ451" s="379"/>
      <c r="AR451" s="379"/>
      <c r="AS451" s="379"/>
      <c r="AT451" s="380"/>
      <c r="AU451" s="381"/>
      <c r="AV451" s="382"/>
      <c r="AW451" s="379"/>
      <c r="AX451" s="379"/>
      <c r="AY451" s="379"/>
      <c r="AZ451" s="379"/>
      <c r="BA451" s="379"/>
      <c r="BB451" s="379"/>
      <c r="BC451" s="379"/>
      <c r="BD451" s="379"/>
      <c r="BE451" s="379"/>
      <c r="BF451" s="379"/>
      <c r="BG451" s="379"/>
      <c r="BH451" s="380"/>
      <c r="BI451" s="381"/>
      <c r="BJ451" s="381"/>
      <c r="BK451" s="381"/>
      <c r="BL451" s="381"/>
      <c r="BM451" s="381"/>
    </row>
    <row r="452" spans="1:65" outlineLevel="1" x14ac:dyDescent="0.3">
      <c r="A452" t="str">
        <f t="shared" si="220"/>
        <v>Rework Rate</v>
      </c>
      <c r="B452" s="350" t="str">
        <f t="shared" si="225"/>
        <v>Hoplens (FTA) H1x</v>
      </c>
      <c r="C452" s="291">
        <f t="shared" si="226"/>
        <v>0</v>
      </c>
      <c r="D452" s="351" t="str">
        <f t="shared" si="227"/>
        <v>Packing and label printing</v>
      </c>
      <c r="E452" s="360"/>
      <c r="F452" s="383"/>
      <c r="G452" s="383"/>
      <c r="H452" s="383"/>
      <c r="I452" s="383"/>
      <c r="J452" s="383"/>
      <c r="K452" s="383"/>
      <c r="L452" s="383"/>
      <c r="M452" s="383"/>
      <c r="N452" s="383"/>
      <c r="O452" s="383"/>
      <c r="P452" s="383"/>
      <c r="Q452" s="383"/>
      <c r="R452" s="384"/>
      <c r="S452" s="385"/>
      <c r="T452" s="386"/>
      <c r="U452" s="383"/>
      <c r="V452" s="383"/>
      <c r="W452" s="383"/>
      <c r="X452" s="383"/>
      <c r="Y452" s="383"/>
      <c r="Z452" s="383"/>
      <c r="AA452" s="383"/>
      <c r="AB452" s="383"/>
      <c r="AC452" s="383"/>
      <c r="AD452" s="383"/>
      <c r="AE452" s="383"/>
      <c r="AF452" s="384"/>
      <c r="AG452" s="385"/>
      <c r="AH452" s="386"/>
      <c r="AI452" s="383"/>
      <c r="AJ452" s="383"/>
      <c r="AK452" s="383"/>
      <c r="AL452" s="383"/>
      <c r="AM452" s="383"/>
      <c r="AN452" s="383"/>
      <c r="AO452" s="383"/>
      <c r="AP452" s="383"/>
      <c r="AQ452" s="383"/>
      <c r="AR452" s="383"/>
      <c r="AS452" s="383"/>
      <c r="AT452" s="384"/>
      <c r="AU452" s="385"/>
      <c r="AV452" s="386"/>
      <c r="AW452" s="383"/>
      <c r="AX452" s="383"/>
      <c r="AY452" s="383"/>
      <c r="AZ452" s="383"/>
      <c r="BA452" s="383"/>
      <c r="BB452" s="383"/>
      <c r="BC452" s="383"/>
      <c r="BD452" s="383"/>
      <c r="BE452" s="383"/>
      <c r="BF452" s="383"/>
      <c r="BG452" s="383"/>
      <c r="BH452" s="384"/>
      <c r="BI452" s="385"/>
      <c r="BJ452" s="385"/>
      <c r="BK452" s="385"/>
      <c r="BL452" s="385"/>
      <c r="BM452" s="385"/>
    </row>
    <row r="453" spans="1:65" outlineLevel="1" x14ac:dyDescent="0.3">
      <c r="A453" s="415" t="str">
        <f t="shared" ref="A453:A471" si="228">A452</f>
        <v>Rework Rate</v>
      </c>
      <c r="B453" s="352" t="s">
        <v>86</v>
      </c>
      <c r="C453" s="274"/>
      <c r="D453" s="275" t="s">
        <v>68</v>
      </c>
      <c r="E453" s="276"/>
      <c r="F453" s="277"/>
      <c r="G453" s="277"/>
      <c r="H453" s="277"/>
      <c r="I453" s="277"/>
      <c r="J453" s="277"/>
      <c r="K453" s="277"/>
      <c r="L453" s="277"/>
      <c r="M453" s="277"/>
      <c r="N453" s="277"/>
      <c r="O453" s="277"/>
      <c r="P453" s="277"/>
      <c r="Q453" s="277"/>
      <c r="R453" s="278"/>
      <c r="S453" s="373"/>
      <c r="T453" s="374"/>
      <c r="U453" s="371"/>
      <c r="V453" s="371"/>
      <c r="W453" s="371"/>
      <c r="X453" s="371"/>
      <c r="Y453" s="371"/>
      <c r="Z453" s="371"/>
      <c r="AA453" s="371"/>
      <c r="AB453" s="371"/>
      <c r="AC453" s="371"/>
      <c r="AD453" s="371"/>
      <c r="AE453" s="371"/>
      <c r="AF453" s="372"/>
      <c r="AG453" s="373"/>
      <c r="AH453" s="374"/>
      <c r="AI453" s="371"/>
      <c r="AJ453" s="371"/>
      <c r="AK453" s="371"/>
      <c r="AL453" s="371"/>
      <c r="AM453" s="371"/>
      <c r="AN453" s="371"/>
      <c r="AO453" s="371"/>
      <c r="AP453" s="371"/>
      <c r="AQ453" s="371"/>
      <c r="AR453" s="371"/>
      <c r="AS453" s="371"/>
      <c r="AT453" s="372"/>
      <c r="AU453" s="373"/>
      <c r="AV453" s="374"/>
      <c r="AW453" s="371"/>
      <c r="AX453" s="371"/>
      <c r="AY453" s="371"/>
      <c r="AZ453" s="371"/>
      <c r="BA453" s="371"/>
      <c r="BB453" s="371"/>
      <c r="BC453" s="371"/>
      <c r="BD453" s="371"/>
      <c r="BE453" s="371"/>
      <c r="BF453" s="371"/>
      <c r="BG453" s="371"/>
      <c r="BH453" s="372"/>
      <c r="BI453" s="373"/>
      <c r="BJ453" s="373"/>
      <c r="BK453" s="373"/>
      <c r="BL453" s="373"/>
      <c r="BM453" s="373"/>
    </row>
    <row r="454" spans="1:65" outlineLevel="1" x14ac:dyDescent="0.3">
      <c r="A454" s="415" t="str">
        <f t="shared" si="228"/>
        <v>Rework Rate</v>
      </c>
      <c r="B454" s="353" t="s">
        <v>86</v>
      </c>
      <c r="C454" s="240"/>
      <c r="D454" s="241" t="s">
        <v>69</v>
      </c>
      <c r="E454" s="242"/>
      <c r="F454" s="243"/>
      <c r="G454" s="243"/>
      <c r="H454" s="243"/>
      <c r="I454" s="243"/>
      <c r="J454" s="243"/>
      <c r="K454" s="243"/>
      <c r="L454" s="243"/>
      <c r="M454" s="243"/>
      <c r="N454" s="243"/>
      <c r="O454" s="244"/>
      <c r="P454" s="244"/>
      <c r="Q454" s="244"/>
      <c r="R454" s="245"/>
      <c r="S454" s="373"/>
      <c r="T454" s="374"/>
      <c r="U454" s="371"/>
      <c r="V454" s="371"/>
      <c r="W454" s="371"/>
      <c r="X454" s="371"/>
      <c r="Y454" s="371"/>
      <c r="Z454" s="371"/>
      <c r="AA454" s="371"/>
      <c r="AB454" s="371"/>
      <c r="AC454" s="371"/>
      <c r="AD454" s="371"/>
      <c r="AE454" s="371"/>
      <c r="AF454" s="372"/>
      <c r="AG454" s="373"/>
      <c r="AH454" s="374"/>
      <c r="AI454" s="371"/>
      <c r="AJ454" s="371"/>
      <c r="AK454" s="371"/>
      <c r="AL454" s="371"/>
      <c r="AM454" s="371"/>
      <c r="AN454" s="371"/>
      <c r="AO454" s="371"/>
      <c r="AP454" s="371"/>
      <c r="AQ454" s="371"/>
      <c r="AR454" s="371"/>
      <c r="AS454" s="371"/>
      <c r="AT454" s="372"/>
      <c r="AU454" s="373"/>
      <c r="AV454" s="374"/>
      <c r="AW454" s="371"/>
      <c r="AX454" s="371"/>
      <c r="AY454" s="371"/>
      <c r="AZ454" s="371"/>
      <c r="BA454" s="371"/>
      <c r="BB454" s="371"/>
      <c r="BC454" s="371"/>
      <c r="BD454" s="371"/>
      <c r="BE454" s="371"/>
      <c r="BF454" s="371"/>
      <c r="BG454" s="371"/>
      <c r="BH454" s="372"/>
      <c r="BI454" s="373"/>
      <c r="BJ454" s="373"/>
      <c r="BK454" s="373"/>
      <c r="BL454" s="373"/>
      <c r="BM454" s="373"/>
    </row>
    <row r="455" spans="1:65" outlineLevel="1" x14ac:dyDescent="0.3">
      <c r="A455" s="415" t="str">
        <f t="shared" si="228"/>
        <v>Rework Rate</v>
      </c>
      <c r="B455" s="353" t="s">
        <v>86</v>
      </c>
      <c r="C455" s="240"/>
      <c r="D455" s="241" t="s">
        <v>60</v>
      </c>
      <c r="E455" s="242"/>
      <c r="F455" s="250"/>
      <c r="G455" s="250"/>
      <c r="H455" s="250"/>
      <c r="I455" s="250"/>
      <c r="J455" s="250"/>
      <c r="K455" s="250"/>
      <c r="L455" s="250"/>
      <c r="M455" s="250"/>
      <c r="N455" s="250"/>
      <c r="O455" s="250"/>
      <c r="P455" s="250"/>
      <c r="Q455" s="250"/>
      <c r="R455" s="251"/>
      <c r="S455" s="373"/>
      <c r="T455" s="374"/>
      <c r="U455" s="371"/>
      <c r="V455" s="371"/>
      <c r="W455" s="371"/>
      <c r="X455" s="371"/>
      <c r="Y455" s="371"/>
      <c r="Z455" s="371"/>
      <c r="AA455" s="371"/>
      <c r="AB455" s="371"/>
      <c r="AC455" s="371"/>
      <c r="AD455" s="371"/>
      <c r="AE455" s="371"/>
      <c r="AF455" s="372"/>
      <c r="AG455" s="373"/>
      <c r="AH455" s="374"/>
      <c r="AI455" s="371"/>
      <c r="AJ455" s="371"/>
      <c r="AK455" s="371"/>
      <c r="AL455" s="371"/>
      <c r="AM455" s="371"/>
      <c r="AN455" s="371"/>
      <c r="AO455" s="371"/>
      <c r="AP455" s="371"/>
      <c r="AQ455" s="371"/>
      <c r="AR455" s="371"/>
      <c r="AS455" s="371"/>
      <c r="AT455" s="372"/>
      <c r="AU455" s="373"/>
      <c r="AV455" s="374"/>
      <c r="AW455" s="371"/>
      <c r="AX455" s="371"/>
      <c r="AY455" s="371"/>
      <c r="AZ455" s="371"/>
      <c r="BA455" s="371"/>
      <c r="BB455" s="371"/>
      <c r="BC455" s="371"/>
      <c r="BD455" s="371"/>
      <c r="BE455" s="371"/>
      <c r="BF455" s="371"/>
      <c r="BG455" s="371"/>
      <c r="BH455" s="372"/>
      <c r="BI455" s="373"/>
      <c r="BJ455" s="373"/>
      <c r="BK455" s="373"/>
      <c r="BL455" s="373"/>
      <c r="BM455" s="373"/>
    </row>
    <row r="456" spans="1:65" outlineLevel="1" x14ac:dyDescent="0.3">
      <c r="A456" s="415" t="str">
        <f t="shared" si="228"/>
        <v>Rework Rate</v>
      </c>
      <c r="B456" s="353" t="s">
        <v>86</v>
      </c>
      <c r="C456" s="240"/>
      <c r="D456" s="241" t="s">
        <v>61</v>
      </c>
      <c r="E456" s="281"/>
      <c r="F456" s="250"/>
      <c r="G456" s="250"/>
      <c r="H456" s="250"/>
      <c r="I456" s="250"/>
      <c r="J456" s="250"/>
      <c r="K456" s="250"/>
      <c r="L456" s="250"/>
      <c r="M456" s="250"/>
      <c r="N456" s="250"/>
      <c r="O456" s="250"/>
      <c r="P456" s="250"/>
      <c r="Q456" s="250"/>
      <c r="R456" s="251"/>
      <c r="S456" s="373"/>
      <c r="T456" s="374"/>
      <c r="U456" s="371"/>
      <c r="V456" s="371"/>
      <c r="W456" s="371"/>
      <c r="X456" s="371"/>
      <c r="Y456" s="371"/>
      <c r="Z456" s="371"/>
      <c r="AA456" s="371"/>
      <c r="AB456" s="371"/>
      <c r="AC456" s="371"/>
      <c r="AD456" s="371"/>
      <c r="AE456" s="371"/>
      <c r="AF456" s="372"/>
      <c r="AG456" s="373"/>
      <c r="AH456" s="374"/>
      <c r="AI456" s="371"/>
      <c r="AJ456" s="371"/>
      <c r="AK456" s="371"/>
      <c r="AL456" s="371"/>
      <c r="AM456" s="371"/>
      <c r="AN456" s="371"/>
      <c r="AO456" s="371"/>
      <c r="AP456" s="371"/>
      <c r="AQ456" s="371"/>
      <c r="AR456" s="371"/>
      <c r="AS456" s="371"/>
      <c r="AT456" s="372"/>
      <c r="AU456" s="373"/>
      <c r="AV456" s="374"/>
      <c r="AW456" s="371"/>
      <c r="AX456" s="371"/>
      <c r="AY456" s="371"/>
      <c r="AZ456" s="371"/>
      <c r="BA456" s="371"/>
      <c r="BB456" s="371"/>
      <c r="BC456" s="371"/>
      <c r="BD456" s="371"/>
      <c r="BE456" s="371"/>
      <c r="BF456" s="371"/>
      <c r="BG456" s="371"/>
      <c r="BH456" s="372"/>
      <c r="BI456" s="373"/>
      <c r="BJ456" s="373"/>
      <c r="BK456" s="373"/>
      <c r="BL456" s="373"/>
      <c r="BM456" s="373"/>
    </row>
    <row r="457" spans="1:65" outlineLevel="1" x14ac:dyDescent="0.3">
      <c r="A457" s="415" t="str">
        <f t="shared" si="228"/>
        <v>Rework Rate</v>
      </c>
      <c r="B457" s="353" t="s">
        <v>86</v>
      </c>
      <c r="C457" s="240"/>
      <c r="D457" s="241" t="s">
        <v>62</v>
      </c>
      <c r="E457" s="242"/>
      <c r="F457" s="250"/>
      <c r="G457" s="250"/>
      <c r="H457" s="250"/>
      <c r="I457" s="250"/>
      <c r="J457" s="250"/>
      <c r="K457" s="250"/>
      <c r="L457" s="250"/>
      <c r="M457" s="250"/>
      <c r="N457" s="250"/>
      <c r="O457" s="250"/>
      <c r="P457" s="250"/>
      <c r="Q457" s="250"/>
      <c r="R457" s="251"/>
      <c r="S457" s="373"/>
      <c r="T457" s="374"/>
      <c r="U457" s="371"/>
      <c r="V457" s="371"/>
      <c r="W457" s="371"/>
      <c r="X457" s="371"/>
      <c r="Y457" s="371"/>
      <c r="Z457" s="371"/>
      <c r="AA457" s="371"/>
      <c r="AB457" s="371"/>
      <c r="AC457" s="371"/>
      <c r="AD457" s="371"/>
      <c r="AE457" s="371"/>
      <c r="AF457" s="372"/>
      <c r="AG457" s="373"/>
      <c r="AH457" s="374"/>
      <c r="AI457" s="371"/>
      <c r="AJ457" s="371"/>
      <c r="AK457" s="371"/>
      <c r="AL457" s="371"/>
      <c r="AM457" s="371"/>
      <c r="AN457" s="371"/>
      <c r="AO457" s="371"/>
      <c r="AP457" s="371"/>
      <c r="AQ457" s="371"/>
      <c r="AR457" s="371"/>
      <c r="AS457" s="371"/>
      <c r="AT457" s="372"/>
      <c r="AU457" s="373"/>
      <c r="AV457" s="374"/>
      <c r="AW457" s="371"/>
      <c r="AX457" s="371"/>
      <c r="AY457" s="371"/>
      <c r="AZ457" s="371"/>
      <c r="BA457" s="371"/>
      <c r="BB457" s="371"/>
      <c r="BC457" s="371"/>
      <c r="BD457" s="371"/>
      <c r="BE457" s="371"/>
      <c r="BF457" s="371"/>
      <c r="BG457" s="371"/>
      <c r="BH457" s="372"/>
      <c r="BI457" s="373"/>
      <c r="BJ457" s="373"/>
      <c r="BK457" s="373"/>
      <c r="BL457" s="373"/>
      <c r="BM457" s="373"/>
    </row>
    <row r="458" spans="1:65" outlineLevel="1" x14ac:dyDescent="0.3">
      <c r="A458" s="415" t="str">
        <f t="shared" si="228"/>
        <v>Rework Rate</v>
      </c>
      <c r="B458" s="353" t="s">
        <v>86</v>
      </c>
      <c r="C458" s="240"/>
      <c r="D458" s="241" t="s">
        <v>63</v>
      </c>
      <c r="E458" s="281"/>
      <c r="F458" s="250"/>
      <c r="G458" s="250"/>
      <c r="H458" s="250"/>
      <c r="I458" s="250"/>
      <c r="J458" s="250"/>
      <c r="K458" s="250"/>
      <c r="L458" s="250"/>
      <c r="M458" s="250"/>
      <c r="N458" s="250"/>
      <c r="O458" s="250"/>
      <c r="P458" s="250"/>
      <c r="Q458" s="250"/>
      <c r="R458" s="251"/>
      <c r="S458" s="373"/>
      <c r="T458" s="374"/>
      <c r="U458" s="371"/>
      <c r="V458" s="371"/>
      <c r="W458" s="371"/>
      <c r="X458" s="371"/>
      <c r="Y458" s="371"/>
      <c r="Z458" s="371"/>
      <c r="AA458" s="371"/>
      <c r="AB458" s="371"/>
      <c r="AC458" s="371"/>
      <c r="AD458" s="371"/>
      <c r="AE458" s="371"/>
      <c r="AF458" s="372"/>
      <c r="AG458" s="373"/>
      <c r="AH458" s="374"/>
      <c r="AI458" s="371"/>
      <c r="AJ458" s="371"/>
      <c r="AK458" s="371"/>
      <c r="AL458" s="371"/>
      <c r="AM458" s="371"/>
      <c r="AN458" s="371"/>
      <c r="AO458" s="371"/>
      <c r="AP458" s="371"/>
      <c r="AQ458" s="371"/>
      <c r="AR458" s="371"/>
      <c r="AS458" s="371"/>
      <c r="AT458" s="372"/>
      <c r="AU458" s="373"/>
      <c r="AV458" s="374"/>
      <c r="AW458" s="371"/>
      <c r="AX458" s="371"/>
      <c r="AY458" s="371"/>
      <c r="AZ458" s="371"/>
      <c r="BA458" s="371"/>
      <c r="BB458" s="371"/>
      <c r="BC458" s="371"/>
      <c r="BD458" s="371"/>
      <c r="BE458" s="371"/>
      <c r="BF458" s="371"/>
      <c r="BG458" s="371"/>
      <c r="BH458" s="372"/>
      <c r="BI458" s="373"/>
      <c r="BJ458" s="373"/>
      <c r="BK458" s="373"/>
      <c r="BL458" s="373"/>
      <c r="BM458" s="373"/>
    </row>
    <row r="459" spans="1:65" outlineLevel="1" x14ac:dyDescent="0.3">
      <c r="A459" s="415" t="str">
        <f t="shared" si="228"/>
        <v>Rework Rate</v>
      </c>
      <c r="B459" s="353" t="s">
        <v>86</v>
      </c>
      <c r="C459" s="240"/>
      <c r="D459" s="241" t="s">
        <v>64</v>
      </c>
      <c r="E459" s="242"/>
      <c r="F459" s="282"/>
      <c r="G459" s="282"/>
      <c r="H459" s="282"/>
      <c r="I459" s="282"/>
      <c r="J459" s="282"/>
      <c r="K459" s="282"/>
      <c r="L459" s="282"/>
      <c r="M459" s="282"/>
      <c r="N459" s="282"/>
      <c r="O459" s="282"/>
      <c r="P459" s="282"/>
      <c r="Q459" s="282"/>
      <c r="R459" s="283"/>
      <c r="S459" s="381"/>
      <c r="T459" s="382"/>
      <c r="U459" s="379"/>
      <c r="V459" s="379"/>
      <c r="W459" s="379"/>
      <c r="X459" s="379"/>
      <c r="Y459" s="379"/>
      <c r="Z459" s="379"/>
      <c r="AA459" s="379"/>
      <c r="AB459" s="379"/>
      <c r="AC459" s="379"/>
      <c r="AD459" s="379"/>
      <c r="AE459" s="379"/>
      <c r="AF459" s="380"/>
      <c r="AG459" s="381"/>
      <c r="AH459" s="382"/>
      <c r="AI459" s="379"/>
      <c r="AJ459" s="379"/>
      <c r="AK459" s="379"/>
      <c r="AL459" s="379"/>
      <c r="AM459" s="379"/>
      <c r="AN459" s="379"/>
      <c r="AO459" s="379"/>
      <c r="AP459" s="379"/>
      <c r="AQ459" s="379"/>
      <c r="AR459" s="379"/>
      <c r="AS459" s="379"/>
      <c r="AT459" s="380"/>
      <c r="AU459" s="381"/>
      <c r="AV459" s="382"/>
      <c r="AW459" s="379"/>
      <c r="AX459" s="379"/>
      <c r="AY459" s="379"/>
      <c r="AZ459" s="379"/>
      <c r="BA459" s="379"/>
      <c r="BB459" s="379"/>
      <c r="BC459" s="379"/>
      <c r="BD459" s="379"/>
      <c r="BE459" s="379"/>
      <c r="BF459" s="379"/>
      <c r="BG459" s="379"/>
      <c r="BH459" s="380"/>
      <c r="BI459" s="381"/>
      <c r="BJ459" s="381"/>
      <c r="BK459" s="381"/>
      <c r="BL459" s="381"/>
      <c r="BM459" s="381"/>
    </row>
    <row r="460" spans="1:65" outlineLevel="1" x14ac:dyDescent="0.3">
      <c r="A460" s="415" t="str">
        <f t="shared" si="228"/>
        <v>Rework Rate</v>
      </c>
      <c r="B460" s="353" t="s">
        <v>86</v>
      </c>
      <c r="C460" s="240"/>
      <c r="D460" s="241" t="s">
        <v>71</v>
      </c>
      <c r="E460" s="242"/>
      <c r="F460" s="286"/>
      <c r="G460" s="286"/>
      <c r="H460" s="286"/>
      <c r="I460" s="286"/>
      <c r="J460" s="286"/>
      <c r="K460" s="286"/>
      <c r="L460" s="286"/>
      <c r="M460" s="286"/>
      <c r="N460" s="286"/>
      <c r="O460" s="286"/>
      <c r="P460" s="286"/>
      <c r="Q460" s="286"/>
      <c r="R460" s="287"/>
      <c r="S460" s="381"/>
      <c r="T460" s="382"/>
      <c r="U460" s="379"/>
      <c r="V460" s="379"/>
      <c r="W460" s="379"/>
      <c r="X460" s="379"/>
      <c r="Y460" s="379"/>
      <c r="Z460" s="379"/>
      <c r="AA460" s="379"/>
      <c r="AB460" s="379"/>
      <c r="AC460" s="379"/>
      <c r="AD460" s="379"/>
      <c r="AE460" s="379"/>
      <c r="AF460" s="380"/>
      <c r="AG460" s="381"/>
      <c r="AH460" s="382"/>
      <c r="AI460" s="379"/>
      <c r="AJ460" s="379"/>
      <c r="AK460" s="379"/>
      <c r="AL460" s="379"/>
      <c r="AM460" s="379"/>
      <c r="AN460" s="379"/>
      <c r="AO460" s="379"/>
      <c r="AP460" s="379"/>
      <c r="AQ460" s="379"/>
      <c r="AR460" s="379"/>
      <c r="AS460" s="379"/>
      <c r="AT460" s="380"/>
      <c r="AU460" s="381"/>
      <c r="AV460" s="382"/>
      <c r="AW460" s="379"/>
      <c r="AX460" s="379"/>
      <c r="AY460" s="379"/>
      <c r="AZ460" s="379"/>
      <c r="BA460" s="379"/>
      <c r="BB460" s="379"/>
      <c r="BC460" s="379"/>
      <c r="BD460" s="379"/>
      <c r="BE460" s="379"/>
      <c r="BF460" s="379"/>
      <c r="BG460" s="379"/>
      <c r="BH460" s="380"/>
      <c r="BI460" s="381"/>
      <c r="BJ460" s="381"/>
      <c r="BK460" s="381"/>
      <c r="BL460" s="381"/>
      <c r="BM460" s="381"/>
    </row>
    <row r="461" spans="1:65" outlineLevel="1" x14ac:dyDescent="0.3">
      <c r="A461" s="415" t="str">
        <f t="shared" si="228"/>
        <v>Rework Rate</v>
      </c>
      <c r="B461" s="353" t="s">
        <v>86</v>
      </c>
      <c r="C461" s="240"/>
      <c r="D461" s="241" t="s">
        <v>72</v>
      </c>
      <c r="E461" s="290"/>
      <c r="F461" s="282"/>
      <c r="G461" s="282"/>
      <c r="H461" s="282"/>
      <c r="I461" s="282"/>
      <c r="J461" s="282"/>
      <c r="K461" s="282"/>
      <c r="L461" s="282"/>
      <c r="M461" s="282"/>
      <c r="N461" s="282"/>
      <c r="O461" s="282"/>
      <c r="P461" s="282"/>
      <c r="Q461" s="282"/>
      <c r="R461" s="283"/>
      <c r="S461" s="381"/>
      <c r="T461" s="382"/>
      <c r="U461" s="379"/>
      <c r="V461" s="379"/>
      <c r="W461" s="379"/>
      <c r="X461" s="379"/>
      <c r="Y461" s="379"/>
      <c r="Z461" s="379"/>
      <c r="AA461" s="379"/>
      <c r="AB461" s="379"/>
      <c r="AC461" s="379"/>
      <c r="AD461" s="379"/>
      <c r="AE461" s="379"/>
      <c r="AF461" s="380"/>
      <c r="AG461" s="381"/>
      <c r="AH461" s="382"/>
      <c r="AI461" s="379"/>
      <c r="AJ461" s="379"/>
      <c r="AK461" s="379"/>
      <c r="AL461" s="379"/>
      <c r="AM461" s="379"/>
      <c r="AN461" s="379"/>
      <c r="AO461" s="379"/>
      <c r="AP461" s="379"/>
      <c r="AQ461" s="379"/>
      <c r="AR461" s="379"/>
      <c r="AS461" s="379"/>
      <c r="AT461" s="380"/>
      <c r="AU461" s="381"/>
      <c r="AV461" s="382"/>
      <c r="AW461" s="379"/>
      <c r="AX461" s="379"/>
      <c r="AY461" s="379"/>
      <c r="AZ461" s="379"/>
      <c r="BA461" s="379"/>
      <c r="BB461" s="379"/>
      <c r="BC461" s="379"/>
      <c r="BD461" s="379"/>
      <c r="BE461" s="379"/>
      <c r="BF461" s="379"/>
      <c r="BG461" s="379"/>
      <c r="BH461" s="380"/>
      <c r="BI461" s="381"/>
      <c r="BJ461" s="381"/>
      <c r="BK461" s="381"/>
      <c r="BL461" s="381"/>
      <c r="BM461" s="381"/>
    </row>
    <row r="462" spans="1:65" outlineLevel="1" x14ac:dyDescent="0.3">
      <c r="A462" s="415" t="str">
        <f t="shared" si="228"/>
        <v>Rework Rate</v>
      </c>
      <c r="B462" s="353" t="s">
        <v>86</v>
      </c>
      <c r="C462" s="291"/>
      <c r="D462" s="241" t="s">
        <v>49</v>
      </c>
      <c r="E462" s="292"/>
      <c r="F462" s="293"/>
      <c r="G462" s="293"/>
      <c r="H462" s="293"/>
      <c r="I462" s="293"/>
      <c r="J462" s="293"/>
      <c r="K462" s="293"/>
      <c r="L462" s="293"/>
      <c r="M462" s="293"/>
      <c r="N462" s="293"/>
      <c r="O462" s="293"/>
      <c r="P462" s="293"/>
      <c r="Q462" s="293"/>
      <c r="R462" s="294"/>
      <c r="S462" s="385"/>
      <c r="T462" s="386"/>
      <c r="U462" s="383"/>
      <c r="V462" s="383"/>
      <c r="W462" s="383"/>
      <c r="X462" s="383"/>
      <c r="Y462" s="383"/>
      <c r="Z462" s="383"/>
      <c r="AA462" s="383"/>
      <c r="AB462" s="383"/>
      <c r="AC462" s="383"/>
      <c r="AD462" s="383"/>
      <c r="AE462" s="383"/>
      <c r="AF462" s="384"/>
      <c r="AG462" s="385"/>
      <c r="AH462" s="386"/>
      <c r="AI462" s="383"/>
      <c r="AJ462" s="383"/>
      <c r="AK462" s="383"/>
      <c r="AL462" s="383"/>
      <c r="AM462" s="383"/>
      <c r="AN462" s="383"/>
      <c r="AO462" s="383"/>
      <c r="AP462" s="383"/>
      <c r="AQ462" s="383"/>
      <c r="AR462" s="383"/>
      <c r="AS462" s="383"/>
      <c r="AT462" s="384"/>
      <c r="AU462" s="385"/>
      <c r="AV462" s="386"/>
      <c r="AW462" s="383"/>
      <c r="AX462" s="383"/>
      <c r="AY462" s="383"/>
      <c r="AZ462" s="383"/>
      <c r="BA462" s="383"/>
      <c r="BB462" s="383"/>
      <c r="BC462" s="383"/>
      <c r="BD462" s="383"/>
      <c r="BE462" s="383"/>
      <c r="BF462" s="383"/>
      <c r="BG462" s="383"/>
      <c r="BH462" s="384"/>
      <c r="BI462" s="385"/>
      <c r="BJ462" s="385"/>
      <c r="BK462" s="385"/>
      <c r="BL462" s="385"/>
      <c r="BM462" s="385"/>
    </row>
    <row r="463" spans="1:65" outlineLevel="1" x14ac:dyDescent="0.3">
      <c r="A463" s="415" t="str">
        <f t="shared" si="228"/>
        <v>Rework Rate</v>
      </c>
      <c r="B463" s="355" t="s">
        <v>87</v>
      </c>
      <c r="C463" s="274"/>
      <c r="D463" s="298" t="s">
        <v>75</v>
      </c>
      <c r="E463" s="299"/>
      <c r="F463" s="331"/>
      <c r="G463" s="331"/>
      <c r="H463" s="331"/>
      <c r="I463" s="331"/>
      <c r="J463" s="331"/>
      <c r="K463" s="331"/>
      <c r="L463" s="331"/>
      <c r="M463" s="331"/>
      <c r="N463" s="331"/>
      <c r="O463" s="331"/>
      <c r="P463" s="331"/>
      <c r="Q463" s="331"/>
      <c r="R463" s="332"/>
      <c r="S463" s="405"/>
      <c r="T463" s="406"/>
      <c r="U463" s="403"/>
      <c r="V463" s="403"/>
      <c r="W463" s="403"/>
      <c r="X463" s="403"/>
      <c r="Y463" s="403"/>
      <c r="Z463" s="403"/>
      <c r="AA463" s="403"/>
      <c r="AB463" s="403"/>
      <c r="AC463" s="403"/>
      <c r="AD463" s="403"/>
      <c r="AE463" s="403"/>
      <c r="AF463" s="404"/>
      <c r="AG463" s="405"/>
      <c r="AH463" s="406"/>
      <c r="AI463" s="403"/>
      <c r="AJ463" s="403"/>
      <c r="AK463" s="403"/>
      <c r="AL463" s="403"/>
      <c r="AM463" s="403"/>
      <c r="AN463" s="403"/>
      <c r="AO463" s="403"/>
      <c r="AP463" s="403"/>
      <c r="AQ463" s="403"/>
      <c r="AR463" s="403"/>
      <c r="AS463" s="403"/>
      <c r="AT463" s="404"/>
      <c r="AU463" s="405"/>
      <c r="AV463" s="406"/>
      <c r="AW463" s="403"/>
      <c r="AX463" s="403"/>
      <c r="AY463" s="403"/>
      <c r="AZ463" s="403"/>
      <c r="BA463" s="403"/>
      <c r="BB463" s="403"/>
      <c r="BC463" s="403"/>
      <c r="BD463" s="403"/>
      <c r="BE463" s="403"/>
      <c r="BF463" s="403"/>
      <c r="BG463" s="403"/>
      <c r="BH463" s="404"/>
      <c r="BI463" s="405"/>
      <c r="BJ463" s="405"/>
      <c r="BK463" s="405"/>
      <c r="BL463" s="405"/>
      <c r="BM463" s="405"/>
    </row>
    <row r="464" spans="1:65" outlineLevel="1" x14ac:dyDescent="0.3">
      <c r="A464" s="415" t="str">
        <f t="shared" si="228"/>
        <v>Rework Rate</v>
      </c>
      <c r="B464" s="353" t="s">
        <v>87</v>
      </c>
      <c r="C464" s="240"/>
      <c r="D464" s="241" t="s">
        <v>77</v>
      </c>
      <c r="E464" s="242"/>
      <c r="F464" s="335"/>
      <c r="G464" s="335"/>
      <c r="H464" s="335"/>
      <c r="I464" s="335"/>
      <c r="J464" s="335"/>
      <c r="K464" s="335"/>
      <c r="L464" s="335"/>
      <c r="M464" s="335"/>
      <c r="N464" s="335"/>
      <c r="O464" s="335"/>
      <c r="P464" s="335"/>
      <c r="Q464" s="335"/>
      <c r="R464" s="336"/>
      <c r="S464" s="409"/>
      <c r="T464" s="410"/>
      <c r="U464" s="407"/>
      <c r="V464" s="407"/>
      <c r="W464" s="407"/>
      <c r="X464" s="407"/>
      <c r="Y464" s="407"/>
      <c r="Z464" s="407"/>
      <c r="AA464" s="407"/>
      <c r="AB464" s="407"/>
      <c r="AC464" s="407"/>
      <c r="AD464" s="407"/>
      <c r="AE464" s="407"/>
      <c r="AF464" s="408"/>
      <c r="AG464" s="409"/>
      <c r="AH464" s="410"/>
      <c r="AI464" s="407"/>
      <c r="AJ464" s="407"/>
      <c r="AK464" s="407"/>
      <c r="AL464" s="407"/>
      <c r="AM464" s="407"/>
      <c r="AN464" s="407"/>
      <c r="AO464" s="407"/>
      <c r="AP464" s="407"/>
      <c r="AQ464" s="407"/>
      <c r="AR464" s="407"/>
      <c r="AS464" s="407"/>
      <c r="AT464" s="408"/>
      <c r="AU464" s="409"/>
      <c r="AV464" s="410"/>
      <c r="AW464" s="407"/>
      <c r="AX464" s="407"/>
      <c r="AY464" s="407"/>
      <c r="AZ464" s="407"/>
      <c r="BA464" s="407"/>
      <c r="BB464" s="407"/>
      <c r="BC464" s="407"/>
      <c r="BD464" s="407"/>
      <c r="BE464" s="407"/>
      <c r="BF464" s="407"/>
      <c r="BG464" s="407"/>
      <c r="BH464" s="408"/>
      <c r="BI464" s="409"/>
      <c r="BJ464" s="409"/>
      <c r="BK464" s="409"/>
      <c r="BL464" s="409"/>
      <c r="BM464" s="409"/>
    </row>
    <row r="465" spans="1:65" outlineLevel="1" x14ac:dyDescent="0.3">
      <c r="A465" s="415" t="str">
        <f t="shared" si="228"/>
        <v>Rework Rate</v>
      </c>
      <c r="B465" s="353" t="s">
        <v>87</v>
      </c>
      <c r="C465" s="240"/>
      <c r="D465" s="241" t="s">
        <v>78</v>
      </c>
      <c r="E465" s="242"/>
      <c r="F465" s="282"/>
      <c r="G465" s="282"/>
      <c r="H465" s="282"/>
      <c r="I465" s="282"/>
      <c r="J465" s="282"/>
      <c r="K465" s="282"/>
      <c r="L465" s="282"/>
      <c r="M465" s="282"/>
      <c r="N465" s="282"/>
      <c r="O465" s="282"/>
      <c r="P465" s="282"/>
      <c r="Q465" s="282"/>
      <c r="R465" s="283"/>
      <c r="S465" s="381">
        <v>0.18</v>
      </c>
      <c r="T465" s="382">
        <v>0.18</v>
      </c>
      <c r="U465" s="379">
        <v>0.18</v>
      </c>
      <c r="V465" s="379">
        <v>0.18</v>
      </c>
      <c r="W465" s="379">
        <v>0.18</v>
      </c>
      <c r="X465" s="379">
        <v>0.18</v>
      </c>
      <c r="Y465" s="379">
        <v>0.18</v>
      </c>
      <c r="Z465" s="379">
        <v>0.18</v>
      </c>
      <c r="AA465" s="379">
        <v>0.18</v>
      </c>
      <c r="AB465" s="379">
        <v>0.18</v>
      </c>
      <c r="AC465" s="379">
        <v>0.18</v>
      </c>
      <c r="AD465" s="379">
        <v>0.18</v>
      </c>
      <c r="AE465" s="379">
        <v>0.18</v>
      </c>
      <c r="AF465" s="380">
        <v>0.18</v>
      </c>
      <c r="AG465" s="381">
        <v>0.18</v>
      </c>
      <c r="AH465" s="382">
        <v>0.18</v>
      </c>
      <c r="AI465" s="379">
        <v>0.18</v>
      </c>
      <c r="AJ465" s="379">
        <v>0.18</v>
      </c>
      <c r="AK465" s="379">
        <v>0.18</v>
      </c>
      <c r="AL465" s="379">
        <v>0.18</v>
      </c>
      <c r="AM465" s="379">
        <v>0.18</v>
      </c>
      <c r="AN465" s="379">
        <v>0.18</v>
      </c>
      <c r="AO465" s="379">
        <v>0.18</v>
      </c>
      <c r="AP465" s="379">
        <v>0.18</v>
      </c>
      <c r="AQ465" s="379">
        <v>0.18</v>
      </c>
      <c r="AR465" s="379">
        <v>0.18</v>
      </c>
      <c r="AS465" s="379">
        <v>0.18</v>
      </c>
      <c r="AT465" s="380">
        <v>0.18</v>
      </c>
      <c r="AU465" s="381">
        <v>0.18</v>
      </c>
      <c r="AV465" s="382">
        <v>0.18</v>
      </c>
      <c r="AW465" s="379">
        <v>0.18</v>
      </c>
      <c r="AX465" s="379">
        <v>0.18</v>
      </c>
      <c r="AY465" s="379">
        <v>0.18</v>
      </c>
      <c r="AZ465" s="379">
        <v>0.18</v>
      </c>
      <c r="BA465" s="379">
        <v>0.18</v>
      </c>
      <c r="BB465" s="379">
        <v>0.18</v>
      </c>
      <c r="BC465" s="379">
        <v>0.18</v>
      </c>
      <c r="BD465" s="379">
        <v>0.18</v>
      </c>
      <c r="BE465" s="379">
        <v>0.18</v>
      </c>
      <c r="BF465" s="379">
        <v>0.18</v>
      </c>
      <c r="BG465" s="379">
        <v>0.18</v>
      </c>
      <c r="BH465" s="380">
        <v>0.18</v>
      </c>
      <c r="BI465" s="381">
        <v>0.18</v>
      </c>
      <c r="BJ465" s="381">
        <v>0.18</v>
      </c>
      <c r="BK465" s="381">
        <v>0.18</v>
      </c>
      <c r="BL465" s="381">
        <v>0.18</v>
      </c>
      <c r="BM465" s="381">
        <v>0.18</v>
      </c>
    </row>
    <row r="466" spans="1:65" outlineLevel="1" x14ac:dyDescent="0.3">
      <c r="A466" s="415" t="str">
        <f t="shared" si="228"/>
        <v>Rework Rate</v>
      </c>
      <c r="B466" s="353" t="s">
        <v>87</v>
      </c>
      <c r="C466" s="240"/>
      <c r="D466" s="241" t="s">
        <v>79</v>
      </c>
      <c r="E466" s="242"/>
      <c r="F466" s="282"/>
      <c r="G466" s="282"/>
      <c r="H466" s="282"/>
      <c r="I466" s="282"/>
      <c r="J466" s="282"/>
      <c r="K466" s="282"/>
      <c r="L466" s="282"/>
      <c r="M466" s="282"/>
      <c r="N466" s="282"/>
      <c r="O466" s="282"/>
      <c r="P466" s="282"/>
      <c r="Q466" s="282"/>
      <c r="R466" s="283"/>
      <c r="S466" s="381"/>
      <c r="T466" s="382"/>
      <c r="U466" s="379"/>
      <c r="V466" s="379"/>
      <c r="W466" s="379"/>
      <c r="X466" s="379"/>
      <c r="Y466" s="379"/>
      <c r="Z466" s="379"/>
      <c r="AA466" s="379"/>
      <c r="AB466" s="379"/>
      <c r="AC466" s="379"/>
      <c r="AD466" s="379"/>
      <c r="AE466" s="379"/>
      <c r="AF466" s="380"/>
      <c r="AG466" s="381"/>
      <c r="AH466" s="382"/>
      <c r="AI466" s="379"/>
      <c r="AJ466" s="379"/>
      <c r="AK466" s="379"/>
      <c r="AL466" s="379"/>
      <c r="AM466" s="379"/>
      <c r="AN466" s="379"/>
      <c r="AO466" s="379"/>
      <c r="AP466" s="379"/>
      <c r="AQ466" s="379"/>
      <c r="AR466" s="379"/>
      <c r="AS466" s="379"/>
      <c r="AT466" s="380"/>
      <c r="AU466" s="381"/>
      <c r="AV466" s="382"/>
      <c r="AW466" s="379"/>
      <c r="AX466" s="379"/>
      <c r="AY466" s="379"/>
      <c r="AZ466" s="379"/>
      <c r="BA466" s="379"/>
      <c r="BB466" s="379"/>
      <c r="BC466" s="379"/>
      <c r="BD466" s="379"/>
      <c r="BE466" s="379"/>
      <c r="BF466" s="379"/>
      <c r="BG466" s="379"/>
      <c r="BH466" s="380"/>
      <c r="BI466" s="381"/>
      <c r="BJ466" s="381"/>
      <c r="BK466" s="381"/>
      <c r="BL466" s="381"/>
      <c r="BM466" s="381"/>
    </row>
    <row r="467" spans="1:65" outlineLevel="1" x14ac:dyDescent="0.3">
      <c r="A467" s="415" t="str">
        <f t="shared" si="228"/>
        <v>Rework Rate</v>
      </c>
      <c r="B467" s="353" t="s">
        <v>87</v>
      </c>
      <c r="C467" s="240"/>
      <c r="D467" s="241" t="s">
        <v>80</v>
      </c>
      <c r="E467" s="348"/>
      <c r="F467" s="282"/>
      <c r="G467" s="282"/>
      <c r="H467" s="282"/>
      <c r="I467" s="282"/>
      <c r="J467" s="282"/>
      <c r="K467" s="282"/>
      <c r="L467" s="282"/>
      <c r="M467" s="282"/>
      <c r="N467" s="282"/>
      <c r="O467" s="282"/>
      <c r="P467" s="282"/>
      <c r="Q467" s="282"/>
      <c r="R467" s="283"/>
      <c r="S467" s="381"/>
      <c r="T467" s="382"/>
      <c r="U467" s="379"/>
      <c r="V467" s="379"/>
      <c r="W467" s="379"/>
      <c r="X467" s="379"/>
      <c r="Y467" s="379"/>
      <c r="Z467" s="379"/>
      <c r="AA467" s="379"/>
      <c r="AB467" s="379"/>
      <c r="AC467" s="379"/>
      <c r="AD467" s="379"/>
      <c r="AE467" s="379"/>
      <c r="AF467" s="380"/>
      <c r="AG467" s="381"/>
      <c r="AH467" s="382"/>
      <c r="AI467" s="379"/>
      <c r="AJ467" s="379"/>
      <c r="AK467" s="379"/>
      <c r="AL467" s="379"/>
      <c r="AM467" s="379"/>
      <c r="AN467" s="379"/>
      <c r="AO467" s="379"/>
      <c r="AP467" s="379"/>
      <c r="AQ467" s="379"/>
      <c r="AR467" s="379"/>
      <c r="AS467" s="379"/>
      <c r="AT467" s="380"/>
      <c r="AU467" s="381"/>
      <c r="AV467" s="382"/>
      <c r="AW467" s="379"/>
      <c r="AX467" s="379"/>
      <c r="AY467" s="379"/>
      <c r="AZ467" s="379"/>
      <c r="BA467" s="379"/>
      <c r="BB467" s="379"/>
      <c r="BC467" s="379"/>
      <c r="BD467" s="379"/>
      <c r="BE467" s="379"/>
      <c r="BF467" s="379"/>
      <c r="BG467" s="379"/>
      <c r="BH467" s="380"/>
      <c r="BI467" s="381"/>
      <c r="BJ467" s="381"/>
      <c r="BK467" s="381"/>
      <c r="BL467" s="381"/>
      <c r="BM467" s="381"/>
    </row>
    <row r="468" spans="1:65" outlineLevel="1" x14ac:dyDescent="0.3">
      <c r="A468" s="415" t="str">
        <f t="shared" si="228"/>
        <v>Rework Rate</v>
      </c>
      <c r="B468" s="353" t="s">
        <v>87</v>
      </c>
      <c r="C468" s="240"/>
      <c r="D468" s="241" t="s">
        <v>81</v>
      </c>
      <c r="E468" s="348"/>
      <c r="F468" s="282"/>
      <c r="G468" s="282"/>
      <c r="H468" s="282"/>
      <c r="I468" s="282"/>
      <c r="J468" s="282"/>
      <c r="K468" s="282"/>
      <c r="L468" s="282"/>
      <c r="M468" s="282"/>
      <c r="N468" s="282"/>
      <c r="O468" s="282"/>
      <c r="P468" s="282"/>
      <c r="Q468" s="282"/>
      <c r="R468" s="283"/>
      <c r="S468" s="381"/>
      <c r="T468" s="382"/>
      <c r="U468" s="379"/>
      <c r="V468" s="379"/>
      <c r="W468" s="379"/>
      <c r="X468" s="379"/>
      <c r="Y468" s="379"/>
      <c r="Z468" s="379"/>
      <c r="AA468" s="379"/>
      <c r="AB468" s="379"/>
      <c r="AC468" s="379"/>
      <c r="AD468" s="379"/>
      <c r="AE468" s="379"/>
      <c r="AF468" s="380"/>
      <c r="AG468" s="381"/>
      <c r="AH468" s="382"/>
      <c r="AI468" s="379"/>
      <c r="AJ468" s="379"/>
      <c r="AK468" s="379"/>
      <c r="AL468" s="379"/>
      <c r="AM468" s="379"/>
      <c r="AN468" s="379"/>
      <c r="AO468" s="379"/>
      <c r="AP468" s="379"/>
      <c r="AQ468" s="379"/>
      <c r="AR468" s="379"/>
      <c r="AS468" s="379"/>
      <c r="AT468" s="380"/>
      <c r="AU468" s="381"/>
      <c r="AV468" s="382"/>
      <c r="AW468" s="379"/>
      <c r="AX468" s="379"/>
      <c r="AY468" s="379"/>
      <c r="AZ468" s="379"/>
      <c r="BA468" s="379"/>
      <c r="BB468" s="379"/>
      <c r="BC468" s="379"/>
      <c r="BD468" s="379"/>
      <c r="BE468" s="379"/>
      <c r="BF468" s="379"/>
      <c r="BG468" s="379"/>
      <c r="BH468" s="380"/>
      <c r="BI468" s="381"/>
      <c r="BJ468" s="381"/>
      <c r="BK468" s="381"/>
      <c r="BL468" s="381"/>
      <c r="BM468" s="381"/>
    </row>
    <row r="469" spans="1:65" outlineLevel="1" x14ac:dyDescent="0.3">
      <c r="A469" s="415" t="str">
        <f t="shared" si="228"/>
        <v>Rework Rate</v>
      </c>
      <c r="B469" s="353" t="s">
        <v>87</v>
      </c>
      <c r="C469" s="240"/>
      <c r="D469" s="241" t="s">
        <v>82</v>
      </c>
      <c r="E469" s="348"/>
      <c r="F469" s="282"/>
      <c r="G469" s="282"/>
      <c r="H469" s="282"/>
      <c r="I469" s="282"/>
      <c r="J469" s="282"/>
      <c r="K469" s="282"/>
      <c r="L469" s="282"/>
      <c r="M469" s="282"/>
      <c r="N469" s="282"/>
      <c r="O469" s="282"/>
      <c r="P469" s="282"/>
      <c r="Q469" s="282"/>
      <c r="R469" s="283"/>
      <c r="S469" s="381"/>
      <c r="T469" s="382"/>
      <c r="U469" s="379"/>
      <c r="V469" s="379"/>
      <c r="W469" s="379"/>
      <c r="X469" s="379"/>
      <c r="Y469" s="379"/>
      <c r="Z469" s="379"/>
      <c r="AA469" s="379"/>
      <c r="AB469" s="379"/>
      <c r="AC469" s="379"/>
      <c r="AD469" s="379"/>
      <c r="AE469" s="379"/>
      <c r="AF469" s="380"/>
      <c r="AG469" s="381"/>
      <c r="AH469" s="382"/>
      <c r="AI469" s="379"/>
      <c r="AJ469" s="379"/>
      <c r="AK469" s="379"/>
      <c r="AL469" s="379"/>
      <c r="AM469" s="379"/>
      <c r="AN469" s="379"/>
      <c r="AO469" s="379"/>
      <c r="AP469" s="379"/>
      <c r="AQ469" s="379"/>
      <c r="AR469" s="379"/>
      <c r="AS469" s="379"/>
      <c r="AT469" s="380"/>
      <c r="AU469" s="381"/>
      <c r="AV469" s="382"/>
      <c r="AW469" s="379"/>
      <c r="AX469" s="379"/>
      <c r="AY469" s="379"/>
      <c r="AZ469" s="379"/>
      <c r="BA469" s="379"/>
      <c r="BB469" s="379"/>
      <c r="BC469" s="379"/>
      <c r="BD469" s="379"/>
      <c r="BE469" s="379"/>
      <c r="BF469" s="379"/>
      <c r="BG469" s="379"/>
      <c r="BH469" s="380"/>
      <c r="BI469" s="381"/>
      <c r="BJ469" s="381"/>
      <c r="BK469" s="381"/>
      <c r="BL469" s="381"/>
      <c r="BM469" s="381"/>
    </row>
    <row r="470" spans="1:65" outlineLevel="1" x14ac:dyDescent="0.3">
      <c r="A470" s="415" t="str">
        <f t="shared" si="228"/>
        <v>Rework Rate</v>
      </c>
      <c r="B470" s="353" t="s">
        <v>87</v>
      </c>
      <c r="C470" s="240"/>
      <c r="D470" s="241" t="s">
        <v>52</v>
      </c>
      <c r="E470" s="242"/>
      <c r="F470" s="282"/>
      <c r="G470" s="282"/>
      <c r="H470" s="282"/>
      <c r="I470" s="282"/>
      <c r="J470" s="282"/>
      <c r="K470" s="282"/>
      <c r="L470" s="282"/>
      <c r="M470" s="282"/>
      <c r="N470" s="282"/>
      <c r="O470" s="282"/>
      <c r="P470" s="282"/>
      <c r="Q470" s="282"/>
      <c r="R470" s="283"/>
      <c r="S470" s="381"/>
      <c r="T470" s="382"/>
      <c r="U470" s="379"/>
      <c r="V470" s="379"/>
      <c r="W470" s="379"/>
      <c r="X470" s="379"/>
      <c r="Y470" s="379"/>
      <c r="Z470" s="379"/>
      <c r="AA470" s="379"/>
      <c r="AB470" s="379"/>
      <c r="AC470" s="379"/>
      <c r="AD470" s="379"/>
      <c r="AE470" s="379"/>
      <c r="AF470" s="380"/>
      <c r="AG470" s="381"/>
      <c r="AH470" s="382"/>
      <c r="AI470" s="379"/>
      <c r="AJ470" s="379"/>
      <c r="AK470" s="379"/>
      <c r="AL470" s="379"/>
      <c r="AM470" s="379"/>
      <c r="AN470" s="379"/>
      <c r="AO470" s="379"/>
      <c r="AP470" s="379"/>
      <c r="AQ470" s="379"/>
      <c r="AR470" s="379"/>
      <c r="AS470" s="379"/>
      <c r="AT470" s="380"/>
      <c r="AU470" s="381"/>
      <c r="AV470" s="382"/>
      <c r="AW470" s="379"/>
      <c r="AX470" s="379"/>
      <c r="AY470" s="379"/>
      <c r="AZ470" s="379"/>
      <c r="BA470" s="379"/>
      <c r="BB470" s="379"/>
      <c r="BC470" s="379"/>
      <c r="BD470" s="379"/>
      <c r="BE470" s="379"/>
      <c r="BF470" s="379"/>
      <c r="BG470" s="379"/>
      <c r="BH470" s="380"/>
      <c r="BI470" s="381"/>
      <c r="BJ470" s="381"/>
      <c r="BK470" s="381"/>
      <c r="BL470" s="381"/>
      <c r="BM470" s="381"/>
    </row>
    <row r="471" spans="1:65" outlineLevel="1" x14ac:dyDescent="0.3">
      <c r="A471" s="415" t="str">
        <f t="shared" si="228"/>
        <v>Rework Rate</v>
      </c>
      <c r="B471" s="353" t="s">
        <v>87</v>
      </c>
      <c r="C471" s="291"/>
      <c r="D471" s="351" t="s">
        <v>83</v>
      </c>
      <c r="E471" s="292"/>
      <c r="F471" s="293"/>
      <c r="G471" s="293"/>
      <c r="H471" s="293"/>
      <c r="I471" s="293"/>
      <c r="J471" s="293"/>
      <c r="K471" s="293"/>
      <c r="L471" s="293"/>
      <c r="M471" s="293"/>
      <c r="N471" s="293"/>
      <c r="O471" s="293"/>
      <c r="P471" s="293"/>
      <c r="Q471" s="293"/>
      <c r="R471" s="294"/>
      <c r="S471" s="385"/>
      <c r="T471" s="386"/>
      <c r="U471" s="383"/>
      <c r="V471" s="383"/>
      <c r="W471" s="383"/>
      <c r="X471" s="383"/>
      <c r="Y471" s="383"/>
      <c r="Z471" s="383"/>
      <c r="AA471" s="383"/>
      <c r="AB471" s="383"/>
      <c r="AC471" s="383"/>
      <c r="AD471" s="383"/>
      <c r="AE471" s="383"/>
      <c r="AF471" s="384"/>
      <c r="AG471" s="385"/>
      <c r="AH471" s="386"/>
      <c r="AI471" s="383"/>
      <c r="AJ471" s="383"/>
      <c r="AK471" s="383"/>
      <c r="AL471" s="383"/>
      <c r="AM471" s="383"/>
      <c r="AN471" s="383"/>
      <c r="AO471" s="383"/>
      <c r="AP471" s="383"/>
      <c r="AQ471" s="383"/>
      <c r="AR471" s="383"/>
      <c r="AS471" s="383"/>
      <c r="AT471" s="384"/>
      <c r="AU471" s="385"/>
      <c r="AV471" s="386"/>
      <c r="AW471" s="383"/>
      <c r="AX471" s="383"/>
      <c r="AY471" s="383"/>
      <c r="AZ471" s="383"/>
      <c r="BA471" s="383"/>
      <c r="BB471" s="383"/>
      <c r="BC471" s="383"/>
      <c r="BD471" s="383"/>
      <c r="BE471" s="383"/>
      <c r="BF471" s="383"/>
      <c r="BG471" s="383"/>
      <c r="BH471" s="384"/>
      <c r="BI471" s="385"/>
      <c r="BJ471" s="385"/>
      <c r="BK471" s="385"/>
      <c r="BL471" s="385"/>
      <c r="BM471" s="385"/>
    </row>
    <row r="472" spans="1:65" outlineLevel="1" x14ac:dyDescent="0.3">
      <c r="A472" t="str">
        <f t="shared" ref="A472:A480" si="229">$B$394</f>
        <v>Rework Rate</v>
      </c>
      <c r="B472" s="273" t="str">
        <f t="shared" ref="B472:B481" si="230">B205</f>
        <v>Hoplens (FTA) HRS</v>
      </c>
      <c r="C472" s="274">
        <f t="shared" ref="C472:C481" si="231">C383</f>
        <v>0</v>
      </c>
      <c r="D472" s="275" t="str">
        <f t="shared" ref="D472:D481" si="232">D205</f>
        <v>Blue Spool</v>
      </c>
      <c r="E472" s="299"/>
      <c r="F472" s="387"/>
      <c r="G472" s="387"/>
      <c r="H472" s="387"/>
      <c r="I472" s="387"/>
      <c r="J472" s="387"/>
      <c r="K472" s="387"/>
      <c r="L472" s="387"/>
      <c r="M472" s="387"/>
      <c r="N472" s="387"/>
      <c r="O472" s="387"/>
      <c r="P472" s="387"/>
      <c r="Q472" s="387"/>
      <c r="R472" s="388"/>
      <c r="S472" s="389"/>
      <c r="T472" s="390"/>
      <c r="U472" s="387"/>
      <c r="V472" s="387"/>
      <c r="W472" s="387"/>
      <c r="X472" s="387"/>
      <c r="Y472" s="387"/>
      <c r="Z472" s="387"/>
      <c r="AA472" s="387"/>
      <c r="AB472" s="387"/>
      <c r="AC472" s="387"/>
      <c r="AD472" s="387"/>
      <c r="AE472" s="387"/>
      <c r="AF472" s="388"/>
      <c r="AG472" s="389"/>
      <c r="AH472" s="390"/>
      <c r="AI472" s="387"/>
      <c r="AJ472" s="387"/>
      <c r="AK472" s="387"/>
      <c r="AL472" s="387"/>
      <c r="AM472" s="387"/>
      <c r="AN472" s="387"/>
      <c r="AO472" s="387"/>
      <c r="AP472" s="387"/>
      <c r="AQ472" s="387"/>
      <c r="AR472" s="387"/>
      <c r="AS472" s="387"/>
      <c r="AT472" s="388"/>
      <c r="AU472" s="389"/>
      <c r="AV472" s="390"/>
      <c r="AW472" s="387"/>
      <c r="AX472" s="387"/>
      <c r="AY472" s="387"/>
      <c r="AZ472" s="387"/>
      <c r="BA472" s="387"/>
      <c r="BB472" s="387"/>
      <c r="BC472" s="387"/>
      <c r="BD472" s="387"/>
      <c r="BE472" s="387"/>
      <c r="BF472" s="387"/>
      <c r="BG472" s="387"/>
      <c r="BH472" s="388"/>
      <c r="BI472" s="389"/>
      <c r="BJ472" s="389"/>
      <c r="BK472" s="389"/>
      <c r="BL472" s="389"/>
      <c r="BM472" s="389"/>
    </row>
    <row r="473" spans="1:65" outlineLevel="1" x14ac:dyDescent="0.3">
      <c r="A473" t="str">
        <f t="shared" si="229"/>
        <v>Rework Rate</v>
      </c>
      <c r="B473" s="239" t="str">
        <f t="shared" si="230"/>
        <v>Hoplens (FTA) HRS</v>
      </c>
      <c r="C473" s="240">
        <f t="shared" si="231"/>
        <v>0</v>
      </c>
      <c r="D473" s="241" t="str">
        <f t="shared" si="232"/>
        <v>Catridge Preparation</v>
      </c>
      <c r="E473" s="242"/>
      <c r="F473" s="379"/>
      <c r="G473" s="379"/>
      <c r="H473" s="379"/>
      <c r="I473" s="379"/>
      <c r="J473" s="379"/>
      <c r="K473" s="379"/>
      <c r="L473" s="379"/>
      <c r="M473" s="379"/>
      <c r="N473" s="379"/>
      <c r="O473" s="379"/>
      <c r="P473" s="379"/>
      <c r="Q473" s="379"/>
      <c r="R473" s="380"/>
      <c r="S473" s="381"/>
      <c r="T473" s="382"/>
      <c r="U473" s="379"/>
      <c r="V473" s="379"/>
      <c r="W473" s="379"/>
      <c r="X473" s="379"/>
      <c r="Y473" s="379"/>
      <c r="Z473" s="379"/>
      <c r="AA473" s="379"/>
      <c r="AB473" s="379"/>
      <c r="AC473" s="379"/>
      <c r="AD473" s="379"/>
      <c r="AE473" s="379"/>
      <c r="AF473" s="380"/>
      <c r="AG473" s="381"/>
      <c r="AH473" s="382"/>
      <c r="AI473" s="379"/>
      <c r="AJ473" s="379"/>
      <c r="AK473" s="379"/>
      <c r="AL473" s="379"/>
      <c r="AM473" s="379"/>
      <c r="AN473" s="379"/>
      <c r="AO473" s="379"/>
      <c r="AP473" s="379"/>
      <c r="AQ473" s="379"/>
      <c r="AR473" s="379"/>
      <c r="AS473" s="379"/>
      <c r="AT473" s="380"/>
      <c r="AU473" s="381"/>
      <c r="AV473" s="382"/>
      <c r="AW473" s="379"/>
      <c r="AX473" s="379"/>
      <c r="AY473" s="379"/>
      <c r="AZ473" s="379"/>
      <c r="BA473" s="379"/>
      <c r="BB473" s="379"/>
      <c r="BC473" s="379"/>
      <c r="BD473" s="379"/>
      <c r="BE473" s="379"/>
      <c r="BF473" s="379"/>
      <c r="BG473" s="379"/>
      <c r="BH473" s="380"/>
      <c r="BI473" s="381"/>
      <c r="BJ473" s="381"/>
      <c r="BK473" s="381"/>
      <c r="BL473" s="381"/>
      <c r="BM473" s="381"/>
    </row>
    <row r="474" spans="1:65" outlineLevel="1" x14ac:dyDescent="0.3">
      <c r="A474" t="str">
        <f t="shared" si="229"/>
        <v>Rework Rate</v>
      </c>
      <c r="B474" s="239" t="str">
        <f t="shared" si="230"/>
        <v>Hoplens (FTA) HRS</v>
      </c>
      <c r="C474" s="240">
        <f t="shared" si="231"/>
        <v>0</v>
      </c>
      <c r="D474" s="241" t="str">
        <f t="shared" si="232"/>
        <v>Lensing</v>
      </c>
      <c r="E474" s="242"/>
      <c r="F474" s="379">
        <v>0.1</v>
      </c>
      <c r="G474" s="379">
        <v>0.1</v>
      </c>
      <c r="H474" s="379">
        <v>0.1</v>
      </c>
      <c r="I474" s="379">
        <v>0.1</v>
      </c>
      <c r="J474" s="379">
        <v>0.1</v>
      </c>
      <c r="K474" s="379">
        <v>0.1</v>
      </c>
      <c r="L474" s="379">
        <v>0.1</v>
      </c>
      <c r="M474" s="379">
        <v>0.1</v>
      </c>
      <c r="N474" s="379">
        <v>0.1</v>
      </c>
      <c r="O474" s="379">
        <v>0.1</v>
      </c>
      <c r="P474" s="379">
        <v>0.1</v>
      </c>
      <c r="Q474" s="379">
        <v>0.1</v>
      </c>
      <c r="R474" s="380">
        <v>0.1</v>
      </c>
      <c r="S474" s="381">
        <v>0.1</v>
      </c>
      <c r="T474" s="382">
        <v>0.1</v>
      </c>
      <c r="U474" s="379">
        <v>0.1</v>
      </c>
      <c r="V474" s="379">
        <v>0.1</v>
      </c>
      <c r="W474" s="379">
        <v>0.1</v>
      </c>
      <c r="X474" s="379">
        <v>0.1</v>
      </c>
      <c r="Y474" s="379">
        <v>0.1</v>
      </c>
      <c r="Z474" s="379">
        <v>0.1</v>
      </c>
      <c r="AA474" s="379">
        <v>0.1</v>
      </c>
      <c r="AB474" s="379">
        <v>0.1</v>
      </c>
      <c r="AC474" s="379">
        <v>0.1</v>
      </c>
      <c r="AD474" s="379">
        <v>0.1</v>
      </c>
      <c r="AE474" s="379">
        <v>0.1</v>
      </c>
      <c r="AF474" s="380">
        <v>0.1</v>
      </c>
      <c r="AG474" s="381">
        <v>0.1</v>
      </c>
      <c r="AH474" s="382">
        <v>0.1</v>
      </c>
      <c r="AI474" s="379">
        <v>0.1</v>
      </c>
      <c r="AJ474" s="379">
        <v>0.1</v>
      </c>
      <c r="AK474" s="379">
        <v>0.1</v>
      </c>
      <c r="AL474" s="379">
        <v>0.1</v>
      </c>
      <c r="AM474" s="379">
        <v>0.1</v>
      </c>
      <c r="AN474" s="379">
        <v>0.1</v>
      </c>
      <c r="AO474" s="379">
        <v>0.1</v>
      </c>
      <c r="AP474" s="379">
        <v>0.1</v>
      </c>
      <c r="AQ474" s="379">
        <v>0.1</v>
      </c>
      <c r="AR474" s="379">
        <v>0.1</v>
      </c>
      <c r="AS474" s="379">
        <v>0.1</v>
      </c>
      <c r="AT474" s="380">
        <v>0.1</v>
      </c>
      <c r="AU474" s="381">
        <v>0.1</v>
      </c>
      <c r="AV474" s="382">
        <v>0.1</v>
      </c>
      <c r="AW474" s="379">
        <v>0.1</v>
      </c>
      <c r="AX474" s="379">
        <v>0.1</v>
      </c>
      <c r="AY474" s="379">
        <v>0.1</v>
      </c>
      <c r="AZ474" s="379">
        <v>0.1</v>
      </c>
      <c r="BA474" s="379">
        <v>0.1</v>
      </c>
      <c r="BB474" s="379">
        <v>0.1</v>
      </c>
      <c r="BC474" s="379">
        <v>0.1</v>
      </c>
      <c r="BD474" s="379">
        <v>0.1</v>
      </c>
      <c r="BE474" s="379">
        <v>0.1</v>
      </c>
      <c r="BF474" s="379">
        <v>0.1</v>
      </c>
      <c r="BG474" s="379">
        <v>0.1</v>
      </c>
      <c r="BH474" s="380">
        <v>0.1</v>
      </c>
      <c r="BI474" s="381">
        <v>0.1</v>
      </c>
      <c r="BJ474" s="381">
        <v>0.1</v>
      </c>
      <c r="BK474" s="381">
        <v>0.1</v>
      </c>
      <c r="BL474" s="381">
        <v>0.1</v>
      </c>
      <c r="BM474" s="381">
        <v>0.1</v>
      </c>
    </row>
    <row r="475" spans="1:65" outlineLevel="1" x14ac:dyDescent="0.3">
      <c r="A475" t="str">
        <f t="shared" si="229"/>
        <v>Rework Rate</v>
      </c>
      <c r="B475" s="239" t="str">
        <f t="shared" si="230"/>
        <v>Hoplens (FTA) HRS</v>
      </c>
      <c r="C475" s="240">
        <f t="shared" si="231"/>
        <v>0</v>
      </c>
      <c r="D475" s="241" t="str">
        <f t="shared" si="232"/>
        <v>Final Stripping</v>
      </c>
      <c r="E475" s="242"/>
      <c r="F475" s="379"/>
      <c r="G475" s="379"/>
      <c r="H475" s="379"/>
      <c r="I475" s="379"/>
      <c r="J475" s="379"/>
      <c r="K475" s="379"/>
      <c r="L475" s="379"/>
      <c r="M475" s="379"/>
      <c r="N475" s="379"/>
      <c r="O475" s="379"/>
      <c r="P475" s="379"/>
      <c r="Q475" s="379"/>
      <c r="R475" s="380"/>
      <c r="S475" s="381"/>
      <c r="T475" s="382"/>
      <c r="U475" s="379"/>
      <c r="V475" s="379"/>
      <c r="W475" s="379"/>
      <c r="X475" s="379"/>
      <c r="Y475" s="379"/>
      <c r="Z475" s="379"/>
      <c r="AA475" s="379"/>
      <c r="AB475" s="379"/>
      <c r="AC475" s="379"/>
      <c r="AD475" s="379"/>
      <c r="AE475" s="379"/>
      <c r="AF475" s="380"/>
      <c r="AG475" s="381"/>
      <c r="AH475" s="382"/>
      <c r="AI475" s="379"/>
      <c r="AJ475" s="379"/>
      <c r="AK475" s="379"/>
      <c r="AL475" s="379"/>
      <c r="AM475" s="379"/>
      <c r="AN475" s="379"/>
      <c r="AO475" s="379"/>
      <c r="AP475" s="379"/>
      <c r="AQ475" s="379"/>
      <c r="AR475" s="379"/>
      <c r="AS475" s="379"/>
      <c r="AT475" s="380"/>
      <c r="AU475" s="381"/>
      <c r="AV475" s="382"/>
      <c r="AW475" s="379"/>
      <c r="AX475" s="379"/>
      <c r="AY475" s="379"/>
      <c r="AZ475" s="379"/>
      <c r="BA475" s="379"/>
      <c r="BB475" s="379"/>
      <c r="BC475" s="379"/>
      <c r="BD475" s="379"/>
      <c r="BE475" s="379"/>
      <c r="BF475" s="379"/>
      <c r="BG475" s="379"/>
      <c r="BH475" s="380"/>
      <c r="BI475" s="381"/>
      <c r="BJ475" s="381"/>
      <c r="BK475" s="381"/>
      <c r="BL475" s="381"/>
      <c r="BM475" s="381"/>
    </row>
    <row r="476" spans="1:65" outlineLevel="1" x14ac:dyDescent="0.3">
      <c r="A476" t="str">
        <f t="shared" si="229"/>
        <v>Rework Rate</v>
      </c>
      <c r="B476" s="239" t="str">
        <f t="shared" si="230"/>
        <v>Hoplens (FTA) HRS</v>
      </c>
      <c r="C476" s="240">
        <f t="shared" si="231"/>
        <v>0</v>
      </c>
      <c r="D476" s="241" t="str">
        <f t="shared" si="232"/>
        <v>AR Coating load</v>
      </c>
      <c r="E476" s="242"/>
      <c r="F476" s="379"/>
      <c r="G476" s="379"/>
      <c r="H476" s="379"/>
      <c r="I476" s="379"/>
      <c r="J476" s="379"/>
      <c r="K476" s="379"/>
      <c r="L476" s="379"/>
      <c r="M476" s="379"/>
      <c r="N476" s="379"/>
      <c r="O476" s="379"/>
      <c r="P476" s="379"/>
      <c r="Q476" s="379"/>
      <c r="R476" s="380"/>
      <c r="S476" s="381"/>
      <c r="T476" s="382"/>
      <c r="U476" s="379"/>
      <c r="V476" s="379"/>
      <c r="W476" s="379"/>
      <c r="X476" s="379"/>
      <c r="Y476" s="379"/>
      <c r="Z476" s="379"/>
      <c r="AA476" s="379"/>
      <c r="AB476" s="379"/>
      <c r="AC476" s="379"/>
      <c r="AD476" s="379"/>
      <c r="AE476" s="379"/>
      <c r="AF476" s="380"/>
      <c r="AG476" s="381"/>
      <c r="AH476" s="382"/>
      <c r="AI476" s="379"/>
      <c r="AJ476" s="379"/>
      <c r="AK476" s="379"/>
      <c r="AL476" s="379"/>
      <c r="AM476" s="379"/>
      <c r="AN476" s="379"/>
      <c r="AO476" s="379"/>
      <c r="AP476" s="379"/>
      <c r="AQ476" s="379"/>
      <c r="AR476" s="379"/>
      <c r="AS476" s="379"/>
      <c r="AT476" s="380"/>
      <c r="AU476" s="381"/>
      <c r="AV476" s="382"/>
      <c r="AW476" s="379"/>
      <c r="AX476" s="379"/>
      <c r="AY476" s="379"/>
      <c r="AZ476" s="379"/>
      <c r="BA476" s="379"/>
      <c r="BB476" s="379"/>
      <c r="BC476" s="379"/>
      <c r="BD476" s="379"/>
      <c r="BE476" s="379"/>
      <c r="BF476" s="379"/>
      <c r="BG476" s="379"/>
      <c r="BH476" s="380"/>
      <c r="BI476" s="381"/>
      <c r="BJ476" s="381"/>
      <c r="BK476" s="381"/>
      <c r="BL476" s="381"/>
      <c r="BM476" s="381"/>
    </row>
    <row r="477" spans="1:65" outlineLevel="1" x14ac:dyDescent="0.3">
      <c r="A477" t="str">
        <f t="shared" si="229"/>
        <v>Rework Rate</v>
      </c>
      <c r="B477" s="239" t="str">
        <f t="shared" si="230"/>
        <v>Hoplens (FTA) HRS</v>
      </c>
      <c r="C477" s="240">
        <f t="shared" si="231"/>
        <v>0</v>
      </c>
      <c r="D477" s="241" t="str">
        <f t="shared" si="232"/>
        <v>AR Coating/Pre/Post Inspection</v>
      </c>
      <c r="E477" s="242"/>
      <c r="F477" s="379"/>
      <c r="G477" s="379"/>
      <c r="H477" s="379"/>
      <c r="I477" s="379"/>
      <c r="J477" s="379"/>
      <c r="K477" s="379"/>
      <c r="L477" s="379"/>
      <c r="M477" s="379"/>
      <c r="N477" s="379"/>
      <c r="O477" s="379"/>
      <c r="P477" s="379"/>
      <c r="Q477" s="379"/>
      <c r="R477" s="380"/>
      <c r="S477" s="381"/>
      <c r="T477" s="382"/>
      <c r="U477" s="379"/>
      <c r="V477" s="379"/>
      <c r="W477" s="379"/>
      <c r="X477" s="379"/>
      <c r="Y477" s="379"/>
      <c r="Z477" s="379"/>
      <c r="AA477" s="379"/>
      <c r="AB477" s="379"/>
      <c r="AC477" s="379"/>
      <c r="AD477" s="379"/>
      <c r="AE477" s="379"/>
      <c r="AF477" s="380"/>
      <c r="AG477" s="381"/>
      <c r="AH477" s="382"/>
      <c r="AI477" s="379"/>
      <c r="AJ477" s="379"/>
      <c r="AK477" s="379"/>
      <c r="AL477" s="379"/>
      <c r="AM477" s="379"/>
      <c r="AN477" s="379"/>
      <c r="AO477" s="379"/>
      <c r="AP477" s="379"/>
      <c r="AQ477" s="379"/>
      <c r="AR477" s="379"/>
      <c r="AS477" s="379"/>
      <c r="AT477" s="380"/>
      <c r="AU477" s="381"/>
      <c r="AV477" s="382"/>
      <c r="AW477" s="379"/>
      <c r="AX477" s="379"/>
      <c r="AY477" s="379"/>
      <c r="AZ477" s="379"/>
      <c r="BA477" s="379"/>
      <c r="BB477" s="379"/>
      <c r="BC477" s="379"/>
      <c r="BD477" s="379"/>
      <c r="BE477" s="379"/>
      <c r="BF477" s="379"/>
      <c r="BG477" s="379"/>
      <c r="BH477" s="380"/>
      <c r="BI477" s="381"/>
      <c r="BJ477" s="381"/>
      <c r="BK477" s="381"/>
      <c r="BL477" s="381"/>
      <c r="BM477" s="381"/>
    </row>
    <row r="478" spans="1:65" outlineLevel="1" x14ac:dyDescent="0.3">
      <c r="A478" t="str">
        <f t="shared" si="229"/>
        <v>Rework Rate</v>
      </c>
      <c r="B478" s="239" t="str">
        <f t="shared" si="230"/>
        <v>Hoplens (FTA) HRS</v>
      </c>
      <c r="C478" s="240">
        <f t="shared" si="231"/>
        <v>0</v>
      </c>
      <c r="D478" s="241" t="str">
        <f t="shared" si="232"/>
        <v>AR Coating unload</v>
      </c>
      <c r="E478" s="242"/>
      <c r="F478" s="379"/>
      <c r="G478" s="379"/>
      <c r="H478" s="379"/>
      <c r="I478" s="379"/>
      <c r="J478" s="379"/>
      <c r="K478" s="379"/>
      <c r="L478" s="379"/>
      <c r="M478" s="379"/>
      <c r="N478" s="379"/>
      <c r="O478" s="379"/>
      <c r="P478" s="379"/>
      <c r="Q478" s="379"/>
      <c r="R478" s="380"/>
      <c r="S478" s="381"/>
      <c r="T478" s="382"/>
      <c r="U478" s="379"/>
      <c r="V478" s="379"/>
      <c r="W478" s="379"/>
      <c r="X478" s="379"/>
      <c r="Y478" s="379"/>
      <c r="Z478" s="379"/>
      <c r="AA478" s="379"/>
      <c r="AB478" s="379"/>
      <c r="AC478" s="379"/>
      <c r="AD478" s="379"/>
      <c r="AE478" s="379"/>
      <c r="AF478" s="380"/>
      <c r="AG478" s="381"/>
      <c r="AH478" s="382"/>
      <c r="AI478" s="379"/>
      <c r="AJ478" s="379"/>
      <c r="AK478" s="379"/>
      <c r="AL478" s="379"/>
      <c r="AM478" s="379"/>
      <c r="AN478" s="379"/>
      <c r="AO478" s="379"/>
      <c r="AP478" s="379"/>
      <c r="AQ478" s="379"/>
      <c r="AR478" s="379"/>
      <c r="AS478" s="379"/>
      <c r="AT478" s="380"/>
      <c r="AU478" s="381"/>
      <c r="AV478" s="382"/>
      <c r="AW478" s="379"/>
      <c r="AX478" s="379"/>
      <c r="AY478" s="379"/>
      <c r="AZ478" s="379"/>
      <c r="BA478" s="379"/>
      <c r="BB478" s="379"/>
      <c r="BC478" s="379"/>
      <c r="BD478" s="379"/>
      <c r="BE478" s="379"/>
      <c r="BF478" s="379"/>
      <c r="BG478" s="379"/>
      <c r="BH478" s="380"/>
      <c r="BI478" s="381"/>
      <c r="BJ478" s="381"/>
      <c r="BK478" s="381"/>
      <c r="BL478" s="381"/>
      <c r="BM478" s="381"/>
    </row>
    <row r="479" spans="1:65" outlineLevel="1" x14ac:dyDescent="0.3">
      <c r="A479" t="str">
        <f t="shared" si="229"/>
        <v>Rework Rate</v>
      </c>
      <c r="B479" s="239" t="str">
        <f t="shared" si="230"/>
        <v>Hoplens (FTA) HRS</v>
      </c>
      <c r="C479" s="240">
        <f t="shared" si="231"/>
        <v>0</v>
      </c>
      <c r="D479" s="241" t="str">
        <f t="shared" si="232"/>
        <v>Hoplens Final Inspection</v>
      </c>
      <c r="E479" s="242"/>
      <c r="F479" s="379"/>
      <c r="G479" s="379"/>
      <c r="H479" s="379"/>
      <c r="I479" s="379"/>
      <c r="J479" s="379"/>
      <c r="K479" s="379"/>
      <c r="L479" s="379"/>
      <c r="M479" s="379"/>
      <c r="N479" s="379"/>
      <c r="O479" s="379"/>
      <c r="P479" s="379"/>
      <c r="Q479" s="379"/>
      <c r="R479" s="380"/>
      <c r="S479" s="381"/>
      <c r="T479" s="382"/>
      <c r="U479" s="379"/>
      <c r="V479" s="379"/>
      <c r="W479" s="379"/>
      <c r="X479" s="379"/>
      <c r="Y479" s="379"/>
      <c r="Z479" s="379"/>
      <c r="AA479" s="379"/>
      <c r="AB479" s="379"/>
      <c r="AC479" s="379"/>
      <c r="AD479" s="379"/>
      <c r="AE479" s="379"/>
      <c r="AF479" s="380"/>
      <c r="AG479" s="381"/>
      <c r="AH479" s="382"/>
      <c r="AI479" s="379"/>
      <c r="AJ479" s="379"/>
      <c r="AK479" s="379"/>
      <c r="AL479" s="379"/>
      <c r="AM479" s="379"/>
      <c r="AN479" s="379"/>
      <c r="AO479" s="379"/>
      <c r="AP479" s="379"/>
      <c r="AQ479" s="379"/>
      <c r="AR479" s="379"/>
      <c r="AS479" s="379"/>
      <c r="AT479" s="380"/>
      <c r="AU479" s="381"/>
      <c r="AV479" s="382"/>
      <c r="AW479" s="379"/>
      <c r="AX479" s="379"/>
      <c r="AY479" s="379"/>
      <c r="AZ479" s="379"/>
      <c r="BA479" s="379"/>
      <c r="BB479" s="379"/>
      <c r="BC479" s="379"/>
      <c r="BD479" s="379"/>
      <c r="BE479" s="379"/>
      <c r="BF479" s="379"/>
      <c r="BG479" s="379"/>
      <c r="BH479" s="380"/>
      <c r="BI479" s="381"/>
      <c r="BJ479" s="381"/>
      <c r="BK479" s="381"/>
      <c r="BL479" s="381"/>
      <c r="BM479" s="381"/>
    </row>
    <row r="480" spans="1:65" outlineLevel="1" x14ac:dyDescent="0.3">
      <c r="A480" t="str">
        <f t="shared" si="229"/>
        <v>Rework Rate</v>
      </c>
      <c r="B480" s="239" t="str">
        <f t="shared" si="230"/>
        <v>Hoplens (FTA) HRS</v>
      </c>
      <c r="C480" s="240">
        <f t="shared" si="231"/>
        <v>0</v>
      </c>
      <c r="D480" s="241" t="str">
        <f t="shared" si="232"/>
        <v>Packing and label printing</v>
      </c>
      <c r="E480" s="242"/>
      <c r="F480" s="379"/>
      <c r="G480" s="379"/>
      <c r="H480" s="379"/>
      <c r="I480" s="379"/>
      <c r="J480" s="379"/>
      <c r="K480" s="379"/>
      <c r="L480" s="379"/>
      <c r="M480" s="379"/>
      <c r="N480" s="379"/>
      <c r="O480" s="379"/>
      <c r="P480" s="379"/>
      <c r="Q480" s="379"/>
      <c r="R480" s="380"/>
      <c r="S480" s="381"/>
      <c r="T480" s="382"/>
      <c r="U480" s="379"/>
      <c r="V480" s="379"/>
      <c r="W480" s="379"/>
      <c r="X480" s="379"/>
      <c r="Y480" s="379"/>
      <c r="Z480" s="379"/>
      <c r="AA480" s="379"/>
      <c r="AB480" s="379"/>
      <c r="AC480" s="379"/>
      <c r="AD480" s="379"/>
      <c r="AE480" s="379"/>
      <c r="AF480" s="380"/>
      <c r="AG480" s="381"/>
      <c r="AH480" s="382"/>
      <c r="AI480" s="379"/>
      <c r="AJ480" s="379"/>
      <c r="AK480" s="379"/>
      <c r="AL480" s="379"/>
      <c r="AM480" s="379"/>
      <c r="AN480" s="379"/>
      <c r="AO480" s="379"/>
      <c r="AP480" s="379"/>
      <c r="AQ480" s="379"/>
      <c r="AR480" s="379"/>
      <c r="AS480" s="379"/>
      <c r="AT480" s="380"/>
      <c r="AU480" s="381"/>
      <c r="AV480" s="382"/>
      <c r="AW480" s="379"/>
      <c r="AX480" s="379"/>
      <c r="AY480" s="379"/>
      <c r="AZ480" s="379"/>
      <c r="BA480" s="379"/>
      <c r="BB480" s="379"/>
      <c r="BC480" s="379"/>
      <c r="BD480" s="379"/>
      <c r="BE480" s="379"/>
      <c r="BF480" s="379"/>
      <c r="BG480" s="379"/>
      <c r="BH480" s="380"/>
      <c r="BI480" s="381"/>
      <c r="BJ480" s="381"/>
      <c r="BK480" s="381"/>
      <c r="BL480" s="381"/>
      <c r="BM480" s="381"/>
    </row>
    <row r="481" spans="1:66" outlineLevel="1" x14ac:dyDescent="0.3">
      <c r="A481">
        <v>0</v>
      </c>
      <c r="B481" s="350">
        <f t="shared" si="230"/>
        <v>0</v>
      </c>
      <c r="C481" s="350">
        <f t="shared" si="231"/>
        <v>0</v>
      </c>
      <c r="D481" s="351">
        <f t="shared" si="232"/>
        <v>0</v>
      </c>
      <c r="E481" s="292"/>
      <c r="F481" s="383"/>
      <c r="G481" s="383"/>
      <c r="H481" s="383"/>
      <c r="I481" s="383"/>
      <c r="J481" s="383"/>
      <c r="K481" s="383"/>
      <c r="L481" s="383"/>
      <c r="M481" s="383"/>
      <c r="N481" s="383"/>
      <c r="O481" s="383"/>
      <c r="P481" s="383"/>
      <c r="Q481" s="383"/>
      <c r="R481" s="384"/>
      <c r="S481" s="457"/>
      <c r="T481" s="386"/>
      <c r="U481" s="383"/>
      <c r="V481" s="383"/>
      <c r="W481" s="383"/>
      <c r="X481" s="383"/>
      <c r="Y481" s="383"/>
      <c r="Z481" s="383"/>
      <c r="AA481" s="383"/>
      <c r="AB481" s="383"/>
      <c r="AC481" s="383"/>
      <c r="AD481" s="383"/>
      <c r="AE481" s="383"/>
      <c r="AF481" s="384"/>
      <c r="AG481" s="457"/>
      <c r="AH481" s="386"/>
      <c r="AI481" s="383"/>
      <c r="AJ481" s="383"/>
      <c r="AK481" s="383"/>
      <c r="AL481" s="383"/>
      <c r="AM481" s="383"/>
      <c r="AN481" s="383"/>
      <c r="AO481" s="383"/>
      <c r="AP481" s="383"/>
      <c r="AQ481" s="383"/>
      <c r="AR481" s="383"/>
      <c r="AS481" s="383"/>
      <c r="AT481" s="384"/>
      <c r="AU481" s="457"/>
      <c r="AV481" s="386"/>
      <c r="AW481" s="383"/>
      <c r="AX481" s="383"/>
      <c r="AY481" s="383"/>
      <c r="AZ481" s="383"/>
      <c r="BA481" s="383"/>
      <c r="BB481" s="383"/>
      <c r="BC481" s="383"/>
      <c r="BD481" s="383"/>
      <c r="BE481" s="383"/>
      <c r="BF481" s="383"/>
      <c r="BG481" s="383"/>
      <c r="BH481" s="384"/>
      <c r="BI481" s="457"/>
      <c r="BJ481" s="457"/>
      <c r="BK481" s="457"/>
      <c r="BL481" s="457"/>
      <c r="BM481" s="457"/>
    </row>
    <row r="482" spans="1:66" ht="15" customHeight="1" thickBot="1" x14ac:dyDescent="0.35">
      <c r="A482">
        <v>0</v>
      </c>
      <c r="C482"/>
    </row>
    <row r="483" spans="1:66" s="230" customFormat="1" ht="16.2" customHeight="1" thickBot="1" x14ac:dyDescent="0.35">
      <c r="A483" s="224" t="str">
        <f t="shared" ref="A483:A540" si="233">$B$483</f>
        <v>Downtime - Efficiency loss</v>
      </c>
      <c r="B483" s="225" t="s">
        <v>92</v>
      </c>
      <c r="C483" s="226"/>
      <c r="D483" s="226"/>
      <c r="S483" s="366"/>
      <c r="AG483" s="366"/>
      <c r="AU483" s="366"/>
      <c r="BI483" s="366"/>
      <c r="BJ483" s="366"/>
      <c r="BK483" s="366"/>
      <c r="BL483" s="366"/>
      <c r="BM483" s="366"/>
    </row>
    <row r="484" spans="1:66" outlineLevel="1" x14ac:dyDescent="0.3">
      <c r="A484" t="str">
        <f t="shared" si="233"/>
        <v>Downtime - Efficiency loss</v>
      </c>
      <c r="B484" s="231" t="str">
        <f t="shared" ref="B484:B531" si="234">B128</f>
        <v>Hoplite (FBG) 980</v>
      </c>
      <c r="C484" s="232">
        <f t="shared" ref="C484:C531" si="235">C395</f>
        <v>0</v>
      </c>
      <c r="D484" s="233" t="str">
        <f t="shared" ref="D484:D531" si="236">D128</f>
        <v>Fiber Preparation</v>
      </c>
      <c r="E484" s="234"/>
      <c r="F484" s="367">
        <v>0</v>
      </c>
      <c r="G484" s="367">
        <v>0</v>
      </c>
      <c r="H484" s="367">
        <v>0</v>
      </c>
      <c r="I484" s="367">
        <v>0</v>
      </c>
      <c r="J484" s="367">
        <v>0</v>
      </c>
      <c r="K484" s="367">
        <v>0</v>
      </c>
      <c r="L484" s="367">
        <v>0</v>
      </c>
      <c r="M484" s="367">
        <v>0</v>
      </c>
      <c r="N484" s="367">
        <v>0</v>
      </c>
      <c r="O484" s="367">
        <v>0</v>
      </c>
      <c r="P484" s="367">
        <v>0</v>
      </c>
      <c r="Q484" s="367">
        <v>0</v>
      </c>
      <c r="R484" s="368">
        <v>0</v>
      </c>
      <c r="S484" s="369">
        <v>0</v>
      </c>
      <c r="T484" s="370">
        <v>0</v>
      </c>
      <c r="U484" s="367">
        <v>0</v>
      </c>
      <c r="V484" s="367">
        <v>0</v>
      </c>
      <c r="W484" s="367">
        <v>0</v>
      </c>
      <c r="X484" s="367">
        <v>0</v>
      </c>
      <c r="Y484" s="367">
        <v>0</v>
      </c>
      <c r="Z484" s="367">
        <v>0</v>
      </c>
      <c r="AA484" s="367">
        <v>0</v>
      </c>
      <c r="AB484" s="367">
        <v>0</v>
      </c>
      <c r="AC484" s="367">
        <v>0</v>
      </c>
      <c r="AD484" s="367">
        <v>0</v>
      </c>
      <c r="AE484" s="367">
        <v>0</v>
      </c>
      <c r="AF484" s="368">
        <v>0</v>
      </c>
      <c r="AG484" s="369">
        <v>0</v>
      </c>
      <c r="AH484" s="370">
        <v>0</v>
      </c>
      <c r="AI484" s="367">
        <v>0</v>
      </c>
      <c r="AJ484" s="367">
        <v>0</v>
      </c>
      <c r="AK484" s="367">
        <v>0</v>
      </c>
      <c r="AL484" s="367">
        <v>0</v>
      </c>
      <c r="AM484" s="367">
        <v>0</v>
      </c>
      <c r="AN484" s="367">
        <v>0</v>
      </c>
      <c r="AO484" s="367">
        <v>0</v>
      </c>
      <c r="AP484" s="367">
        <v>0</v>
      </c>
      <c r="AQ484" s="367">
        <v>0</v>
      </c>
      <c r="AR484" s="367">
        <v>0</v>
      </c>
      <c r="AS484" s="367">
        <v>0</v>
      </c>
      <c r="AT484" s="368">
        <v>0</v>
      </c>
      <c r="AU484" s="369">
        <v>0</v>
      </c>
      <c r="AV484" s="370">
        <v>0</v>
      </c>
      <c r="AW484" s="367">
        <v>0</v>
      </c>
      <c r="AX484" s="367">
        <v>0</v>
      </c>
      <c r="AY484" s="367">
        <v>0</v>
      </c>
      <c r="AZ484" s="367">
        <v>0</v>
      </c>
      <c r="BA484" s="367">
        <v>0</v>
      </c>
      <c r="BB484" s="367">
        <v>0</v>
      </c>
      <c r="BC484" s="367">
        <v>0</v>
      </c>
      <c r="BD484" s="367">
        <v>0</v>
      </c>
      <c r="BE484" s="367">
        <v>0</v>
      </c>
      <c r="BF484" s="367">
        <v>0</v>
      </c>
      <c r="BG484" s="367">
        <v>0</v>
      </c>
      <c r="BH484" s="368">
        <v>0</v>
      </c>
      <c r="BI484" s="369">
        <v>0</v>
      </c>
      <c r="BJ484" s="369">
        <v>0</v>
      </c>
      <c r="BK484" s="369">
        <v>0</v>
      </c>
      <c r="BL484" s="369">
        <v>0</v>
      </c>
      <c r="BM484" s="369">
        <v>0</v>
      </c>
      <c r="BN484">
        <v>0</v>
      </c>
    </row>
    <row r="485" spans="1:66" outlineLevel="1" x14ac:dyDescent="0.3">
      <c r="A485" t="str">
        <f t="shared" si="233"/>
        <v>Downtime - Efficiency loss</v>
      </c>
      <c r="B485" s="239" t="str">
        <f t="shared" si="234"/>
        <v>Hoplite (FBG) 980</v>
      </c>
      <c r="C485" s="240">
        <f t="shared" si="235"/>
        <v>0</v>
      </c>
      <c r="D485" s="241" t="str">
        <f t="shared" si="236"/>
        <v>H2 Loading</v>
      </c>
      <c r="E485" s="242"/>
      <c r="F485" s="371">
        <v>0</v>
      </c>
      <c r="G485" s="371">
        <v>0</v>
      </c>
      <c r="H485" s="371">
        <v>0</v>
      </c>
      <c r="I485" s="371">
        <v>0</v>
      </c>
      <c r="J485" s="371">
        <v>0</v>
      </c>
      <c r="K485" s="371">
        <v>0</v>
      </c>
      <c r="L485" s="371">
        <v>0</v>
      </c>
      <c r="M485" s="371">
        <v>0</v>
      </c>
      <c r="N485" s="371">
        <v>0</v>
      </c>
      <c r="O485" s="371">
        <v>0</v>
      </c>
      <c r="P485" s="371">
        <v>0</v>
      </c>
      <c r="Q485" s="371">
        <v>0</v>
      </c>
      <c r="R485" s="372">
        <v>0</v>
      </c>
      <c r="S485" s="373">
        <v>0</v>
      </c>
      <c r="T485" s="374">
        <v>0</v>
      </c>
      <c r="U485" s="371">
        <v>0</v>
      </c>
      <c r="V485" s="371">
        <v>0</v>
      </c>
      <c r="W485" s="371">
        <v>0</v>
      </c>
      <c r="X485" s="371">
        <v>0</v>
      </c>
      <c r="Y485" s="371">
        <v>0</v>
      </c>
      <c r="Z485" s="371">
        <v>0</v>
      </c>
      <c r="AA485" s="371">
        <v>0</v>
      </c>
      <c r="AB485" s="371">
        <v>0</v>
      </c>
      <c r="AC485" s="371">
        <v>0</v>
      </c>
      <c r="AD485" s="371">
        <v>0</v>
      </c>
      <c r="AE485" s="371">
        <v>0</v>
      </c>
      <c r="AF485" s="372">
        <v>0</v>
      </c>
      <c r="AG485" s="373">
        <v>0</v>
      </c>
      <c r="AH485" s="374">
        <v>0</v>
      </c>
      <c r="AI485" s="371">
        <v>0</v>
      </c>
      <c r="AJ485" s="371">
        <v>0</v>
      </c>
      <c r="AK485" s="371">
        <v>0</v>
      </c>
      <c r="AL485" s="371">
        <v>0</v>
      </c>
      <c r="AM485" s="371">
        <v>0</v>
      </c>
      <c r="AN485" s="371">
        <v>0</v>
      </c>
      <c r="AO485" s="371">
        <v>0</v>
      </c>
      <c r="AP485" s="371">
        <v>0</v>
      </c>
      <c r="AQ485" s="371">
        <v>0</v>
      </c>
      <c r="AR485" s="371">
        <v>0</v>
      </c>
      <c r="AS485" s="371">
        <v>0</v>
      </c>
      <c r="AT485" s="372">
        <v>0</v>
      </c>
      <c r="AU485" s="373">
        <v>0</v>
      </c>
      <c r="AV485" s="374">
        <v>0</v>
      </c>
      <c r="AW485" s="371">
        <v>0</v>
      </c>
      <c r="AX485" s="371">
        <v>0</v>
      </c>
      <c r="AY485" s="371">
        <v>0</v>
      </c>
      <c r="AZ485" s="371">
        <v>0</v>
      </c>
      <c r="BA485" s="371">
        <v>0</v>
      </c>
      <c r="BB485" s="371">
        <v>0</v>
      </c>
      <c r="BC485" s="371">
        <v>0</v>
      </c>
      <c r="BD485" s="371">
        <v>0</v>
      </c>
      <c r="BE485" s="371">
        <v>0</v>
      </c>
      <c r="BF485" s="371">
        <v>0</v>
      </c>
      <c r="BG485" s="371">
        <v>0</v>
      </c>
      <c r="BH485" s="372">
        <v>0</v>
      </c>
      <c r="BI485" s="373">
        <v>0</v>
      </c>
      <c r="BJ485" s="373">
        <v>0</v>
      </c>
      <c r="BK485" s="373">
        <v>0</v>
      </c>
      <c r="BL485" s="373">
        <v>0</v>
      </c>
      <c r="BM485" s="373">
        <v>0</v>
      </c>
      <c r="BN485">
        <v>0</v>
      </c>
    </row>
    <row r="486" spans="1:66" outlineLevel="1" x14ac:dyDescent="0.3">
      <c r="A486" t="str">
        <f t="shared" si="233"/>
        <v>Downtime - Efficiency loss</v>
      </c>
      <c r="B486" s="239" t="str">
        <f t="shared" si="234"/>
        <v>Hoplite (FBG) 980</v>
      </c>
      <c r="C486" s="240">
        <f t="shared" si="235"/>
        <v>0</v>
      </c>
      <c r="D486" s="241" t="str">
        <f t="shared" si="236"/>
        <v>Kitting</v>
      </c>
      <c r="E486" s="242"/>
      <c r="F486" s="371">
        <v>0</v>
      </c>
      <c r="G486" s="371">
        <v>0</v>
      </c>
      <c r="H486" s="371">
        <v>0</v>
      </c>
      <c r="I486" s="371">
        <v>0</v>
      </c>
      <c r="J486" s="371">
        <v>0</v>
      </c>
      <c r="K486" s="371">
        <v>0</v>
      </c>
      <c r="L486" s="371">
        <v>0</v>
      </c>
      <c r="M486" s="371">
        <v>0</v>
      </c>
      <c r="N486" s="371">
        <v>0</v>
      </c>
      <c r="O486" s="371">
        <v>0</v>
      </c>
      <c r="P486" s="371">
        <v>0</v>
      </c>
      <c r="Q486" s="371">
        <v>0</v>
      </c>
      <c r="R486" s="372">
        <v>0</v>
      </c>
      <c r="S486" s="373">
        <v>0</v>
      </c>
      <c r="T486" s="374">
        <v>0</v>
      </c>
      <c r="U486" s="371">
        <v>0</v>
      </c>
      <c r="V486" s="371">
        <v>0</v>
      </c>
      <c r="W486" s="371">
        <v>0</v>
      </c>
      <c r="X486" s="371">
        <v>0</v>
      </c>
      <c r="Y486" s="371">
        <v>0</v>
      </c>
      <c r="Z486" s="371">
        <v>0</v>
      </c>
      <c r="AA486" s="371">
        <v>0</v>
      </c>
      <c r="AB486" s="371">
        <v>0</v>
      </c>
      <c r="AC486" s="371">
        <v>0</v>
      </c>
      <c r="AD486" s="371">
        <v>0</v>
      </c>
      <c r="AE486" s="371">
        <v>0</v>
      </c>
      <c r="AF486" s="372">
        <v>0</v>
      </c>
      <c r="AG486" s="373">
        <v>0</v>
      </c>
      <c r="AH486" s="374">
        <v>0</v>
      </c>
      <c r="AI486" s="371">
        <v>0</v>
      </c>
      <c r="AJ486" s="371">
        <v>0</v>
      </c>
      <c r="AK486" s="371">
        <v>0</v>
      </c>
      <c r="AL486" s="371">
        <v>0</v>
      </c>
      <c r="AM486" s="371">
        <v>0</v>
      </c>
      <c r="AN486" s="371">
        <v>0</v>
      </c>
      <c r="AO486" s="371">
        <v>0</v>
      </c>
      <c r="AP486" s="371">
        <v>0</v>
      </c>
      <c r="AQ486" s="371">
        <v>0</v>
      </c>
      <c r="AR486" s="371">
        <v>0</v>
      </c>
      <c r="AS486" s="371">
        <v>0</v>
      </c>
      <c r="AT486" s="372">
        <v>0</v>
      </c>
      <c r="AU486" s="373">
        <v>0</v>
      </c>
      <c r="AV486" s="374">
        <v>0</v>
      </c>
      <c r="AW486" s="371">
        <v>0</v>
      </c>
      <c r="AX486" s="371">
        <v>0</v>
      </c>
      <c r="AY486" s="371">
        <v>0</v>
      </c>
      <c r="AZ486" s="371">
        <v>0</v>
      </c>
      <c r="BA486" s="371">
        <v>0</v>
      </c>
      <c r="BB486" s="371">
        <v>0</v>
      </c>
      <c r="BC486" s="371">
        <v>0</v>
      </c>
      <c r="BD486" s="371">
        <v>0</v>
      </c>
      <c r="BE486" s="371">
        <v>0</v>
      </c>
      <c r="BF486" s="371">
        <v>0</v>
      </c>
      <c r="BG486" s="371">
        <v>0</v>
      </c>
      <c r="BH486" s="372">
        <v>0</v>
      </c>
      <c r="BI486" s="373">
        <v>0</v>
      </c>
      <c r="BJ486" s="373">
        <v>0</v>
      </c>
      <c r="BK486" s="373">
        <v>0</v>
      </c>
      <c r="BL486" s="373">
        <v>0</v>
      </c>
      <c r="BM486" s="373">
        <v>0</v>
      </c>
      <c r="BN486">
        <v>0</v>
      </c>
    </row>
    <row r="487" spans="1:66" outlineLevel="1" x14ac:dyDescent="0.3">
      <c r="A487" t="str">
        <f t="shared" si="233"/>
        <v>Downtime - Efficiency loss</v>
      </c>
      <c r="B487" s="239" t="str">
        <f t="shared" si="234"/>
        <v>Hoplite (FBG) 980</v>
      </c>
      <c r="C487" s="240">
        <f t="shared" si="235"/>
        <v>0</v>
      </c>
      <c r="D487" s="241" t="str">
        <f t="shared" si="236"/>
        <v>Stripping &amp; Cleaning</v>
      </c>
      <c r="E487" s="242"/>
      <c r="F487" s="371">
        <v>0.05</v>
      </c>
      <c r="G487" s="371">
        <v>0.05</v>
      </c>
      <c r="H487" s="371">
        <v>0.05</v>
      </c>
      <c r="I487" s="371">
        <v>0.05</v>
      </c>
      <c r="J487" s="371">
        <v>0.05</v>
      </c>
      <c r="K487" s="371">
        <v>0.05</v>
      </c>
      <c r="L487" s="371">
        <v>0.05</v>
      </c>
      <c r="M487" s="371">
        <v>0.05</v>
      </c>
      <c r="N487" s="371">
        <v>0.05</v>
      </c>
      <c r="O487" s="371">
        <v>0.05</v>
      </c>
      <c r="P487" s="371">
        <v>0.05</v>
      </c>
      <c r="Q487" s="371">
        <v>0.05</v>
      </c>
      <c r="R487" s="372">
        <v>0.05</v>
      </c>
      <c r="S487" s="373">
        <v>0.05</v>
      </c>
      <c r="T487" s="374">
        <v>0.05</v>
      </c>
      <c r="U487" s="371">
        <v>0.05</v>
      </c>
      <c r="V487" s="371">
        <v>0.05</v>
      </c>
      <c r="W487" s="371">
        <v>0.05</v>
      </c>
      <c r="X487" s="371">
        <v>0.05</v>
      </c>
      <c r="Y487" s="371">
        <v>0.05</v>
      </c>
      <c r="Z487" s="371">
        <v>0.05</v>
      </c>
      <c r="AA487" s="371">
        <v>0.05</v>
      </c>
      <c r="AB487" s="371">
        <v>0.05</v>
      </c>
      <c r="AC487" s="371">
        <v>0.05</v>
      </c>
      <c r="AD487" s="371">
        <v>0.05</v>
      </c>
      <c r="AE487" s="371">
        <v>0.05</v>
      </c>
      <c r="AF487" s="372">
        <v>0.05</v>
      </c>
      <c r="AG487" s="373">
        <v>0.05</v>
      </c>
      <c r="AH487" s="374">
        <v>0.05</v>
      </c>
      <c r="AI487" s="371">
        <v>0.05</v>
      </c>
      <c r="AJ487" s="371">
        <v>0.05</v>
      </c>
      <c r="AK487" s="371">
        <v>0.05</v>
      </c>
      <c r="AL487" s="371">
        <v>0.05</v>
      </c>
      <c r="AM487" s="371">
        <v>0.05</v>
      </c>
      <c r="AN487" s="371">
        <v>0.05</v>
      </c>
      <c r="AO487" s="371">
        <v>0.05</v>
      </c>
      <c r="AP487" s="371">
        <v>0.05</v>
      </c>
      <c r="AQ487" s="371">
        <v>0.05</v>
      </c>
      <c r="AR487" s="371">
        <v>0.05</v>
      </c>
      <c r="AS487" s="371">
        <v>0.05</v>
      </c>
      <c r="AT487" s="372">
        <v>0.05</v>
      </c>
      <c r="AU487" s="373">
        <v>0.05</v>
      </c>
      <c r="AV487" s="374">
        <v>0.05</v>
      </c>
      <c r="AW487" s="371">
        <v>0.05</v>
      </c>
      <c r="AX487" s="371">
        <v>0.05</v>
      </c>
      <c r="AY487" s="371">
        <v>0.05</v>
      </c>
      <c r="AZ487" s="371">
        <v>0.05</v>
      </c>
      <c r="BA487" s="371">
        <v>0.05</v>
      </c>
      <c r="BB487" s="371">
        <v>0.05</v>
      </c>
      <c r="BC487" s="371">
        <v>0.05</v>
      </c>
      <c r="BD487" s="371">
        <v>0.05</v>
      </c>
      <c r="BE487" s="371">
        <v>0.05</v>
      </c>
      <c r="BF487" s="371">
        <v>0.05</v>
      </c>
      <c r="BG487" s="371">
        <v>0.05</v>
      </c>
      <c r="BH487" s="372">
        <v>0.05</v>
      </c>
      <c r="BI487" s="373">
        <v>0.05</v>
      </c>
      <c r="BJ487" s="373">
        <v>0.05</v>
      </c>
      <c r="BK487" s="373">
        <v>0.05</v>
      </c>
      <c r="BL487" s="373">
        <v>0.05</v>
      </c>
      <c r="BM487" s="373">
        <v>0.05</v>
      </c>
      <c r="BN487">
        <v>0.05</v>
      </c>
    </row>
    <row r="488" spans="1:66" outlineLevel="1" x14ac:dyDescent="0.3">
      <c r="A488" t="str">
        <f t="shared" si="233"/>
        <v>Downtime - Efficiency loss</v>
      </c>
      <c r="B488" s="239" t="str">
        <f t="shared" si="234"/>
        <v>Hoplite (FBG) 980</v>
      </c>
      <c r="C488" s="240">
        <f t="shared" si="235"/>
        <v>0</v>
      </c>
      <c r="D488" s="241" t="str">
        <f t="shared" si="236"/>
        <v>Writing</v>
      </c>
      <c r="E488" s="242"/>
      <c r="F488" s="472">
        <v>0.02</v>
      </c>
      <c r="G488" s="472">
        <v>0.02</v>
      </c>
      <c r="H488" s="472">
        <v>0.02</v>
      </c>
      <c r="I488" s="472">
        <v>0.02</v>
      </c>
      <c r="J488" s="472">
        <v>0.02</v>
      </c>
      <c r="K488" s="472">
        <v>0.02</v>
      </c>
      <c r="L488" s="472">
        <v>0.02</v>
      </c>
      <c r="M488" s="472">
        <v>0.02</v>
      </c>
      <c r="N488" s="472">
        <v>0.02</v>
      </c>
      <c r="O488" s="472">
        <v>0.02</v>
      </c>
      <c r="P488" s="472">
        <v>0.02</v>
      </c>
      <c r="Q488" s="472">
        <v>0.02</v>
      </c>
      <c r="R488" s="473">
        <v>0.02</v>
      </c>
      <c r="S488" s="474">
        <v>0.02</v>
      </c>
      <c r="T488" s="475">
        <v>0.02</v>
      </c>
      <c r="U488" s="472">
        <v>0.02</v>
      </c>
      <c r="V488" s="472">
        <v>0.02</v>
      </c>
      <c r="W488" s="472">
        <v>0.02</v>
      </c>
      <c r="X488" s="472">
        <v>0.02</v>
      </c>
      <c r="Y488" s="472">
        <v>0.02</v>
      </c>
      <c r="Z488" s="472">
        <v>0.02</v>
      </c>
      <c r="AA488" s="472">
        <v>0.02</v>
      </c>
      <c r="AB488" s="472">
        <v>0.02</v>
      </c>
      <c r="AC488" s="472">
        <v>0.02</v>
      </c>
      <c r="AD488" s="472">
        <v>0.02</v>
      </c>
      <c r="AE488" s="472">
        <v>0.02</v>
      </c>
      <c r="AF488" s="473">
        <v>0.02</v>
      </c>
      <c r="AG488" s="474">
        <v>0.02</v>
      </c>
      <c r="AH488" s="475">
        <v>0.02</v>
      </c>
      <c r="AI488" s="472">
        <v>0.02</v>
      </c>
      <c r="AJ488" s="472">
        <v>0.02</v>
      </c>
      <c r="AK488" s="472">
        <v>0.02</v>
      </c>
      <c r="AL488" s="472">
        <v>0.02</v>
      </c>
      <c r="AM488" s="472">
        <v>0.02</v>
      </c>
      <c r="AN488" s="472">
        <v>0.02</v>
      </c>
      <c r="AO488" s="472">
        <v>0.02</v>
      </c>
      <c r="AP488" s="472">
        <v>0.02</v>
      </c>
      <c r="AQ488" s="472">
        <v>0.02</v>
      </c>
      <c r="AR488" s="472">
        <v>0.02</v>
      </c>
      <c r="AS488" s="472">
        <v>0.02</v>
      </c>
      <c r="AT488" s="473">
        <v>0.02</v>
      </c>
      <c r="AU488" s="474">
        <v>0.02</v>
      </c>
      <c r="AV488" s="475">
        <v>0.02</v>
      </c>
      <c r="AW488" s="472">
        <v>0.02</v>
      </c>
      <c r="AX488" s="472">
        <v>0.02</v>
      </c>
      <c r="AY488" s="472">
        <v>0.02</v>
      </c>
      <c r="AZ488" s="472">
        <v>0.02</v>
      </c>
      <c r="BA488" s="472">
        <v>0.02</v>
      </c>
      <c r="BB488" s="472">
        <v>0.02</v>
      </c>
      <c r="BC488" s="472">
        <v>0.02</v>
      </c>
      <c r="BD488" s="472">
        <v>0.02</v>
      </c>
      <c r="BE488" s="472">
        <v>0.02</v>
      </c>
      <c r="BF488" s="472">
        <v>0.02</v>
      </c>
      <c r="BG488" s="472">
        <v>0.02</v>
      </c>
      <c r="BH488" s="473">
        <v>0.02</v>
      </c>
      <c r="BI488" s="474">
        <v>0.02</v>
      </c>
      <c r="BJ488" s="474">
        <v>0.02</v>
      </c>
      <c r="BK488" s="474">
        <v>0.02</v>
      </c>
      <c r="BL488" s="474">
        <v>0.02</v>
      </c>
      <c r="BM488" s="474">
        <v>0.02</v>
      </c>
      <c r="BN488">
        <v>0.05</v>
      </c>
    </row>
    <row r="489" spans="1:66" outlineLevel="1" x14ac:dyDescent="0.3">
      <c r="A489" t="str">
        <f t="shared" si="233"/>
        <v>Downtime - Efficiency loss</v>
      </c>
      <c r="B489" s="239" t="str">
        <f t="shared" si="234"/>
        <v>Hoplite (FBG) 980</v>
      </c>
      <c r="C489" s="240">
        <f t="shared" si="235"/>
        <v>0</v>
      </c>
      <c r="D489" s="241" t="str">
        <f t="shared" si="236"/>
        <v>Fiber Recoating</v>
      </c>
      <c r="E489" s="242"/>
      <c r="F489" s="371">
        <v>0.05</v>
      </c>
      <c r="G489" s="371">
        <v>0.05</v>
      </c>
      <c r="H489" s="371">
        <v>0.05</v>
      </c>
      <c r="I489" s="371">
        <v>0.05</v>
      </c>
      <c r="J489" s="371">
        <v>0.05</v>
      </c>
      <c r="K489" s="371">
        <v>0.05</v>
      </c>
      <c r="L489" s="371">
        <v>0.05</v>
      </c>
      <c r="M489" s="371">
        <v>0.05</v>
      </c>
      <c r="N489" s="371">
        <v>0.05</v>
      </c>
      <c r="O489" s="371">
        <v>0.05</v>
      </c>
      <c r="P489" s="371">
        <v>0.05</v>
      </c>
      <c r="Q489" s="371">
        <v>0.05</v>
      </c>
      <c r="R489" s="372">
        <v>0.05</v>
      </c>
      <c r="S489" s="373">
        <v>0.05</v>
      </c>
      <c r="T489" s="374">
        <v>0.05</v>
      </c>
      <c r="U489" s="371">
        <v>0.05</v>
      </c>
      <c r="V489" s="371">
        <v>0.05</v>
      </c>
      <c r="W489" s="371">
        <v>0.05</v>
      </c>
      <c r="X489" s="371">
        <v>0.05</v>
      </c>
      <c r="Y489" s="371">
        <v>0.05</v>
      </c>
      <c r="Z489" s="371">
        <v>0.05</v>
      </c>
      <c r="AA489" s="371">
        <v>0.05</v>
      </c>
      <c r="AB489" s="371">
        <v>0.05</v>
      </c>
      <c r="AC489" s="371">
        <v>0.05</v>
      </c>
      <c r="AD489" s="371">
        <v>0.05</v>
      </c>
      <c r="AE489" s="371">
        <v>0.05</v>
      </c>
      <c r="AF489" s="372">
        <v>0.05</v>
      </c>
      <c r="AG489" s="373">
        <v>0.05</v>
      </c>
      <c r="AH489" s="374">
        <v>0.05</v>
      </c>
      <c r="AI489" s="371">
        <v>0.05</v>
      </c>
      <c r="AJ489" s="371">
        <v>0.05</v>
      </c>
      <c r="AK489" s="371">
        <v>0.05</v>
      </c>
      <c r="AL489" s="371">
        <v>0.05</v>
      </c>
      <c r="AM489" s="371">
        <v>0.05</v>
      </c>
      <c r="AN489" s="371">
        <v>0.05</v>
      </c>
      <c r="AO489" s="371">
        <v>0.05</v>
      </c>
      <c r="AP489" s="371">
        <v>0.05</v>
      </c>
      <c r="AQ489" s="371">
        <v>0.05</v>
      </c>
      <c r="AR489" s="371">
        <v>0.05</v>
      </c>
      <c r="AS489" s="371">
        <v>0.05</v>
      </c>
      <c r="AT489" s="372">
        <v>0.05</v>
      </c>
      <c r="AU489" s="373">
        <v>0.05</v>
      </c>
      <c r="AV489" s="374">
        <v>0.05</v>
      </c>
      <c r="AW489" s="371">
        <v>0.05</v>
      </c>
      <c r="AX489" s="371">
        <v>0.05</v>
      </c>
      <c r="AY489" s="371">
        <v>0.05</v>
      </c>
      <c r="AZ489" s="371">
        <v>0.05</v>
      </c>
      <c r="BA489" s="371">
        <v>0.05</v>
      </c>
      <c r="BB489" s="371">
        <v>0.05</v>
      </c>
      <c r="BC489" s="371">
        <v>0.05</v>
      </c>
      <c r="BD489" s="371">
        <v>0.05</v>
      </c>
      <c r="BE489" s="371">
        <v>0.05</v>
      </c>
      <c r="BF489" s="371">
        <v>0.05</v>
      </c>
      <c r="BG489" s="371">
        <v>0.05</v>
      </c>
      <c r="BH489" s="372">
        <v>0.05</v>
      </c>
      <c r="BI489" s="373">
        <v>0.05</v>
      </c>
      <c r="BJ489" s="373">
        <v>0.05</v>
      </c>
      <c r="BK489" s="373">
        <v>0.05</v>
      </c>
      <c r="BL489" s="373">
        <v>0.05</v>
      </c>
      <c r="BM489" s="373">
        <v>0.05</v>
      </c>
      <c r="BN489">
        <v>0.05</v>
      </c>
    </row>
    <row r="490" spans="1:66" outlineLevel="1" x14ac:dyDescent="0.3">
      <c r="A490" t="str">
        <f t="shared" si="233"/>
        <v>Downtime - Efficiency loss</v>
      </c>
      <c r="B490" s="239" t="str">
        <f t="shared" si="234"/>
        <v>Hoplite (FBG) 980</v>
      </c>
      <c r="C490" s="240">
        <f t="shared" si="235"/>
        <v>0</v>
      </c>
      <c r="D490" s="241" t="str">
        <f t="shared" si="236"/>
        <v>Proof Test</v>
      </c>
      <c r="E490" s="242"/>
      <c r="F490" s="371">
        <v>0.05</v>
      </c>
      <c r="G490" s="371">
        <v>0.05</v>
      </c>
      <c r="H490" s="371">
        <v>0.05</v>
      </c>
      <c r="I490" s="371">
        <v>0.05</v>
      </c>
      <c r="J490" s="371">
        <v>0.05</v>
      </c>
      <c r="K490" s="371">
        <v>0.05</v>
      </c>
      <c r="L490" s="371">
        <v>0.05</v>
      </c>
      <c r="M490" s="371">
        <v>0.05</v>
      </c>
      <c r="N490" s="371">
        <v>0.05</v>
      </c>
      <c r="O490" s="371">
        <v>0.05</v>
      </c>
      <c r="P490" s="371">
        <v>0.05</v>
      </c>
      <c r="Q490" s="371">
        <v>0.05</v>
      </c>
      <c r="R490" s="372">
        <v>0.05</v>
      </c>
      <c r="S490" s="373">
        <v>0.05</v>
      </c>
      <c r="T490" s="374">
        <v>0.05</v>
      </c>
      <c r="U490" s="371">
        <v>0.05</v>
      </c>
      <c r="V490" s="371">
        <v>0.05</v>
      </c>
      <c r="W490" s="371">
        <v>0.05</v>
      </c>
      <c r="X490" s="371">
        <v>0.05</v>
      </c>
      <c r="Y490" s="371">
        <v>0.05</v>
      </c>
      <c r="Z490" s="371">
        <v>0.05</v>
      </c>
      <c r="AA490" s="371">
        <v>0.05</v>
      </c>
      <c r="AB490" s="371">
        <v>0.05</v>
      </c>
      <c r="AC490" s="371">
        <v>0.05</v>
      </c>
      <c r="AD490" s="371">
        <v>0.05</v>
      </c>
      <c r="AE490" s="371">
        <v>0.05</v>
      </c>
      <c r="AF490" s="372">
        <v>0.05</v>
      </c>
      <c r="AG490" s="373">
        <v>0.05</v>
      </c>
      <c r="AH490" s="374">
        <v>0.05</v>
      </c>
      <c r="AI490" s="371">
        <v>0.05</v>
      </c>
      <c r="AJ490" s="371">
        <v>0.05</v>
      </c>
      <c r="AK490" s="371">
        <v>0.05</v>
      </c>
      <c r="AL490" s="371">
        <v>0.05</v>
      </c>
      <c r="AM490" s="371">
        <v>0.05</v>
      </c>
      <c r="AN490" s="371">
        <v>0.05</v>
      </c>
      <c r="AO490" s="371">
        <v>0.05</v>
      </c>
      <c r="AP490" s="371">
        <v>0.05</v>
      </c>
      <c r="AQ490" s="371">
        <v>0.05</v>
      </c>
      <c r="AR490" s="371">
        <v>0.05</v>
      </c>
      <c r="AS490" s="371">
        <v>0.05</v>
      </c>
      <c r="AT490" s="372">
        <v>0.05</v>
      </c>
      <c r="AU490" s="373">
        <v>0.05</v>
      </c>
      <c r="AV490" s="374">
        <v>0.05</v>
      </c>
      <c r="AW490" s="371">
        <v>0.05</v>
      </c>
      <c r="AX490" s="371">
        <v>0.05</v>
      </c>
      <c r="AY490" s="371">
        <v>0.05</v>
      </c>
      <c r="AZ490" s="371">
        <v>0.05</v>
      </c>
      <c r="BA490" s="371">
        <v>0.05</v>
      </c>
      <c r="BB490" s="371">
        <v>0.05</v>
      </c>
      <c r="BC490" s="371">
        <v>0.05</v>
      </c>
      <c r="BD490" s="371">
        <v>0.05</v>
      </c>
      <c r="BE490" s="371">
        <v>0.05</v>
      </c>
      <c r="BF490" s="371">
        <v>0.05</v>
      </c>
      <c r="BG490" s="371">
        <v>0.05</v>
      </c>
      <c r="BH490" s="372">
        <v>0.05</v>
      </c>
      <c r="BI490" s="373">
        <v>0.05</v>
      </c>
      <c r="BJ490" s="373">
        <v>0.05</v>
      </c>
      <c r="BK490" s="373">
        <v>0.05</v>
      </c>
      <c r="BL490" s="373">
        <v>0.05</v>
      </c>
      <c r="BM490" s="373">
        <v>0.05</v>
      </c>
      <c r="BN490">
        <v>0.05</v>
      </c>
    </row>
    <row r="491" spans="1:66" outlineLevel="1" x14ac:dyDescent="0.3">
      <c r="A491" t="str">
        <f t="shared" si="233"/>
        <v>Downtime - Efficiency loss</v>
      </c>
      <c r="B491" s="239" t="str">
        <f t="shared" si="234"/>
        <v>Hoplite (FBG) 980</v>
      </c>
      <c r="C491" s="240">
        <f t="shared" si="235"/>
        <v>0</v>
      </c>
      <c r="D491" s="241" t="str">
        <f t="shared" si="236"/>
        <v>Degas</v>
      </c>
      <c r="E491" s="242"/>
      <c r="F491" s="371">
        <v>0.05</v>
      </c>
      <c r="G491" s="371">
        <v>0.05</v>
      </c>
      <c r="H491" s="371">
        <v>0.05</v>
      </c>
      <c r="I491" s="371">
        <v>0.05</v>
      </c>
      <c r="J491" s="371">
        <v>0.05</v>
      </c>
      <c r="K491" s="371">
        <v>0.05</v>
      </c>
      <c r="L491" s="371">
        <v>0.05</v>
      </c>
      <c r="M491" s="371">
        <v>0.05</v>
      </c>
      <c r="N491" s="371">
        <v>0.05</v>
      </c>
      <c r="O491" s="371">
        <v>0.05</v>
      </c>
      <c r="P491" s="371">
        <v>0.05</v>
      </c>
      <c r="Q491" s="371">
        <v>0.05</v>
      </c>
      <c r="R491" s="372">
        <v>0.05</v>
      </c>
      <c r="S491" s="373">
        <v>0.05</v>
      </c>
      <c r="T491" s="374">
        <v>0.05</v>
      </c>
      <c r="U491" s="371">
        <v>0.05</v>
      </c>
      <c r="V491" s="371">
        <v>0.05</v>
      </c>
      <c r="W491" s="371">
        <v>0.05</v>
      </c>
      <c r="X491" s="371">
        <v>0.05</v>
      </c>
      <c r="Y491" s="371">
        <v>0.05</v>
      </c>
      <c r="Z491" s="371">
        <v>0.05</v>
      </c>
      <c r="AA491" s="371">
        <v>0.05</v>
      </c>
      <c r="AB491" s="371">
        <v>0.05</v>
      </c>
      <c r="AC491" s="371">
        <v>0.05</v>
      </c>
      <c r="AD491" s="371">
        <v>0.05</v>
      </c>
      <c r="AE491" s="371">
        <v>0.05</v>
      </c>
      <c r="AF491" s="372">
        <v>0.05</v>
      </c>
      <c r="AG491" s="373">
        <v>0.05</v>
      </c>
      <c r="AH491" s="374">
        <v>0.05</v>
      </c>
      <c r="AI491" s="371">
        <v>0.05</v>
      </c>
      <c r="AJ491" s="371">
        <v>0.05</v>
      </c>
      <c r="AK491" s="371">
        <v>0.05</v>
      </c>
      <c r="AL491" s="371">
        <v>0.05</v>
      </c>
      <c r="AM491" s="371">
        <v>0.05</v>
      </c>
      <c r="AN491" s="371">
        <v>0.05</v>
      </c>
      <c r="AO491" s="371">
        <v>0.05</v>
      </c>
      <c r="AP491" s="371">
        <v>0.05</v>
      </c>
      <c r="AQ491" s="371">
        <v>0.05</v>
      </c>
      <c r="AR491" s="371">
        <v>0.05</v>
      </c>
      <c r="AS491" s="371">
        <v>0.05</v>
      </c>
      <c r="AT491" s="372">
        <v>0.05</v>
      </c>
      <c r="AU491" s="373">
        <v>0.05</v>
      </c>
      <c r="AV491" s="374">
        <v>0.05</v>
      </c>
      <c r="AW491" s="371">
        <v>0.05</v>
      </c>
      <c r="AX491" s="371">
        <v>0.05</v>
      </c>
      <c r="AY491" s="371">
        <v>0.05</v>
      </c>
      <c r="AZ491" s="371">
        <v>0.05</v>
      </c>
      <c r="BA491" s="371">
        <v>0.05</v>
      </c>
      <c r="BB491" s="371">
        <v>0.05</v>
      </c>
      <c r="BC491" s="371">
        <v>0.05</v>
      </c>
      <c r="BD491" s="371">
        <v>0.05</v>
      </c>
      <c r="BE491" s="371">
        <v>0.05</v>
      </c>
      <c r="BF491" s="371">
        <v>0.05</v>
      </c>
      <c r="BG491" s="371">
        <v>0.05</v>
      </c>
      <c r="BH491" s="372">
        <v>0.05</v>
      </c>
      <c r="BI491" s="373">
        <v>0.05</v>
      </c>
      <c r="BJ491" s="373">
        <v>0.05</v>
      </c>
      <c r="BK491" s="373">
        <v>0.05</v>
      </c>
      <c r="BL491" s="373">
        <v>0.05</v>
      </c>
      <c r="BM491" s="373">
        <v>0.05</v>
      </c>
      <c r="BN491">
        <v>0.05</v>
      </c>
    </row>
    <row r="492" spans="1:66" outlineLevel="1" x14ac:dyDescent="0.3">
      <c r="A492" t="str">
        <f t="shared" si="233"/>
        <v>Downtime - Efficiency loss</v>
      </c>
      <c r="B492" s="239" t="str">
        <f t="shared" si="234"/>
        <v>Hoplite (FBG) 980</v>
      </c>
      <c r="C492" s="240">
        <f t="shared" si="235"/>
        <v>0</v>
      </c>
      <c r="D492" s="241" t="str">
        <f t="shared" si="236"/>
        <v>Optical Test</v>
      </c>
      <c r="E492" s="242"/>
      <c r="F492" s="371">
        <v>0.05</v>
      </c>
      <c r="G492" s="371">
        <v>0.05</v>
      </c>
      <c r="H492" s="371">
        <v>0.05</v>
      </c>
      <c r="I492" s="371">
        <v>0.05</v>
      </c>
      <c r="J492" s="371">
        <v>0.05</v>
      </c>
      <c r="K492" s="371">
        <v>0.05</v>
      </c>
      <c r="L492" s="371">
        <v>0.05</v>
      </c>
      <c r="M492" s="371">
        <v>0.05</v>
      </c>
      <c r="N492" s="371">
        <v>0.05</v>
      </c>
      <c r="O492" s="371">
        <v>0.05</v>
      </c>
      <c r="P492" s="371">
        <v>0.05</v>
      </c>
      <c r="Q492" s="371">
        <v>0.05</v>
      </c>
      <c r="R492" s="372">
        <v>0.05</v>
      </c>
      <c r="S492" s="373">
        <v>0.05</v>
      </c>
      <c r="T492" s="374">
        <v>0.05</v>
      </c>
      <c r="U492" s="371">
        <v>0.05</v>
      </c>
      <c r="V492" s="371">
        <v>0.05</v>
      </c>
      <c r="W492" s="371">
        <v>0.05</v>
      </c>
      <c r="X492" s="371">
        <v>0.05</v>
      </c>
      <c r="Y492" s="371">
        <v>0.05</v>
      </c>
      <c r="Z492" s="371">
        <v>0.05</v>
      </c>
      <c r="AA492" s="371">
        <v>0.05</v>
      </c>
      <c r="AB492" s="371">
        <v>0.05</v>
      </c>
      <c r="AC492" s="371">
        <v>0.05</v>
      </c>
      <c r="AD492" s="371">
        <v>0.05</v>
      </c>
      <c r="AE492" s="371">
        <v>0.05</v>
      </c>
      <c r="AF492" s="372">
        <v>0.05</v>
      </c>
      <c r="AG492" s="373">
        <v>0.05</v>
      </c>
      <c r="AH492" s="374">
        <v>0.05</v>
      </c>
      <c r="AI492" s="371">
        <v>0.05</v>
      </c>
      <c r="AJ492" s="371">
        <v>0.05</v>
      </c>
      <c r="AK492" s="371">
        <v>0.05</v>
      </c>
      <c r="AL492" s="371">
        <v>0.05</v>
      </c>
      <c r="AM492" s="371">
        <v>0.05</v>
      </c>
      <c r="AN492" s="371">
        <v>0.05</v>
      </c>
      <c r="AO492" s="371">
        <v>0.05</v>
      </c>
      <c r="AP492" s="371">
        <v>0.05</v>
      </c>
      <c r="AQ492" s="371">
        <v>0.05</v>
      </c>
      <c r="AR492" s="371">
        <v>0.05</v>
      </c>
      <c r="AS492" s="371">
        <v>0.05</v>
      </c>
      <c r="AT492" s="372">
        <v>0.05</v>
      </c>
      <c r="AU492" s="373">
        <v>0.05</v>
      </c>
      <c r="AV492" s="374">
        <v>0.05</v>
      </c>
      <c r="AW492" s="371">
        <v>0.05</v>
      </c>
      <c r="AX492" s="371">
        <v>0.05</v>
      </c>
      <c r="AY492" s="371">
        <v>0.05</v>
      </c>
      <c r="AZ492" s="371">
        <v>0.05</v>
      </c>
      <c r="BA492" s="371">
        <v>0.05</v>
      </c>
      <c r="BB492" s="371">
        <v>0.05</v>
      </c>
      <c r="BC492" s="371">
        <v>0.05</v>
      </c>
      <c r="BD492" s="371">
        <v>0.05</v>
      </c>
      <c r="BE492" s="371">
        <v>0.05</v>
      </c>
      <c r="BF492" s="371">
        <v>0.05</v>
      </c>
      <c r="BG492" s="371">
        <v>0.05</v>
      </c>
      <c r="BH492" s="372">
        <v>0.05</v>
      </c>
      <c r="BI492" s="373">
        <v>0.05</v>
      </c>
      <c r="BJ492" s="373">
        <v>0.05</v>
      </c>
      <c r="BK492" s="373">
        <v>0.05</v>
      </c>
      <c r="BL492" s="373">
        <v>0.05</v>
      </c>
      <c r="BM492" s="373">
        <v>0.05</v>
      </c>
      <c r="BN492">
        <v>0.05</v>
      </c>
    </row>
    <row r="493" spans="1:66" outlineLevel="1" x14ac:dyDescent="0.3">
      <c r="A493" t="str">
        <f t="shared" si="233"/>
        <v>Downtime - Efficiency loss</v>
      </c>
      <c r="B493" s="350" t="str">
        <f t="shared" si="234"/>
        <v>Hoplite (FBG) 980</v>
      </c>
      <c r="C493" s="291">
        <f t="shared" si="235"/>
        <v>0</v>
      </c>
      <c r="D493" s="351" t="str">
        <f t="shared" si="236"/>
        <v>Hoplite Final Inspection</v>
      </c>
      <c r="E493" s="360"/>
      <c r="F493" s="476">
        <v>0.02</v>
      </c>
      <c r="G493" s="476">
        <v>0.02</v>
      </c>
      <c r="H493" s="476">
        <v>0.02</v>
      </c>
      <c r="I493" s="476">
        <v>0.02</v>
      </c>
      <c r="J493" s="476">
        <v>0.02</v>
      </c>
      <c r="K493" s="476">
        <v>0.02</v>
      </c>
      <c r="L493" s="476">
        <v>0.02</v>
      </c>
      <c r="M493" s="476">
        <v>0.02</v>
      </c>
      <c r="N493" s="476">
        <v>0.02</v>
      </c>
      <c r="O493" s="476">
        <v>0.02</v>
      </c>
      <c r="P493" s="476">
        <v>0.02</v>
      </c>
      <c r="Q493" s="476">
        <v>0.02</v>
      </c>
      <c r="R493" s="477">
        <v>0.02</v>
      </c>
      <c r="S493" s="478">
        <v>0.02</v>
      </c>
      <c r="T493" s="479">
        <v>0.02</v>
      </c>
      <c r="U493" s="476">
        <v>0.02</v>
      </c>
      <c r="V493" s="476">
        <v>0.02</v>
      </c>
      <c r="W493" s="476">
        <v>0.02</v>
      </c>
      <c r="X493" s="476">
        <v>0.02</v>
      </c>
      <c r="Y493" s="476">
        <v>0.02</v>
      </c>
      <c r="Z493" s="476">
        <v>0.02</v>
      </c>
      <c r="AA493" s="476">
        <v>0.02</v>
      </c>
      <c r="AB493" s="476">
        <v>0.02</v>
      </c>
      <c r="AC493" s="476">
        <v>0.02</v>
      </c>
      <c r="AD493" s="476">
        <v>0.02</v>
      </c>
      <c r="AE493" s="476">
        <v>0.02</v>
      </c>
      <c r="AF493" s="477">
        <v>0.02</v>
      </c>
      <c r="AG493" s="478">
        <v>0.02</v>
      </c>
      <c r="AH493" s="479">
        <v>0.02</v>
      </c>
      <c r="AI493" s="476">
        <v>0.02</v>
      </c>
      <c r="AJ493" s="476">
        <v>0.02</v>
      </c>
      <c r="AK493" s="476">
        <v>0.02</v>
      </c>
      <c r="AL493" s="476">
        <v>0.02</v>
      </c>
      <c r="AM493" s="476">
        <v>0.02</v>
      </c>
      <c r="AN493" s="476">
        <v>0.02</v>
      </c>
      <c r="AO493" s="476">
        <v>0.02</v>
      </c>
      <c r="AP493" s="476">
        <v>0.02</v>
      </c>
      <c r="AQ493" s="476">
        <v>0.02</v>
      </c>
      <c r="AR493" s="476">
        <v>0.02</v>
      </c>
      <c r="AS493" s="476">
        <v>0.02</v>
      </c>
      <c r="AT493" s="477">
        <v>0.02</v>
      </c>
      <c r="AU493" s="478">
        <v>0.02</v>
      </c>
      <c r="AV493" s="479">
        <v>0.02</v>
      </c>
      <c r="AW493" s="476">
        <v>0.02</v>
      </c>
      <c r="AX493" s="476">
        <v>0.02</v>
      </c>
      <c r="AY493" s="476">
        <v>0.02</v>
      </c>
      <c r="AZ493" s="476">
        <v>0.02</v>
      </c>
      <c r="BA493" s="476">
        <v>0.02</v>
      </c>
      <c r="BB493" s="476">
        <v>0.02</v>
      </c>
      <c r="BC493" s="476">
        <v>0.02</v>
      </c>
      <c r="BD493" s="476">
        <v>0.02</v>
      </c>
      <c r="BE493" s="476">
        <v>0.02</v>
      </c>
      <c r="BF493" s="476">
        <v>0.02</v>
      </c>
      <c r="BG493" s="476">
        <v>0.02</v>
      </c>
      <c r="BH493" s="477">
        <v>0.02</v>
      </c>
      <c r="BI493" s="478">
        <v>0.02</v>
      </c>
      <c r="BJ493" s="478">
        <v>0.02</v>
      </c>
      <c r="BK493" s="478">
        <v>0.02</v>
      </c>
      <c r="BL493" s="478">
        <v>0.02</v>
      </c>
      <c r="BM493" s="478">
        <v>0.02</v>
      </c>
      <c r="BN493">
        <v>0.02</v>
      </c>
    </row>
    <row r="494" spans="1:66" outlineLevel="1" x14ac:dyDescent="0.3">
      <c r="A494" t="str">
        <f t="shared" si="233"/>
        <v>Downtime - Efficiency loss</v>
      </c>
      <c r="B494" s="273" t="str">
        <f t="shared" si="234"/>
        <v>Hoplite (FBG) 14xx</v>
      </c>
      <c r="C494" s="274">
        <f t="shared" si="235"/>
        <v>0</v>
      </c>
      <c r="D494" s="275" t="str">
        <f t="shared" si="236"/>
        <v>Fiber Preparation</v>
      </c>
      <c r="E494" s="276"/>
      <c r="F494" s="480">
        <v>0</v>
      </c>
      <c r="G494" s="480">
        <v>0</v>
      </c>
      <c r="H494" s="480">
        <v>0</v>
      </c>
      <c r="I494" s="480">
        <v>0</v>
      </c>
      <c r="J494" s="480">
        <v>0</v>
      </c>
      <c r="K494" s="480">
        <v>0</v>
      </c>
      <c r="L494" s="480">
        <v>0</v>
      </c>
      <c r="M494" s="480">
        <v>0</v>
      </c>
      <c r="N494" s="480">
        <v>0</v>
      </c>
      <c r="O494" s="480">
        <v>0</v>
      </c>
      <c r="P494" s="480">
        <v>0</v>
      </c>
      <c r="Q494" s="480">
        <v>0</v>
      </c>
      <c r="R494" s="481">
        <v>0</v>
      </c>
      <c r="S494" s="482">
        <v>0</v>
      </c>
      <c r="T494" s="483">
        <v>0</v>
      </c>
      <c r="U494" s="480">
        <v>0</v>
      </c>
      <c r="V494" s="480">
        <v>0</v>
      </c>
      <c r="W494" s="480">
        <v>0</v>
      </c>
      <c r="X494" s="480">
        <v>0</v>
      </c>
      <c r="Y494" s="480">
        <v>0</v>
      </c>
      <c r="Z494" s="480">
        <v>0</v>
      </c>
      <c r="AA494" s="480">
        <v>0</v>
      </c>
      <c r="AB494" s="480">
        <v>0</v>
      </c>
      <c r="AC494" s="480">
        <v>0</v>
      </c>
      <c r="AD494" s="480">
        <v>0</v>
      </c>
      <c r="AE494" s="480">
        <v>0</v>
      </c>
      <c r="AF494" s="481">
        <v>0</v>
      </c>
      <c r="AG494" s="482">
        <v>0</v>
      </c>
      <c r="AH494" s="483">
        <v>0</v>
      </c>
      <c r="AI494" s="480">
        <v>0</v>
      </c>
      <c r="AJ494" s="480">
        <v>0</v>
      </c>
      <c r="AK494" s="480">
        <v>0</v>
      </c>
      <c r="AL494" s="480">
        <v>0</v>
      </c>
      <c r="AM494" s="480">
        <v>0</v>
      </c>
      <c r="AN494" s="480">
        <v>0</v>
      </c>
      <c r="AO494" s="480">
        <v>0</v>
      </c>
      <c r="AP494" s="480">
        <v>0</v>
      </c>
      <c r="AQ494" s="480">
        <v>0</v>
      </c>
      <c r="AR494" s="480">
        <v>0</v>
      </c>
      <c r="AS494" s="480">
        <v>0</v>
      </c>
      <c r="AT494" s="481">
        <v>0</v>
      </c>
      <c r="AU494" s="482">
        <v>0</v>
      </c>
      <c r="AV494" s="483">
        <v>0</v>
      </c>
      <c r="AW494" s="480">
        <v>0</v>
      </c>
      <c r="AX494" s="480">
        <v>0</v>
      </c>
      <c r="AY494" s="480">
        <v>0</v>
      </c>
      <c r="AZ494" s="480">
        <v>0</v>
      </c>
      <c r="BA494" s="480">
        <v>0</v>
      </c>
      <c r="BB494" s="480">
        <v>0</v>
      </c>
      <c r="BC494" s="480">
        <v>0</v>
      </c>
      <c r="BD494" s="480">
        <v>0</v>
      </c>
      <c r="BE494" s="480">
        <v>0</v>
      </c>
      <c r="BF494" s="480">
        <v>0</v>
      </c>
      <c r="BG494" s="480">
        <v>0</v>
      </c>
      <c r="BH494" s="481">
        <v>0</v>
      </c>
      <c r="BI494" s="482">
        <v>0</v>
      </c>
      <c r="BJ494" s="482">
        <v>0</v>
      </c>
      <c r="BK494" s="482">
        <v>0</v>
      </c>
      <c r="BL494" s="482">
        <v>0</v>
      </c>
      <c r="BM494" s="482">
        <v>0</v>
      </c>
      <c r="BN494">
        <v>0</v>
      </c>
    </row>
    <row r="495" spans="1:66" outlineLevel="1" x14ac:dyDescent="0.3">
      <c r="A495" t="str">
        <f t="shared" si="233"/>
        <v>Downtime - Efficiency loss</v>
      </c>
      <c r="B495" s="239" t="str">
        <f t="shared" si="234"/>
        <v>Hoplite (FBG) 14xx</v>
      </c>
      <c r="C495" s="240">
        <f t="shared" si="235"/>
        <v>0</v>
      </c>
      <c r="D495" s="241" t="str">
        <f t="shared" si="236"/>
        <v>H2 Loading</v>
      </c>
      <c r="E495" s="242"/>
      <c r="F495" s="371">
        <v>0</v>
      </c>
      <c r="G495" s="371">
        <v>0</v>
      </c>
      <c r="H495" s="371">
        <v>0</v>
      </c>
      <c r="I495" s="371">
        <v>0</v>
      </c>
      <c r="J495" s="371">
        <v>0</v>
      </c>
      <c r="K495" s="371">
        <v>0</v>
      </c>
      <c r="L495" s="371">
        <v>0</v>
      </c>
      <c r="M495" s="371">
        <v>0</v>
      </c>
      <c r="N495" s="371">
        <v>0</v>
      </c>
      <c r="O495" s="371">
        <v>0</v>
      </c>
      <c r="P495" s="371">
        <v>0</v>
      </c>
      <c r="Q495" s="371">
        <v>0</v>
      </c>
      <c r="R495" s="372">
        <v>0</v>
      </c>
      <c r="S495" s="373">
        <v>0</v>
      </c>
      <c r="T495" s="374">
        <v>0</v>
      </c>
      <c r="U495" s="371">
        <v>0</v>
      </c>
      <c r="V495" s="371">
        <v>0</v>
      </c>
      <c r="W495" s="371">
        <v>0</v>
      </c>
      <c r="X495" s="371">
        <v>0</v>
      </c>
      <c r="Y495" s="371">
        <v>0</v>
      </c>
      <c r="Z495" s="371">
        <v>0</v>
      </c>
      <c r="AA495" s="371">
        <v>0</v>
      </c>
      <c r="AB495" s="371">
        <v>0</v>
      </c>
      <c r="AC495" s="371">
        <v>0</v>
      </c>
      <c r="AD495" s="371">
        <v>0</v>
      </c>
      <c r="AE495" s="371">
        <v>0</v>
      </c>
      <c r="AF495" s="372">
        <v>0</v>
      </c>
      <c r="AG495" s="373">
        <v>0</v>
      </c>
      <c r="AH495" s="374">
        <v>0</v>
      </c>
      <c r="AI495" s="371">
        <v>0</v>
      </c>
      <c r="AJ495" s="371">
        <v>0</v>
      </c>
      <c r="AK495" s="371">
        <v>0</v>
      </c>
      <c r="AL495" s="371">
        <v>0</v>
      </c>
      <c r="AM495" s="371">
        <v>0</v>
      </c>
      <c r="AN495" s="371">
        <v>0</v>
      </c>
      <c r="AO495" s="371">
        <v>0</v>
      </c>
      <c r="AP495" s="371">
        <v>0</v>
      </c>
      <c r="AQ495" s="371">
        <v>0</v>
      </c>
      <c r="AR495" s="371">
        <v>0</v>
      </c>
      <c r="AS495" s="371">
        <v>0</v>
      </c>
      <c r="AT495" s="372">
        <v>0</v>
      </c>
      <c r="AU495" s="373">
        <v>0</v>
      </c>
      <c r="AV495" s="374">
        <v>0</v>
      </c>
      <c r="AW495" s="371">
        <v>0</v>
      </c>
      <c r="AX495" s="371">
        <v>0</v>
      </c>
      <c r="AY495" s="371">
        <v>0</v>
      </c>
      <c r="AZ495" s="371">
        <v>0</v>
      </c>
      <c r="BA495" s="371">
        <v>0</v>
      </c>
      <c r="BB495" s="371">
        <v>0</v>
      </c>
      <c r="BC495" s="371">
        <v>0</v>
      </c>
      <c r="BD495" s="371">
        <v>0</v>
      </c>
      <c r="BE495" s="371">
        <v>0</v>
      </c>
      <c r="BF495" s="371">
        <v>0</v>
      </c>
      <c r="BG495" s="371">
        <v>0</v>
      </c>
      <c r="BH495" s="372">
        <v>0</v>
      </c>
      <c r="BI495" s="373">
        <v>0</v>
      </c>
      <c r="BJ495" s="373">
        <v>0</v>
      </c>
      <c r="BK495" s="373">
        <v>0</v>
      </c>
      <c r="BL495" s="373">
        <v>0</v>
      </c>
      <c r="BM495" s="373">
        <v>0</v>
      </c>
      <c r="BN495">
        <v>0</v>
      </c>
    </row>
    <row r="496" spans="1:66" outlineLevel="1" x14ac:dyDescent="0.3">
      <c r="A496" t="str">
        <f t="shared" si="233"/>
        <v>Downtime - Efficiency loss</v>
      </c>
      <c r="B496" s="239" t="str">
        <f t="shared" si="234"/>
        <v>Hoplite (FBG) 14xx</v>
      </c>
      <c r="C496" s="240">
        <f t="shared" si="235"/>
        <v>0</v>
      </c>
      <c r="D496" s="241" t="str">
        <f t="shared" si="236"/>
        <v>Kitting</v>
      </c>
      <c r="E496" s="242"/>
      <c r="F496" s="371">
        <v>0</v>
      </c>
      <c r="G496" s="371">
        <v>0</v>
      </c>
      <c r="H496" s="371">
        <v>0</v>
      </c>
      <c r="I496" s="371">
        <v>0</v>
      </c>
      <c r="J496" s="371">
        <v>0</v>
      </c>
      <c r="K496" s="371">
        <v>0</v>
      </c>
      <c r="L496" s="371">
        <v>0</v>
      </c>
      <c r="M496" s="371">
        <v>0</v>
      </c>
      <c r="N496" s="371">
        <v>0</v>
      </c>
      <c r="O496" s="371">
        <v>0</v>
      </c>
      <c r="P496" s="371">
        <v>0</v>
      </c>
      <c r="Q496" s="371">
        <v>0</v>
      </c>
      <c r="R496" s="372">
        <v>0</v>
      </c>
      <c r="S496" s="373">
        <v>0</v>
      </c>
      <c r="T496" s="374">
        <v>0</v>
      </c>
      <c r="U496" s="371">
        <v>0</v>
      </c>
      <c r="V496" s="371">
        <v>0</v>
      </c>
      <c r="W496" s="371">
        <v>0</v>
      </c>
      <c r="X496" s="371">
        <v>0</v>
      </c>
      <c r="Y496" s="371">
        <v>0</v>
      </c>
      <c r="Z496" s="371">
        <v>0</v>
      </c>
      <c r="AA496" s="371">
        <v>0</v>
      </c>
      <c r="AB496" s="371">
        <v>0</v>
      </c>
      <c r="AC496" s="371">
        <v>0</v>
      </c>
      <c r="AD496" s="371">
        <v>0</v>
      </c>
      <c r="AE496" s="371">
        <v>0</v>
      </c>
      <c r="AF496" s="372">
        <v>0</v>
      </c>
      <c r="AG496" s="373">
        <v>0</v>
      </c>
      <c r="AH496" s="374">
        <v>0</v>
      </c>
      <c r="AI496" s="371">
        <v>0</v>
      </c>
      <c r="AJ496" s="371">
        <v>0</v>
      </c>
      <c r="AK496" s="371">
        <v>0</v>
      </c>
      <c r="AL496" s="371">
        <v>0</v>
      </c>
      <c r="AM496" s="371">
        <v>0</v>
      </c>
      <c r="AN496" s="371">
        <v>0</v>
      </c>
      <c r="AO496" s="371">
        <v>0</v>
      </c>
      <c r="AP496" s="371">
        <v>0</v>
      </c>
      <c r="AQ496" s="371">
        <v>0</v>
      </c>
      <c r="AR496" s="371">
        <v>0</v>
      </c>
      <c r="AS496" s="371">
        <v>0</v>
      </c>
      <c r="AT496" s="372">
        <v>0</v>
      </c>
      <c r="AU496" s="373">
        <v>0</v>
      </c>
      <c r="AV496" s="374">
        <v>0</v>
      </c>
      <c r="AW496" s="371">
        <v>0</v>
      </c>
      <c r="AX496" s="371">
        <v>0</v>
      </c>
      <c r="AY496" s="371">
        <v>0</v>
      </c>
      <c r="AZ496" s="371">
        <v>0</v>
      </c>
      <c r="BA496" s="371">
        <v>0</v>
      </c>
      <c r="BB496" s="371">
        <v>0</v>
      </c>
      <c r="BC496" s="371">
        <v>0</v>
      </c>
      <c r="BD496" s="371">
        <v>0</v>
      </c>
      <c r="BE496" s="371">
        <v>0</v>
      </c>
      <c r="BF496" s="371">
        <v>0</v>
      </c>
      <c r="BG496" s="371">
        <v>0</v>
      </c>
      <c r="BH496" s="372">
        <v>0</v>
      </c>
      <c r="BI496" s="373">
        <v>0</v>
      </c>
      <c r="BJ496" s="373">
        <v>0</v>
      </c>
      <c r="BK496" s="373">
        <v>0</v>
      </c>
      <c r="BL496" s="373">
        <v>0</v>
      </c>
      <c r="BM496" s="373">
        <v>0</v>
      </c>
      <c r="BN496">
        <v>0</v>
      </c>
    </row>
    <row r="497" spans="1:66" outlineLevel="1" x14ac:dyDescent="0.3">
      <c r="A497" t="str">
        <f t="shared" si="233"/>
        <v>Downtime - Efficiency loss</v>
      </c>
      <c r="B497" s="239" t="str">
        <f t="shared" si="234"/>
        <v>Hoplite (FBG) 14xx</v>
      </c>
      <c r="C497" s="240">
        <f t="shared" si="235"/>
        <v>0</v>
      </c>
      <c r="D497" s="241" t="str">
        <f t="shared" si="236"/>
        <v>Stripping &amp; Cleaning</v>
      </c>
      <c r="E497" s="281"/>
      <c r="F497" s="371">
        <v>0.05</v>
      </c>
      <c r="G497" s="371">
        <v>0.05</v>
      </c>
      <c r="H497" s="371">
        <v>0.05</v>
      </c>
      <c r="I497" s="371">
        <v>0.05</v>
      </c>
      <c r="J497" s="371">
        <v>0.05</v>
      </c>
      <c r="K497" s="371">
        <v>0.05</v>
      </c>
      <c r="L497" s="371">
        <v>0.05</v>
      </c>
      <c r="M497" s="371">
        <v>0.05</v>
      </c>
      <c r="N497" s="371">
        <v>0.05</v>
      </c>
      <c r="O497" s="371">
        <v>0.05</v>
      </c>
      <c r="P497" s="371">
        <v>0.05</v>
      </c>
      <c r="Q497" s="371">
        <v>0.05</v>
      </c>
      <c r="R497" s="372">
        <v>0.05</v>
      </c>
      <c r="S497" s="373">
        <v>0.05</v>
      </c>
      <c r="T497" s="374">
        <v>0.05</v>
      </c>
      <c r="U497" s="371">
        <v>0.05</v>
      </c>
      <c r="V497" s="371">
        <v>0.05</v>
      </c>
      <c r="W497" s="371">
        <v>0.05</v>
      </c>
      <c r="X497" s="371">
        <v>0.05</v>
      </c>
      <c r="Y497" s="371">
        <v>0.05</v>
      </c>
      <c r="Z497" s="371">
        <v>0.05</v>
      </c>
      <c r="AA497" s="371">
        <v>0.05</v>
      </c>
      <c r="AB497" s="371">
        <v>0.05</v>
      </c>
      <c r="AC497" s="371">
        <v>0.05</v>
      </c>
      <c r="AD497" s="371">
        <v>0.05</v>
      </c>
      <c r="AE497" s="371">
        <v>0.05</v>
      </c>
      <c r="AF497" s="372">
        <v>0.05</v>
      </c>
      <c r="AG497" s="373">
        <v>0.05</v>
      </c>
      <c r="AH497" s="374">
        <v>0.05</v>
      </c>
      <c r="AI497" s="371">
        <v>0.05</v>
      </c>
      <c r="AJ497" s="371">
        <v>0.05</v>
      </c>
      <c r="AK497" s="371">
        <v>0.05</v>
      </c>
      <c r="AL497" s="371">
        <v>0.05</v>
      </c>
      <c r="AM497" s="371">
        <v>0.05</v>
      </c>
      <c r="AN497" s="371">
        <v>0.05</v>
      </c>
      <c r="AO497" s="371">
        <v>0.05</v>
      </c>
      <c r="AP497" s="371">
        <v>0.05</v>
      </c>
      <c r="AQ497" s="371">
        <v>0.05</v>
      </c>
      <c r="AR497" s="371">
        <v>0.05</v>
      </c>
      <c r="AS497" s="371">
        <v>0.05</v>
      </c>
      <c r="AT497" s="372">
        <v>0.05</v>
      </c>
      <c r="AU497" s="373">
        <v>0.05</v>
      </c>
      <c r="AV497" s="374">
        <v>0.05</v>
      </c>
      <c r="AW497" s="371">
        <v>0.05</v>
      </c>
      <c r="AX497" s="371">
        <v>0.05</v>
      </c>
      <c r="AY497" s="371">
        <v>0.05</v>
      </c>
      <c r="AZ497" s="371">
        <v>0.05</v>
      </c>
      <c r="BA497" s="371">
        <v>0.05</v>
      </c>
      <c r="BB497" s="371">
        <v>0.05</v>
      </c>
      <c r="BC497" s="371">
        <v>0.05</v>
      </c>
      <c r="BD497" s="371">
        <v>0.05</v>
      </c>
      <c r="BE497" s="371">
        <v>0.05</v>
      </c>
      <c r="BF497" s="371">
        <v>0.05</v>
      </c>
      <c r="BG497" s="371">
        <v>0.05</v>
      </c>
      <c r="BH497" s="372">
        <v>0.05</v>
      </c>
      <c r="BI497" s="373">
        <v>0.05</v>
      </c>
      <c r="BJ497" s="373">
        <v>0.05</v>
      </c>
      <c r="BK497" s="373">
        <v>0.05</v>
      </c>
      <c r="BL497" s="373">
        <v>0.05</v>
      </c>
      <c r="BM497" s="373">
        <v>0.05</v>
      </c>
      <c r="BN497">
        <v>0.05</v>
      </c>
    </row>
    <row r="498" spans="1:66" outlineLevel="1" x14ac:dyDescent="0.3">
      <c r="A498" t="str">
        <f t="shared" si="233"/>
        <v>Downtime - Efficiency loss</v>
      </c>
      <c r="B498" s="239" t="str">
        <f t="shared" si="234"/>
        <v>Hoplite (FBG) 14xx</v>
      </c>
      <c r="C498" s="240">
        <f t="shared" si="235"/>
        <v>0</v>
      </c>
      <c r="D498" s="241" t="str">
        <f t="shared" si="236"/>
        <v>Writing</v>
      </c>
      <c r="E498" s="242"/>
      <c r="F498" s="472">
        <v>0.02</v>
      </c>
      <c r="G498" s="472">
        <v>0.02</v>
      </c>
      <c r="H498" s="472">
        <v>0.02</v>
      </c>
      <c r="I498" s="472">
        <v>0.02</v>
      </c>
      <c r="J498" s="472">
        <v>0.02</v>
      </c>
      <c r="K498" s="472">
        <v>0.02</v>
      </c>
      <c r="L498" s="472">
        <v>0.02</v>
      </c>
      <c r="M498" s="472">
        <v>0.02</v>
      </c>
      <c r="N498" s="472">
        <v>0.02</v>
      </c>
      <c r="O498" s="472">
        <v>0.02</v>
      </c>
      <c r="P498" s="472">
        <v>0.02</v>
      </c>
      <c r="Q498" s="472">
        <v>0.02</v>
      </c>
      <c r="R498" s="473">
        <v>0.02</v>
      </c>
      <c r="S498" s="474">
        <v>0.02</v>
      </c>
      <c r="T498" s="475">
        <v>0.02</v>
      </c>
      <c r="U498" s="472">
        <v>0.02</v>
      </c>
      <c r="V498" s="472">
        <v>0.02</v>
      </c>
      <c r="W498" s="472">
        <v>0.02</v>
      </c>
      <c r="X498" s="472">
        <v>0.02</v>
      </c>
      <c r="Y498" s="472">
        <v>0.02</v>
      </c>
      <c r="Z498" s="472">
        <v>0.02</v>
      </c>
      <c r="AA498" s="472">
        <v>0.02</v>
      </c>
      <c r="AB498" s="472">
        <v>0.02</v>
      </c>
      <c r="AC498" s="472">
        <v>0.02</v>
      </c>
      <c r="AD498" s="472">
        <v>0.02</v>
      </c>
      <c r="AE498" s="472">
        <v>0.02</v>
      </c>
      <c r="AF498" s="473">
        <v>0.02</v>
      </c>
      <c r="AG498" s="474">
        <v>0.02</v>
      </c>
      <c r="AH498" s="475">
        <v>0.02</v>
      </c>
      <c r="AI498" s="472">
        <v>0.02</v>
      </c>
      <c r="AJ498" s="472">
        <v>0.02</v>
      </c>
      <c r="AK498" s="472">
        <v>0.02</v>
      </c>
      <c r="AL498" s="472">
        <v>0.02</v>
      </c>
      <c r="AM498" s="472">
        <v>0.02</v>
      </c>
      <c r="AN498" s="472">
        <v>0.02</v>
      </c>
      <c r="AO498" s="472">
        <v>0.02</v>
      </c>
      <c r="AP498" s="472">
        <v>0.02</v>
      </c>
      <c r="AQ498" s="472">
        <v>0.02</v>
      </c>
      <c r="AR498" s="472">
        <v>0.02</v>
      </c>
      <c r="AS498" s="472">
        <v>0.02</v>
      </c>
      <c r="AT498" s="473">
        <v>0.02</v>
      </c>
      <c r="AU498" s="474">
        <v>0.02</v>
      </c>
      <c r="AV498" s="475">
        <v>0.02</v>
      </c>
      <c r="AW498" s="472">
        <v>0.02</v>
      </c>
      <c r="AX498" s="472">
        <v>0.02</v>
      </c>
      <c r="AY498" s="472">
        <v>0.02</v>
      </c>
      <c r="AZ498" s="472">
        <v>0.02</v>
      </c>
      <c r="BA498" s="472">
        <v>0.02</v>
      </c>
      <c r="BB498" s="472">
        <v>0.02</v>
      </c>
      <c r="BC498" s="472">
        <v>0.02</v>
      </c>
      <c r="BD498" s="472">
        <v>0.02</v>
      </c>
      <c r="BE498" s="472">
        <v>0.02</v>
      </c>
      <c r="BF498" s="472">
        <v>0.02</v>
      </c>
      <c r="BG498" s="472">
        <v>0.02</v>
      </c>
      <c r="BH498" s="473">
        <v>0.02</v>
      </c>
      <c r="BI498" s="474">
        <v>0.02</v>
      </c>
      <c r="BJ498" s="474">
        <v>0.02</v>
      </c>
      <c r="BK498" s="474">
        <v>0.02</v>
      </c>
      <c r="BL498" s="474">
        <v>0.02</v>
      </c>
      <c r="BM498" s="474">
        <v>0.02</v>
      </c>
      <c r="BN498">
        <v>0.05</v>
      </c>
    </row>
    <row r="499" spans="1:66" outlineLevel="1" x14ac:dyDescent="0.3">
      <c r="A499" t="str">
        <f t="shared" si="233"/>
        <v>Downtime - Efficiency loss</v>
      </c>
      <c r="B499" s="239" t="str">
        <f t="shared" si="234"/>
        <v>Hoplite (FBG) 14xx</v>
      </c>
      <c r="C499" s="240">
        <f t="shared" si="235"/>
        <v>0</v>
      </c>
      <c r="D499" s="241" t="str">
        <f t="shared" si="236"/>
        <v>Fiber Recoating</v>
      </c>
      <c r="E499" s="281"/>
      <c r="F499" s="371">
        <v>0.05</v>
      </c>
      <c r="G499" s="371">
        <v>0.05</v>
      </c>
      <c r="H499" s="371">
        <v>0.05</v>
      </c>
      <c r="I499" s="371">
        <v>0.05</v>
      </c>
      <c r="J499" s="371">
        <v>0.05</v>
      </c>
      <c r="K499" s="371">
        <v>0.05</v>
      </c>
      <c r="L499" s="371">
        <v>0.05</v>
      </c>
      <c r="M499" s="371">
        <v>0.05</v>
      </c>
      <c r="N499" s="371">
        <v>0.05</v>
      </c>
      <c r="O499" s="371">
        <v>0.05</v>
      </c>
      <c r="P499" s="371">
        <v>0.05</v>
      </c>
      <c r="Q499" s="371">
        <v>0.05</v>
      </c>
      <c r="R499" s="372">
        <v>0.05</v>
      </c>
      <c r="S499" s="373">
        <v>0.05</v>
      </c>
      <c r="T499" s="374">
        <v>0.05</v>
      </c>
      <c r="U499" s="371">
        <v>0.05</v>
      </c>
      <c r="V499" s="371">
        <v>0.05</v>
      </c>
      <c r="W499" s="371">
        <v>0.05</v>
      </c>
      <c r="X499" s="371">
        <v>0.05</v>
      </c>
      <c r="Y499" s="371">
        <v>0.05</v>
      </c>
      <c r="Z499" s="371">
        <v>0.05</v>
      </c>
      <c r="AA499" s="371">
        <v>0.05</v>
      </c>
      <c r="AB499" s="371">
        <v>0.05</v>
      </c>
      <c r="AC499" s="371">
        <v>0.05</v>
      </c>
      <c r="AD499" s="371">
        <v>0.05</v>
      </c>
      <c r="AE499" s="371">
        <v>0.05</v>
      </c>
      <c r="AF499" s="372">
        <v>0.05</v>
      </c>
      <c r="AG499" s="373">
        <v>0.05</v>
      </c>
      <c r="AH499" s="374">
        <v>0.05</v>
      </c>
      <c r="AI499" s="371">
        <v>0.05</v>
      </c>
      <c r="AJ499" s="371">
        <v>0.05</v>
      </c>
      <c r="AK499" s="371">
        <v>0.05</v>
      </c>
      <c r="AL499" s="371">
        <v>0.05</v>
      </c>
      <c r="AM499" s="371">
        <v>0.05</v>
      </c>
      <c r="AN499" s="371">
        <v>0.05</v>
      </c>
      <c r="AO499" s="371">
        <v>0.05</v>
      </c>
      <c r="AP499" s="371">
        <v>0.05</v>
      </c>
      <c r="AQ499" s="371">
        <v>0.05</v>
      </c>
      <c r="AR499" s="371">
        <v>0.05</v>
      </c>
      <c r="AS499" s="371">
        <v>0.05</v>
      </c>
      <c r="AT499" s="372">
        <v>0.05</v>
      </c>
      <c r="AU499" s="373">
        <v>0.05</v>
      </c>
      <c r="AV499" s="374">
        <v>0.05</v>
      </c>
      <c r="AW499" s="371">
        <v>0.05</v>
      </c>
      <c r="AX499" s="371">
        <v>0.05</v>
      </c>
      <c r="AY499" s="371">
        <v>0.05</v>
      </c>
      <c r="AZ499" s="371">
        <v>0.05</v>
      </c>
      <c r="BA499" s="371">
        <v>0.05</v>
      </c>
      <c r="BB499" s="371">
        <v>0.05</v>
      </c>
      <c r="BC499" s="371">
        <v>0.05</v>
      </c>
      <c r="BD499" s="371">
        <v>0.05</v>
      </c>
      <c r="BE499" s="371">
        <v>0.05</v>
      </c>
      <c r="BF499" s="371">
        <v>0.05</v>
      </c>
      <c r="BG499" s="371">
        <v>0.05</v>
      </c>
      <c r="BH499" s="372">
        <v>0.05</v>
      </c>
      <c r="BI499" s="373">
        <v>0.05</v>
      </c>
      <c r="BJ499" s="373">
        <v>0.05</v>
      </c>
      <c r="BK499" s="373">
        <v>0.05</v>
      </c>
      <c r="BL499" s="373">
        <v>0.05</v>
      </c>
      <c r="BM499" s="373">
        <v>0.05</v>
      </c>
      <c r="BN499">
        <v>0.05</v>
      </c>
    </row>
    <row r="500" spans="1:66" outlineLevel="1" x14ac:dyDescent="0.3">
      <c r="A500" t="str">
        <f t="shared" si="233"/>
        <v>Downtime - Efficiency loss</v>
      </c>
      <c r="B500" s="239" t="str">
        <f t="shared" si="234"/>
        <v>Hoplite (FBG) 14xx</v>
      </c>
      <c r="C500" s="240">
        <f t="shared" si="235"/>
        <v>0</v>
      </c>
      <c r="D500" s="241" t="str">
        <f t="shared" si="236"/>
        <v>Proof Test</v>
      </c>
      <c r="E500" s="242"/>
      <c r="F500" s="379">
        <v>0.05</v>
      </c>
      <c r="G500" s="379">
        <v>0.05</v>
      </c>
      <c r="H500" s="379">
        <v>0.05</v>
      </c>
      <c r="I500" s="379">
        <v>0.05</v>
      </c>
      <c r="J500" s="379">
        <v>0.05</v>
      </c>
      <c r="K500" s="379">
        <v>0.05</v>
      </c>
      <c r="L500" s="379">
        <v>0.05</v>
      </c>
      <c r="M500" s="379">
        <v>0.05</v>
      </c>
      <c r="N500" s="379">
        <v>0.05</v>
      </c>
      <c r="O500" s="379">
        <v>0.05</v>
      </c>
      <c r="P500" s="379">
        <v>0.05</v>
      </c>
      <c r="Q500" s="379">
        <v>0.05</v>
      </c>
      <c r="R500" s="380">
        <v>0.05</v>
      </c>
      <c r="S500" s="381">
        <v>0.05</v>
      </c>
      <c r="T500" s="382">
        <v>0.05</v>
      </c>
      <c r="U500" s="379">
        <v>0.05</v>
      </c>
      <c r="V500" s="379">
        <v>0.05</v>
      </c>
      <c r="W500" s="379">
        <v>0.05</v>
      </c>
      <c r="X500" s="379">
        <v>0.05</v>
      </c>
      <c r="Y500" s="379">
        <v>0.05</v>
      </c>
      <c r="Z500" s="379">
        <v>0.05</v>
      </c>
      <c r="AA500" s="379">
        <v>0.05</v>
      </c>
      <c r="AB500" s="379">
        <v>0.05</v>
      </c>
      <c r="AC500" s="379">
        <v>0.05</v>
      </c>
      <c r="AD500" s="379">
        <v>0.05</v>
      </c>
      <c r="AE500" s="379">
        <v>0.05</v>
      </c>
      <c r="AF500" s="380">
        <v>0.05</v>
      </c>
      <c r="AG500" s="381">
        <v>0.05</v>
      </c>
      <c r="AH500" s="382">
        <v>0.05</v>
      </c>
      <c r="AI500" s="379">
        <v>0.05</v>
      </c>
      <c r="AJ500" s="379">
        <v>0.05</v>
      </c>
      <c r="AK500" s="379">
        <v>0.05</v>
      </c>
      <c r="AL500" s="379">
        <v>0.05</v>
      </c>
      <c r="AM500" s="379">
        <v>0.05</v>
      </c>
      <c r="AN500" s="379">
        <v>0.05</v>
      </c>
      <c r="AO500" s="379">
        <v>0.05</v>
      </c>
      <c r="AP500" s="379">
        <v>0.05</v>
      </c>
      <c r="AQ500" s="379">
        <v>0.05</v>
      </c>
      <c r="AR500" s="379">
        <v>0.05</v>
      </c>
      <c r="AS500" s="379">
        <v>0.05</v>
      </c>
      <c r="AT500" s="380">
        <v>0.05</v>
      </c>
      <c r="AU500" s="381">
        <v>0.05</v>
      </c>
      <c r="AV500" s="382">
        <v>0.05</v>
      </c>
      <c r="AW500" s="379">
        <v>0.05</v>
      </c>
      <c r="AX500" s="379">
        <v>0.05</v>
      </c>
      <c r="AY500" s="379">
        <v>0.05</v>
      </c>
      <c r="AZ500" s="379">
        <v>0.05</v>
      </c>
      <c r="BA500" s="379">
        <v>0.05</v>
      </c>
      <c r="BB500" s="379">
        <v>0.05</v>
      </c>
      <c r="BC500" s="379">
        <v>0.05</v>
      </c>
      <c r="BD500" s="379">
        <v>0.05</v>
      </c>
      <c r="BE500" s="379">
        <v>0.05</v>
      </c>
      <c r="BF500" s="379">
        <v>0.05</v>
      </c>
      <c r="BG500" s="379">
        <v>0.05</v>
      </c>
      <c r="BH500" s="380">
        <v>0.05</v>
      </c>
      <c r="BI500" s="381">
        <v>0.05</v>
      </c>
      <c r="BJ500" s="381">
        <v>0.05</v>
      </c>
      <c r="BK500" s="381">
        <v>0.05</v>
      </c>
      <c r="BL500" s="381">
        <v>0.05</v>
      </c>
      <c r="BM500" s="381">
        <v>0.05</v>
      </c>
      <c r="BN500">
        <v>0.05</v>
      </c>
    </row>
    <row r="501" spans="1:66" outlineLevel="1" x14ac:dyDescent="0.3">
      <c r="A501" t="str">
        <f t="shared" si="233"/>
        <v>Downtime - Efficiency loss</v>
      </c>
      <c r="B501" s="239" t="str">
        <f t="shared" si="234"/>
        <v>Hoplite (FBG) 14xx</v>
      </c>
      <c r="C501" s="240">
        <f t="shared" si="235"/>
        <v>0</v>
      </c>
      <c r="D501" s="241" t="str">
        <f t="shared" si="236"/>
        <v>Degas</v>
      </c>
      <c r="E501" s="242"/>
      <c r="F501" s="379">
        <v>0.05</v>
      </c>
      <c r="G501" s="379">
        <v>0.05</v>
      </c>
      <c r="H501" s="379">
        <v>0.05</v>
      </c>
      <c r="I501" s="379">
        <v>0.05</v>
      </c>
      <c r="J501" s="379">
        <v>0.05</v>
      </c>
      <c r="K501" s="379">
        <v>0.05</v>
      </c>
      <c r="L501" s="379">
        <v>0.05</v>
      </c>
      <c r="M501" s="379">
        <v>0.05</v>
      </c>
      <c r="N501" s="379">
        <v>0.05</v>
      </c>
      <c r="O501" s="379">
        <v>0.05</v>
      </c>
      <c r="P501" s="379">
        <v>0.05</v>
      </c>
      <c r="Q501" s="379">
        <v>0.05</v>
      </c>
      <c r="R501" s="380">
        <v>0.05</v>
      </c>
      <c r="S501" s="381">
        <v>0.05</v>
      </c>
      <c r="T501" s="382">
        <v>0.05</v>
      </c>
      <c r="U501" s="379">
        <v>0.05</v>
      </c>
      <c r="V501" s="379">
        <v>0.05</v>
      </c>
      <c r="W501" s="379">
        <v>0.05</v>
      </c>
      <c r="X501" s="379">
        <v>0.05</v>
      </c>
      <c r="Y501" s="379">
        <v>0.05</v>
      </c>
      <c r="Z501" s="379">
        <v>0.05</v>
      </c>
      <c r="AA501" s="379">
        <v>0.05</v>
      </c>
      <c r="AB501" s="379">
        <v>0.05</v>
      </c>
      <c r="AC501" s="379">
        <v>0.05</v>
      </c>
      <c r="AD501" s="379">
        <v>0.05</v>
      </c>
      <c r="AE501" s="379">
        <v>0.05</v>
      </c>
      <c r="AF501" s="380">
        <v>0.05</v>
      </c>
      <c r="AG501" s="381">
        <v>0.05</v>
      </c>
      <c r="AH501" s="382">
        <v>0.05</v>
      </c>
      <c r="AI501" s="379">
        <v>0.05</v>
      </c>
      <c r="AJ501" s="379">
        <v>0.05</v>
      </c>
      <c r="AK501" s="379">
        <v>0.05</v>
      </c>
      <c r="AL501" s="379">
        <v>0.05</v>
      </c>
      <c r="AM501" s="379">
        <v>0.05</v>
      </c>
      <c r="AN501" s="379">
        <v>0.05</v>
      </c>
      <c r="AO501" s="379">
        <v>0.05</v>
      </c>
      <c r="AP501" s="379">
        <v>0.05</v>
      </c>
      <c r="AQ501" s="379">
        <v>0.05</v>
      </c>
      <c r="AR501" s="379">
        <v>0.05</v>
      </c>
      <c r="AS501" s="379">
        <v>0.05</v>
      </c>
      <c r="AT501" s="380">
        <v>0.05</v>
      </c>
      <c r="AU501" s="381">
        <v>0.05</v>
      </c>
      <c r="AV501" s="382">
        <v>0.05</v>
      </c>
      <c r="AW501" s="379">
        <v>0.05</v>
      </c>
      <c r="AX501" s="379">
        <v>0.05</v>
      </c>
      <c r="AY501" s="379">
        <v>0.05</v>
      </c>
      <c r="AZ501" s="379">
        <v>0.05</v>
      </c>
      <c r="BA501" s="379">
        <v>0.05</v>
      </c>
      <c r="BB501" s="379">
        <v>0.05</v>
      </c>
      <c r="BC501" s="379">
        <v>0.05</v>
      </c>
      <c r="BD501" s="379">
        <v>0.05</v>
      </c>
      <c r="BE501" s="379">
        <v>0.05</v>
      </c>
      <c r="BF501" s="379">
        <v>0.05</v>
      </c>
      <c r="BG501" s="379">
        <v>0.05</v>
      </c>
      <c r="BH501" s="380">
        <v>0.05</v>
      </c>
      <c r="BI501" s="381">
        <v>0.05</v>
      </c>
      <c r="BJ501" s="381">
        <v>0.05</v>
      </c>
      <c r="BK501" s="381">
        <v>0.05</v>
      </c>
      <c r="BL501" s="381">
        <v>0.05</v>
      </c>
      <c r="BM501" s="381">
        <v>0.05</v>
      </c>
      <c r="BN501">
        <v>0.05</v>
      </c>
    </row>
    <row r="502" spans="1:66" outlineLevel="1" x14ac:dyDescent="0.3">
      <c r="A502" t="str">
        <f t="shared" si="233"/>
        <v>Downtime - Efficiency loss</v>
      </c>
      <c r="B502" s="239" t="str">
        <f t="shared" si="234"/>
        <v>Hoplite (FBG) 14xx</v>
      </c>
      <c r="C502" s="240">
        <f t="shared" si="235"/>
        <v>0</v>
      </c>
      <c r="D502" s="241" t="str">
        <f t="shared" si="236"/>
        <v>Optical Test</v>
      </c>
      <c r="E502" s="290"/>
      <c r="F502" s="379">
        <v>0.05</v>
      </c>
      <c r="G502" s="379">
        <v>0.05</v>
      </c>
      <c r="H502" s="379">
        <v>0.05</v>
      </c>
      <c r="I502" s="379">
        <v>0.05</v>
      </c>
      <c r="J502" s="379">
        <v>0.05</v>
      </c>
      <c r="K502" s="379">
        <v>0.05</v>
      </c>
      <c r="L502" s="379">
        <v>0.05</v>
      </c>
      <c r="M502" s="379">
        <v>0.05</v>
      </c>
      <c r="N502" s="379">
        <v>0.05</v>
      </c>
      <c r="O502" s="379">
        <v>0.05</v>
      </c>
      <c r="P502" s="379">
        <v>0.05</v>
      </c>
      <c r="Q502" s="379">
        <v>0.05</v>
      </c>
      <c r="R502" s="380">
        <v>0.05</v>
      </c>
      <c r="S502" s="381">
        <v>0.05</v>
      </c>
      <c r="T502" s="382">
        <v>0.05</v>
      </c>
      <c r="U502" s="379">
        <v>0.05</v>
      </c>
      <c r="V502" s="379">
        <v>0.05</v>
      </c>
      <c r="W502" s="379">
        <v>0.05</v>
      </c>
      <c r="X502" s="379">
        <v>0.05</v>
      </c>
      <c r="Y502" s="379">
        <v>0.05</v>
      </c>
      <c r="Z502" s="379">
        <v>0.05</v>
      </c>
      <c r="AA502" s="379">
        <v>0.05</v>
      </c>
      <c r="AB502" s="379">
        <v>0.05</v>
      </c>
      <c r="AC502" s="379">
        <v>0.05</v>
      </c>
      <c r="AD502" s="379">
        <v>0.05</v>
      </c>
      <c r="AE502" s="379">
        <v>0.05</v>
      </c>
      <c r="AF502" s="380">
        <v>0.05</v>
      </c>
      <c r="AG502" s="381">
        <v>0.05</v>
      </c>
      <c r="AH502" s="382">
        <v>0.05</v>
      </c>
      <c r="AI502" s="379">
        <v>0.05</v>
      </c>
      <c r="AJ502" s="379">
        <v>0.05</v>
      </c>
      <c r="AK502" s="379">
        <v>0.05</v>
      </c>
      <c r="AL502" s="379">
        <v>0.05</v>
      </c>
      <c r="AM502" s="379">
        <v>0.05</v>
      </c>
      <c r="AN502" s="379">
        <v>0.05</v>
      </c>
      <c r="AO502" s="379">
        <v>0.05</v>
      </c>
      <c r="AP502" s="379">
        <v>0.05</v>
      </c>
      <c r="AQ502" s="379">
        <v>0.05</v>
      </c>
      <c r="AR502" s="379">
        <v>0.05</v>
      </c>
      <c r="AS502" s="379">
        <v>0.05</v>
      </c>
      <c r="AT502" s="380">
        <v>0.05</v>
      </c>
      <c r="AU502" s="381">
        <v>0.05</v>
      </c>
      <c r="AV502" s="382">
        <v>0.05</v>
      </c>
      <c r="AW502" s="379">
        <v>0.05</v>
      </c>
      <c r="AX502" s="379">
        <v>0.05</v>
      </c>
      <c r="AY502" s="379">
        <v>0.05</v>
      </c>
      <c r="AZ502" s="379">
        <v>0.05</v>
      </c>
      <c r="BA502" s="379">
        <v>0.05</v>
      </c>
      <c r="BB502" s="379">
        <v>0.05</v>
      </c>
      <c r="BC502" s="379">
        <v>0.05</v>
      </c>
      <c r="BD502" s="379">
        <v>0.05</v>
      </c>
      <c r="BE502" s="379">
        <v>0.05</v>
      </c>
      <c r="BF502" s="379">
        <v>0.05</v>
      </c>
      <c r="BG502" s="379">
        <v>0.05</v>
      </c>
      <c r="BH502" s="380">
        <v>0.05</v>
      </c>
      <c r="BI502" s="381">
        <v>0.05</v>
      </c>
      <c r="BJ502" s="381">
        <v>0.05</v>
      </c>
      <c r="BK502" s="381">
        <v>0.05</v>
      </c>
      <c r="BL502" s="381">
        <v>0.05</v>
      </c>
      <c r="BM502" s="381">
        <v>0.05</v>
      </c>
      <c r="BN502">
        <v>0.05</v>
      </c>
    </row>
    <row r="503" spans="1:66" outlineLevel="1" x14ac:dyDescent="0.3">
      <c r="A503" t="str">
        <f t="shared" si="233"/>
        <v>Downtime - Efficiency loss</v>
      </c>
      <c r="B503" s="350" t="str">
        <f t="shared" si="234"/>
        <v>Hoplite (FBG) 14xx</v>
      </c>
      <c r="C503" s="291">
        <f t="shared" si="235"/>
        <v>0</v>
      </c>
      <c r="D503" s="351" t="str">
        <f t="shared" si="236"/>
        <v>Hoplite Final Inspection</v>
      </c>
      <c r="E503" s="360"/>
      <c r="F503" s="383">
        <v>0.02</v>
      </c>
      <c r="G503" s="383">
        <v>0.02</v>
      </c>
      <c r="H503" s="383">
        <v>0.02</v>
      </c>
      <c r="I503" s="383">
        <v>0.02</v>
      </c>
      <c r="J503" s="383">
        <v>0.02</v>
      </c>
      <c r="K503" s="383">
        <v>0.02</v>
      </c>
      <c r="L503" s="383">
        <v>0.02</v>
      </c>
      <c r="M503" s="383">
        <v>0.02</v>
      </c>
      <c r="N503" s="383">
        <v>0.02</v>
      </c>
      <c r="O503" s="383">
        <v>0.02</v>
      </c>
      <c r="P503" s="383">
        <v>0.02</v>
      </c>
      <c r="Q503" s="383">
        <v>0.02</v>
      </c>
      <c r="R503" s="384">
        <v>0.02</v>
      </c>
      <c r="S503" s="385">
        <v>0.02</v>
      </c>
      <c r="T503" s="386">
        <v>0.02</v>
      </c>
      <c r="U503" s="383">
        <v>0.02</v>
      </c>
      <c r="V503" s="383">
        <v>0.02</v>
      </c>
      <c r="W503" s="383">
        <v>0.02</v>
      </c>
      <c r="X503" s="383">
        <v>0.02</v>
      </c>
      <c r="Y503" s="383">
        <v>0.02</v>
      </c>
      <c r="Z503" s="383">
        <v>0.02</v>
      </c>
      <c r="AA503" s="383">
        <v>0.02</v>
      </c>
      <c r="AB503" s="383">
        <v>0.02</v>
      </c>
      <c r="AC503" s="383">
        <v>0.02</v>
      </c>
      <c r="AD503" s="383">
        <v>0.02</v>
      </c>
      <c r="AE503" s="383">
        <v>0.02</v>
      </c>
      <c r="AF503" s="384">
        <v>0.02</v>
      </c>
      <c r="AG503" s="385">
        <v>0.02</v>
      </c>
      <c r="AH503" s="386">
        <v>0.02</v>
      </c>
      <c r="AI503" s="383">
        <v>0.02</v>
      </c>
      <c r="AJ503" s="383">
        <v>0.02</v>
      </c>
      <c r="AK503" s="383">
        <v>0.02</v>
      </c>
      <c r="AL503" s="383">
        <v>0.02</v>
      </c>
      <c r="AM503" s="383">
        <v>0.02</v>
      </c>
      <c r="AN503" s="383">
        <v>0.02</v>
      </c>
      <c r="AO503" s="383">
        <v>0.02</v>
      </c>
      <c r="AP503" s="383">
        <v>0.02</v>
      </c>
      <c r="AQ503" s="383">
        <v>0.02</v>
      </c>
      <c r="AR503" s="383">
        <v>0.02</v>
      </c>
      <c r="AS503" s="383">
        <v>0.02</v>
      </c>
      <c r="AT503" s="384">
        <v>0.02</v>
      </c>
      <c r="AU503" s="385">
        <v>0.02</v>
      </c>
      <c r="AV503" s="386">
        <v>0.02</v>
      </c>
      <c r="AW503" s="383">
        <v>0.02</v>
      </c>
      <c r="AX503" s="383">
        <v>0.02</v>
      </c>
      <c r="AY503" s="383">
        <v>0.02</v>
      </c>
      <c r="AZ503" s="383">
        <v>0.02</v>
      </c>
      <c r="BA503" s="383">
        <v>0.02</v>
      </c>
      <c r="BB503" s="383">
        <v>0.02</v>
      </c>
      <c r="BC503" s="383">
        <v>0.02</v>
      </c>
      <c r="BD503" s="383">
        <v>0.02</v>
      </c>
      <c r="BE503" s="383">
        <v>0.02</v>
      </c>
      <c r="BF503" s="383">
        <v>0.02</v>
      </c>
      <c r="BG503" s="383">
        <v>0.02</v>
      </c>
      <c r="BH503" s="384">
        <v>0.02</v>
      </c>
      <c r="BI503" s="385">
        <v>0.02</v>
      </c>
      <c r="BJ503" s="385">
        <v>0.02</v>
      </c>
      <c r="BK503" s="385">
        <v>0.02</v>
      </c>
      <c r="BL503" s="385">
        <v>0.02</v>
      </c>
      <c r="BM503" s="385">
        <v>0.02</v>
      </c>
      <c r="BN503">
        <v>0.02</v>
      </c>
    </row>
    <row r="504" spans="1:66" outlineLevel="1" x14ac:dyDescent="0.3">
      <c r="A504" t="str">
        <f t="shared" si="233"/>
        <v>Downtime - Efficiency loss</v>
      </c>
      <c r="B504" s="273" t="str">
        <f t="shared" si="234"/>
        <v>Hoplite (FBG) HRS</v>
      </c>
      <c r="C504" s="274">
        <f t="shared" si="235"/>
        <v>0</v>
      </c>
      <c r="D504" s="275" t="str">
        <f t="shared" si="236"/>
        <v>Fiber Preparation</v>
      </c>
      <c r="E504" s="299"/>
      <c r="F504" s="484">
        <v>0.12</v>
      </c>
      <c r="G504" s="484">
        <v>0.12</v>
      </c>
      <c r="H504" s="484">
        <v>0.12</v>
      </c>
      <c r="I504" s="484">
        <v>0.12</v>
      </c>
      <c r="J504" s="484">
        <v>0.12</v>
      </c>
      <c r="K504" s="484">
        <v>0.12</v>
      </c>
      <c r="L504" s="484">
        <v>0.12</v>
      </c>
      <c r="M504" s="484">
        <v>0.12</v>
      </c>
      <c r="N504" s="484">
        <v>0.12</v>
      </c>
      <c r="O504" s="484">
        <v>0.12</v>
      </c>
      <c r="P504" s="484">
        <v>0.12</v>
      </c>
      <c r="Q504" s="484">
        <v>0.12</v>
      </c>
      <c r="R504" s="485">
        <v>0.12</v>
      </c>
      <c r="S504" s="486">
        <v>0.12</v>
      </c>
      <c r="T504" s="487">
        <v>0.12</v>
      </c>
      <c r="U504" s="484">
        <v>0.12</v>
      </c>
      <c r="V504" s="484">
        <v>0.12</v>
      </c>
      <c r="W504" s="484">
        <v>0.12</v>
      </c>
      <c r="X504" s="484">
        <v>0.12</v>
      </c>
      <c r="Y504" s="484">
        <v>0.12</v>
      </c>
      <c r="Z504" s="484">
        <v>0.12</v>
      </c>
      <c r="AA504" s="484">
        <v>0.12</v>
      </c>
      <c r="AB504" s="484">
        <v>0.12</v>
      </c>
      <c r="AC504" s="484">
        <v>0.12</v>
      </c>
      <c r="AD504" s="484">
        <v>0.12</v>
      </c>
      <c r="AE504" s="484">
        <v>0.12</v>
      </c>
      <c r="AF504" s="485">
        <v>0.12</v>
      </c>
      <c r="AG504" s="486">
        <v>0.12</v>
      </c>
      <c r="AH504" s="487">
        <v>0.12</v>
      </c>
      <c r="AI504" s="484">
        <v>0.12</v>
      </c>
      <c r="AJ504" s="484">
        <v>0.12</v>
      </c>
      <c r="AK504" s="484">
        <v>0.12</v>
      </c>
      <c r="AL504" s="484">
        <v>0.12</v>
      </c>
      <c r="AM504" s="484">
        <v>0.12</v>
      </c>
      <c r="AN504" s="484">
        <v>0.12</v>
      </c>
      <c r="AO504" s="484">
        <v>0.12</v>
      </c>
      <c r="AP504" s="484">
        <v>0.12</v>
      </c>
      <c r="AQ504" s="484">
        <v>0.12</v>
      </c>
      <c r="AR504" s="484">
        <v>0.12</v>
      </c>
      <c r="AS504" s="484">
        <v>0.12</v>
      </c>
      <c r="AT504" s="485">
        <v>0.12</v>
      </c>
      <c r="AU504" s="486">
        <v>0.12</v>
      </c>
      <c r="AV504" s="487">
        <v>0.12</v>
      </c>
      <c r="AW504" s="484">
        <v>0.12</v>
      </c>
      <c r="AX504" s="484">
        <v>0.12</v>
      </c>
      <c r="AY504" s="484">
        <v>0.12</v>
      </c>
      <c r="AZ504" s="484">
        <v>0.12</v>
      </c>
      <c r="BA504" s="484">
        <v>0.12</v>
      </c>
      <c r="BB504" s="484">
        <v>0.12</v>
      </c>
      <c r="BC504" s="484">
        <v>0.12</v>
      </c>
      <c r="BD504" s="484">
        <v>0.12</v>
      </c>
      <c r="BE504" s="484">
        <v>0.12</v>
      </c>
      <c r="BF504" s="484">
        <v>0.12</v>
      </c>
      <c r="BG504" s="484">
        <v>0.12</v>
      </c>
      <c r="BH504" s="485">
        <v>0.12</v>
      </c>
      <c r="BI504" s="486">
        <v>0.12</v>
      </c>
      <c r="BJ504" s="486">
        <v>0.12</v>
      </c>
      <c r="BK504" s="486">
        <v>0.12</v>
      </c>
      <c r="BL504" s="486">
        <v>0.12</v>
      </c>
      <c r="BM504" s="486">
        <v>0.12</v>
      </c>
      <c r="BN504">
        <v>0.12</v>
      </c>
    </row>
    <row r="505" spans="1:66" outlineLevel="1" x14ac:dyDescent="0.3">
      <c r="A505" t="str">
        <f t="shared" si="233"/>
        <v>Downtime - Efficiency loss</v>
      </c>
      <c r="B505" s="239" t="str">
        <f t="shared" si="234"/>
        <v>Hoplite (FBG) HRS</v>
      </c>
      <c r="C505" s="240">
        <f t="shared" si="235"/>
        <v>0</v>
      </c>
      <c r="D505" s="241" t="str">
        <f t="shared" si="236"/>
        <v>H2 Loading</v>
      </c>
      <c r="E505" s="242"/>
      <c r="F505" s="488">
        <v>0.12</v>
      </c>
      <c r="G505" s="488">
        <v>0.12</v>
      </c>
      <c r="H505" s="488">
        <v>0.12</v>
      </c>
      <c r="I505" s="488">
        <v>0.12</v>
      </c>
      <c r="J505" s="488">
        <v>0.12</v>
      </c>
      <c r="K505" s="488">
        <v>0.12</v>
      </c>
      <c r="L505" s="488">
        <v>0.12</v>
      </c>
      <c r="M505" s="488">
        <v>0.12</v>
      </c>
      <c r="N505" s="488">
        <v>0.12</v>
      </c>
      <c r="O505" s="488">
        <v>0.12</v>
      </c>
      <c r="P505" s="488">
        <v>0.12</v>
      </c>
      <c r="Q505" s="488">
        <v>0.12</v>
      </c>
      <c r="R505" s="489">
        <v>0.12</v>
      </c>
      <c r="S505" s="490">
        <v>0.12</v>
      </c>
      <c r="T505" s="491">
        <v>0.12</v>
      </c>
      <c r="U505" s="488">
        <v>0.12</v>
      </c>
      <c r="V505" s="488">
        <v>0.12</v>
      </c>
      <c r="W505" s="488">
        <v>0.12</v>
      </c>
      <c r="X505" s="488">
        <v>0.12</v>
      </c>
      <c r="Y505" s="488">
        <v>0.12</v>
      </c>
      <c r="Z505" s="488">
        <v>0.12</v>
      </c>
      <c r="AA505" s="488">
        <v>0.12</v>
      </c>
      <c r="AB505" s="488">
        <v>0.12</v>
      </c>
      <c r="AC505" s="488">
        <v>0.12</v>
      </c>
      <c r="AD505" s="488">
        <v>0.12</v>
      </c>
      <c r="AE505" s="488">
        <v>0.12</v>
      </c>
      <c r="AF505" s="489">
        <v>0.12</v>
      </c>
      <c r="AG505" s="490">
        <v>0.12</v>
      </c>
      <c r="AH505" s="491">
        <v>0.12</v>
      </c>
      <c r="AI505" s="488">
        <v>0.12</v>
      </c>
      <c r="AJ505" s="488">
        <v>0.12</v>
      </c>
      <c r="AK505" s="488">
        <v>0.12</v>
      </c>
      <c r="AL505" s="488">
        <v>0.12</v>
      </c>
      <c r="AM505" s="488">
        <v>0.12</v>
      </c>
      <c r="AN505" s="488">
        <v>0.12</v>
      </c>
      <c r="AO505" s="488">
        <v>0.12</v>
      </c>
      <c r="AP505" s="488">
        <v>0.12</v>
      </c>
      <c r="AQ505" s="488">
        <v>0.12</v>
      </c>
      <c r="AR505" s="488">
        <v>0.12</v>
      </c>
      <c r="AS505" s="488">
        <v>0.12</v>
      </c>
      <c r="AT505" s="489">
        <v>0.12</v>
      </c>
      <c r="AU505" s="490">
        <v>0.12</v>
      </c>
      <c r="AV505" s="491">
        <v>0.12</v>
      </c>
      <c r="AW505" s="488">
        <v>0.12</v>
      </c>
      <c r="AX505" s="488">
        <v>0.12</v>
      </c>
      <c r="AY505" s="488">
        <v>0.12</v>
      </c>
      <c r="AZ505" s="488">
        <v>0.12</v>
      </c>
      <c r="BA505" s="488">
        <v>0.12</v>
      </c>
      <c r="BB505" s="488">
        <v>0.12</v>
      </c>
      <c r="BC505" s="488">
        <v>0.12</v>
      </c>
      <c r="BD505" s="488">
        <v>0.12</v>
      </c>
      <c r="BE505" s="488">
        <v>0.12</v>
      </c>
      <c r="BF505" s="488">
        <v>0.12</v>
      </c>
      <c r="BG505" s="488">
        <v>0.12</v>
      </c>
      <c r="BH505" s="489">
        <v>0.12</v>
      </c>
      <c r="BI505" s="490">
        <v>0.12</v>
      </c>
      <c r="BJ505" s="490">
        <v>0.12</v>
      </c>
      <c r="BK505" s="490">
        <v>0.12</v>
      </c>
      <c r="BL505" s="490">
        <v>0.12</v>
      </c>
      <c r="BM505" s="490">
        <v>0.12</v>
      </c>
      <c r="BN505">
        <v>0.12</v>
      </c>
    </row>
    <row r="506" spans="1:66" outlineLevel="1" x14ac:dyDescent="0.3">
      <c r="A506" t="str">
        <f t="shared" si="233"/>
        <v>Downtime - Efficiency loss</v>
      </c>
      <c r="B506" s="239" t="str">
        <f t="shared" si="234"/>
        <v>Hoplite (FBG) HRS</v>
      </c>
      <c r="C506" s="240">
        <f t="shared" si="235"/>
        <v>0</v>
      </c>
      <c r="D506" s="241" t="str">
        <f t="shared" si="236"/>
        <v>Kitting</v>
      </c>
      <c r="E506" s="242"/>
      <c r="F506" s="488">
        <v>0.12</v>
      </c>
      <c r="G506" s="488">
        <v>0.12</v>
      </c>
      <c r="H506" s="488">
        <v>0.12</v>
      </c>
      <c r="I506" s="488">
        <v>0.12</v>
      </c>
      <c r="J506" s="488">
        <v>0.12</v>
      </c>
      <c r="K506" s="488">
        <v>0.12</v>
      </c>
      <c r="L506" s="488">
        <v>0.12</v>
      </c>
      <c r="M506" s="488">
        <v>0.12</v>
      </c>
      <c r="N506" s="488">
        <v>0.12</v>
      </c>
      <c r="O506" s="488">
        <v>0.12</v>
      </c>
      <c r="P506" s="488">
        <v>0.12</v>
      </c>
      <c r="Q506" s="488">
        <v>0.12</v>
      </c>
      <c r="R506" s="489">
        <v>0.12</v>
      </c>
      <c r="S506" s="490">
        <v>0.12</v>
      </c>
      <c r="T506" s="491">
        <v>0.12</v>
      </c>
      <c r="U506" s="488">
        <v>0.12</v>
      </c>
      <c r="V506" s="488">
        <v>0.12</v>
      </c>
      <c r="W506" s="488">
        <v>0.12</v>
      </c>
      <c r="X506" s="488">
        <v>0.12</v>
      </c>
      <c r="Y506" s="488">
        <v>0.12</v>
      </c>
      <c r="Z506" s="488">
        <v>0.12</v>
      </c>
      <c r="AA506" s="488">
        <v>0.12</v>
      </c>
      <c r="AB506" s="488">
        <v>0.12</v>
      </c>
      <c r="AC506" s="488">
        <v>0.12</v>
      </c>
      <c r="AD506" s="488">
        <v>0.12</v>
      </c>
      <c r="AE506" s="488">
        <v>0.12</v>
      </c>
      <c r="AF506" s="489">
        <v>0.12</v>
      </c>
      <c r="AG506" s="490">
        <v>0.12</v>
      </c>
      <c r="AH506" s="491">
        <v>0.12</v>
      </c>
      <c r="AI506" s="488">
        <v>0.12</v>
      </c>
      <c r="AJ506" s="488">
        <v>0.12</v>
      </c>
      <c r="AK506" s="488">
        <v>0.12</v>
      </c>
      <c r="AL506" s="488">
        <v>0.12</v>
      </c>
      <c r="AM506" s="488">
        <v>0.12</v>
      </c>
      <c r="AN506" s="488">
        <v>0.12</v>
      </c>
      <c r="AO506" s="488">
        <v>0.12</v>
      </c>
      <c r="AP506" s="488">
        <v>0.12</v>
      </c>
      <c r="AQ506" s="488">
        <v>0.12</v>
      </c>
      <c r="AR506" s="488">
        <v>0.12</v>
      </c>
      <c r="AS506" s="488">
        <v>0.12</v>
      </c>
      <c r="AT506" s="489">
        <v>0.12</v>
      </c>
      <c r="AU506" s="490">
        <v>0.12</v>
      </c>
      <c r="AV506" s="491">
        <v>0.12</v>
      </c>
      <c r="AW506" s="488">
        <v>0.12</v>
      </c>
      <c r="AX506" s="488">
        <v>0.12</v>
      </c>
      <c r="AY506" s="488">
        <v>0.12</v>
      </c>
      <c r="AZ506" s="488">
        <v>0.12</v>
      </c>
      <c r="BA506" s="488">
        <v>0.12</v>
      </c>
      <c r="BB506" s="488">
        <v>0.12</v>
      </c>
      <c r="BC506" s="488">
        <v>0.12</v>
      </c>
      <c r="BD506" s="488">
        <v>0.12</v>
      </c>
      <c r="BE506" s="488">
        <v>0.12</v>
      </c>
      <c r="BF506" s="488">
        <v>0.12</v>
      </c>
      <c r="BG506" s="488">
        <v>0.12</v>
      </c>
      <c r="BH506" s="489">
        <v>0.12</v>
      </c>
      <c r="BI506" s="490">
        <v>0.12</v>
      </c>
      <c r="BJ506" s="490">
        <v>0.12</v>
      </c>
      <c r="BK506" s="490">
        <v>0.12</v>
      </c>
      <c r="BL506" s="490">
        <v>0.12</v>
      </c>
      <c r="BM506" s="490">
        <v>0.12</v>
      </c>
      <c r="BN506">
        <v>0.12</v>
      </c>
    </row>
    <row r="507" spans="1:66" outlineLevel="1" x14ac:dyDescent="0.3">
      <c r="A507" t="str">
        <f t="shared" si="233"/>
        <v>Downtime - Efficiency loss</v>
      </c>
      <c r="B507" s="239" t="str">
        <f t="shared" si="234"/>
        <v>Hoplite (FBG) HRS</v>
      </c>
      <c r="C507" s="240">
        <f t="shared" si="235"/>
        <v>0</v>
      </c>
      <c r="D507" s="241" t="str">
        <f t="shared" si="236"/>
        <v>Stripping &amp; Cleaning</v>
      </c>
      <c r="E507" s="242"/>
      <c r="F507" s="488">
        <v>0.12</v>
      </c>
      <c r="G507" s="488">
        <v>0.12</v>
      </c>
      <c r="H507" s="488">
        <v>0.12</v>
      </c>
      <c r="I507" s="488">
        <v>0.12</v>
      </c>
      <c r="J507" s="488">
        <v>0.12</v>
      </c>
      <c r="K507" s="488">
        <v>0.12</v>
      </c>
      <c r="L507" s="488">
        <v>0.12</v>
      </c>
      <c r="M507" s="488">
        <v>0.12</v>
      </c>
      <c r="N507" s="488">
        <v>0.12</v>
      </c>
      <c r="O507" s="488">
        <v>0.12</v>
      </c>
      <c r="P507" s="488">
        <v>0.12</v>
      </c>
      <c r="Q507" s="488">
        <v>0.12</v>
      </c>
      <c r="R507" s="489">
        <v>0.12</v>
      </c>
      <c r="S507" s="490">
        <v>0.12</v>
      </c>
      <c r="T507" s="491">
        <v>0.12</v>
      </c>
      <c r="U507" s="488">
        <v>0.12</v>
      </c>
      <c r="V507" s="488">
        <v>0.12</v>
      </c>
      <c r="W507" s="488">
        <v>0.12</v>
      </c>
      <c r="X507" s="488">
        <v>0.12</v>
      </c>
      <c r="Y507" s="488">
        <v>0.12</v>
      </c>
      <c r="Z507" s="488">
        <v>0.12</v>
      </c>
      <c r="AA507" s="488">
        <v>0.12</v>
      </c>
      <c r="AB507" s="488">
        <v>0.12</v>
      </c>
      <c r="AC507" s="488">
        <v>0.12</v>
      </c>
      <c r="AD507" s="488">
        <v>0.12</v>
      </c>
      <c r="AE507" s="488">
        <v>0.12</v>
      </c>
      <c r="AF507" s="489">
        <v>0.12</v>
      </c>
      <c r="AG507" s="490">
        <v>0.12</v>
      </c>
      <c r="AH507" s="491">
        <v>0.12</v>
      </c>
      <c r="AI507" s="488">
        <v>0.12</v>
      </c>
      <c r="AJ507" s="488">
        <v>0.12</v>
      </c>
      <c r="AK507" s="488">
        <v>0.12</v>
      </c>
      <c r="AL507" s="488">
        <v>0.12</v>
      </c>
      <c r="AM507" s="488">
        <v>0.12</v>
      </c>
      <c r="AN507" s="488">
        <v>0.12</v>
      </c>
      <c r="AO507" s="488">
        <v>0.12</v>
      </c>
      <c r="AP507" s="488">
        <v>0.12</v>
      </c>
      <c r="AQ507" s="488">
        <v>0.12</v>
      </c>
      <c r="AR507" s="488">
        <v>0.12</v>
      </c>
      <c r="AS507" s="488">
        <v>0.12</v>
      </c>
      <c r="AT507" s="489">
        <v>0.12</v>
      </c>
      <c r="AU507" s="490">
        <v>0.12</v>
      </c>
      <c r="AV507" s="491">
        <v>0.12</v>
      </c>
      <c r="AW507" s="488">
        <v>0.12</v>
      </c>
      <c r="AX507" s="488">
        <v>0.12</v>
      </c>
      <c r="AY507" s="488">
        <v>0.12</v>
      </c>
      <c r="AZ507" s="488">
        <v>0.12</v>
      </c>
      <c r="BA507" s="488">
        <v>0.12</v>
      </c>
      <c r="BB507" s="488">
        <v>0.12</v>
      </c>
      <c r="BC507" s="488">
        <v>0.12</v>
      </c>
      <c r="BD507" s="488">
        <v>0.12</v>
      </c>
      <c r="BE507" s="488">
        <v>0.12</v>
      </c>
      <c r="BF507" s="488">
        <v>0.12</v>
      </c>
      <c r="BG507" s="488">
        <v>0.12</v>
      </c>
      <c r="BH507" s="489">
        <v>0.12</v>
      </c>
      <c r="BI507" s="490">
        <v>0.12</v>
      </c>
      <c r="BJ507" s="490">
        <v>0.12</v>
      </c>
      <c r="BK507" s="490">
        <v>0.12</v>
      </c>
      <c r="BL507" s="490">
        <v>0.12</v>
      </c>
      <c r="BM507" s="490">
        <v>0.12</v>
      </c>
      <c r="BN507">
        <v>0.12</v>
      </c>
    </row>
    <row r="508" spans="1:66" outlineLevel="1" x14ac:dyDescent="0.3">
      <c r="A508" t="str">
        <f t="shared" si="233"/>
        <v>Downtime - Efficiency loss</v>
      </c>
      <c r="B508" s="239" t="str">
        <f t="shared" si="234"/>
        <v>Hoplite (FBG) HRS</v>
      </c>
      <c r="C508" s="240">
        <f t="shared" si="235"/>
        <v>0</v>
      </c>
      <c r="D508" s="241" t="str">
        <f t="shared" si="236"/>
        <v>Writing</v>
      </c>
      <c r="E508" s="242"/>
      <c r="F508" s="488">
        <v>0.12</v>
      </c>
      <c r="G508" s="488">
        <v>0.12</v>
      </c>
      <c r="H508" s="488">
        <v>0.12</v>
      </c>
      <c r="I508" s="488">
        <v>0.12</v>
      </c>
      <c r="J508" s="488">
        <v>0.12</v>
      </c>
      <c r="K508" s="488">
        <v>0.12</v>
      </c>
      <c r="L508" s="488">
        <v>0.12</v>
      </c>
      <c r="M508" s="488">
        <v>0.12</v>
      </c>
      <c r="N508" s="488">
        <v>0.12</v>
      </c>
      <c r="O508" s="488">
        <v>0.12</v>
      </c>
      <c r="P508" s="488">
        <v>0.12</v>
      </c>
      <c r="Q508" s="488">
        <v>0.12</v>
      </c>
      <c r="R508" s="489">
        <v>0.12</v>
      </c>
      <c r="S508" s="490">
        <v>0.12</v>
      </c>
      <c r="T508" s="491">
        <v>0.12</v>
      </c>
      <c r="U508" s="488">
        <v>0.12</v>
      </c>
      <c r="V508" s="488">
        <v>0.12</v>
      </c>
      <c r="W508" s="488">
        <v>0.12</v>
      </c>
      <c r="X508" s="488">
        <v>0.12</v>
      </c>
      <c r="Y508" s="488">
        <v>0.12</v>
      </c>
      <c r="Z508" s="488">
        <v>0.12</v>
      </c>
      <c r="AA508" s="488">
        <v>0.12</v>
      </c>
      <c r="AB508" s="488">
        <v>0.12</v>
      </c>
      <c r="AC508" s="488">
        <v>0.12</v>
      </c>
      <c r="AD508" s="488">
        <v>0.12</v>
      </c>
      <c r="AE508" s="488">
        <v>0.12</v>
      </c>
      <c r="AF508" s="489">
        <v>0.12</v>
      </c>
      <c r="AG508" s="490">
        <v>0.12</v>
      </c>
      <c r="AH508" s="491">
        <v>0.12</v>
      </c>
      <c r="AI508" s="488">
        <v>0.12</v>
      </c>
      <c r="AJ508" s="488">
        <v>0.12</v>
      </c>
      <c r="AK508" s="488">
        <v>0.12</v>
      </c>
      <c r="AL508" s="488">
        <v>0.12</v>
      </c>
      <c r="AM508" s="488">
        <v>0.12</v>
      </c>
      <c r="AN508" s="488">
        <v>0.12</v>
      </c>
      <c r="AO508" s="488">
        <v>0.12</v>
      </c>
      <c r="AP508" s="488">
        <v>0.12</v>
      </c>
      <c r="AQ508" s="488">
        <v>0.12</v>
      </c>
      <c r="AR508" s="488">
        <v>0.12</v>
      </c>
      <c r="AS508" s="488">
        <v>0.12</v>
      </c>
      <c r="AT508" s="489">
        <v>0.12</v>
      </c>
      <c r="AU508" s="490">
        <v>0.12</v>
      </c>
      <c r="AV508" s="491">
        <v>0.12</v>
      </c>
      <c r="AW508" s="488">
        <v>0.12</v>
      </c>
      <c r="AX508" s="488">
        <v>0.12</v>
      </c>
      <c r="AY508" s="488">
        <v>0.12</v>
      </c>
      <c r="AZ508" s="488">
        <v>0.12</v>
      </c>
      <c r="BA508" s="488">
        <v>0.12</v>
      </c>
      <c r="BB508" s="488">
        <v>0.12</v>
      </c>
      <c r="BC508" s="488">
        <v>0.12</v>
      </c>
      <c r="BD508" s="488">
        <v>0.12</v>
      </c>
      <c r="BE508" s="488">
        <v>0.12</v>
      </c>
      <c r="BF508" s="488">
        <v>0.12</v>
      </c>
      <c r="BG508" s="488">
        <v>0.12</v>
      </c>
      <c r="BH508" s="489">
        <v>0.12</v>
      </c>
      <c r="BI508" s="490">
        <v>0.12</v>
      </c>
      <c r="BJ508" s="490">
        <v>0.12</v>
      </c>
      <c r="BK508" s="490">
        <v>0.12</v>
      </c>
      <c r="BL508" s="490">
        <v>0.12</v>
      </c>
      <c r="BM508" s="490">
        <v>0.12</v>
      </c>
      <c r="BN508">
        <v>0.12</v>
      </c>
    </row>
    <row r="509" spans="1:66" outlineLevel="1" x14ac:dyDescent="0.3">
      <c r="A509" t="str">
        <f t="shared" si="233"/>
        <v>Downtime - Efficiency loss</v>
      </c>
      <c r="B509" s="239" t="str">
        <f t="shared" si="234"/>
        <v>Hoplite (FBG) HRS</v>
      </c>
      <c r="C509" s="240">
        <f t="shared" si="235"/>
        <v>0</v>
      </c>
      <c r="D509" s="241" t="str">
        <f t="shared" si="236"/>
        <v>Fiber Recoating</v>
      </c>
      <c r="E509" s="242"/>
      <c r="F509" s="488">
        <v>0.12</v>
      </c>
      <c r="G509" s="488">
        <v>0.12</v>
      </c>
      <c r="H509" s="488">
        <v>0.12</v>
      </c>
      <c r="I509" s="488">
        <v>0.12</v>
      </c>
      <c r="J509" s="488">
        <v>0.12</v>
      </c>
      <c r="K509" s="488">
        <v>0.12</v>
      </c>
      <c r="L509" s="488">
        <v>0.12</v>
      </c>
      <c r="M509" s="488">
        <v>0.12</v>
      </c>
      <c r="N509" s="488">
        <v>0.12</v>
      </c>
      <c r="O509" s="488">
        <v>0.12</v>
      </c>
      <c r="P509" s="488">
        <v>0.12</v>
      </c>
      <c r="Q509" s="488">
        <v>0.12</v>
      </c>
      <c r="R509" s="489">
        <v>0.12</v>
      </c>
      <c r="S509" s="490">
        <v>0.12</v>
      </c>
      <c r="T509" s="491">
        <v>0.12</v>
      </c>
      <c r="U509" s="488">
        <v>0.12</v>
      </c>
      <c r="V509" s="488">
        <v>0.12</v>
      </c>
      <c r="W509" s="488">
        <v>0.12</v>
      </c>
      <c r="X509" s="488">
        <v>0.12</v>
      </c>
      <c r="Y509" s="488">
        <v>0.12</v>
      </c>
      <c r="Z509" s="488">
        <v>0.12</v>
      </c>
      <c r="AA509" s="488">
        <v>0.12</v>
      </c>
      <c r="AB509" s="488">
        <v>0.12</v>
      </c>
      <c r="AC509" s="488">
        <v>0.12</v>
      </c>
      <c r="AD509" s="488">
        <v>0.12</v>
      </c>
      <c r="AE509" s="488">
        <v>0.12</v>
      </c>
      <c r="AF509" s="489">
        <v>0.12</v>
      </c>
      <c r="AG509" s="490">
        <v>0.12</v>
      </c>
      <c r="AH509" s="491">
        <v>0.12</v>
      </c>
      <c r="AI509" s="488">
        <v>0.12</v>
      </c>
      <c r="AJ509" s="488">
        <v>0.12</v>
      </c>
      <c r="AK509" s="488">
        <v>0.12</v>
      </c>
      <c r="AL509" s="488">
        <v>0.12</v>
      </c>
      <c r="AM509" s="488">
        <v>0.12</v>
      </c>
      <c r="AN509" s="488">
        <v>0.12</v>
      </c>
      <c r="AO509" s="488">
        <v>0.12</v>
      </c>
      <c r="AP509" s="488">
        <v>0.12</v>
      </c>
      <c r="AQ509" s="488">
        <v>0.12</v>
      </c>
      <c r="AR509" s="488">
        <v>0.12</v>
      </c>
      <c r="AS509" s="488">
        <v>0.12</v>
      </c>
      <c r="AT509" s="489">
        <v>0.12</v>
      </c>
      <c r="AU509" s="490">
        <v>0.12</v>
      </c>
      <c r="AV509" s="491">
        <v>0.12</v>
      </c>
      <c r="AW509" s="488">
        <v>0.12</v>
      </c>
      <c r="AX509" s="488">
        <v>0.12</v>
      </c>
      <c r="AY509" s="488">
        <v>0.12</v>
      </c>
      <c r="AZ509" s="488">
        <v>0.12</v>
      </c>
      <c r="BA509" s="488">
        <v>0.12</v>
      </c>
      <c r="BB509" s="488">
        <v>0.12</v>
      </c>
      <c r="BC509" s="488">
        <v>0.12</v>
      </c>
      <c r="BD509" s="488">
        <v>0.12</v>
      </c>
      <c r="BE509" s="488">
        <v>0.12</v>
      </c>
      <c r="BF509" s="488">
        <v>0.12</v>
      </c>
      <c r="BG509" s="488">
        <v>0.12</v>
      </c>
      <c r="BH509" s="489">
        <v>0.12</v>
      </c>
      <c r="BI509" s="490">
        <v>0.12</v>
      </c>
      <c r="BJ509" s="490">
        <v>0.12</v>
      </c>
      <c r="BK509" s="490">
        <v>0.12</v>
      </c>
      <c r="BL509" s="490">
        <v>0.12</v>
      </c>
      <c r="BM509" s="490">
        <v>0.12</v>
      </c>
      <c r="BN509">
        <v>0.12</v>
      </c>
    </row>
    <row r="510" spans="1:66" outlineLevel="1" x14ac:dyDescent="0.3">
      <c r="A510" t="str">
        <f t="shared" si="233"/>
        <v>Downtime - Efficiency loss</v>
      </c>
      <c r="B510" s="239" t="str">
        <f t="shared" si="234"/>
        <v>Hoplite (FBG) HRS</v>
      </c>
      <c r="C510" s="240">
        <f t="shared" si="235"/>
        <v>0</v>
      </c>
      <c r="D510" s="241" t="str">
        <f t="shared" si="236"/>
        <v>Proof Test</v>
      </c>
      <c r="E510" s="242"/>
      <c r="F510" s="488">
        <v>0.12</v>
      </c>
      <c r="G510" s="488">
        <v>0.12</v>
      </c>
      <c r="H510" s="488">
        <v>0.12</v>
      </c>
      <c r="I510" s="488">
        <v>0.12</v>
      </c>
      <c r="J510" s="488">
        <v>0.12</v>
      </c>
      <c r="K510" s="488">
        <v>0.12</v>
      </c>
      <c r="L510" s="488">
        <v>0.12</v>
      </c>
      <c r="M510" s="488">
        <v>0.12</v>
      </c>
      <c r="N510" s="488">
        <v>0.12</v>
      </c>
      <c r="O510" s="488">
        <v>0.12</v>
      </c>
      <c r="P510" s="488">
        <v>0.12</v>
      </c>
      <c r="Q510" s="488">
        <v>0.12</v>
      </c>
      <c r="R510" s="489">
        <v>0.12</v>
      </c>
      <c r="S510" s="490">
        <v>0.12</v>
      </c>
      <c r="T510" s="491">
        <v>0.12</v>
      </c>
      <c r="U510" s="488">
        <v>0.12</v>
      </c>
      <c r="V510" s="488">
        <v>0.12</v>
      </c>
      <c r="W510" s="488">
        <v>0.12</v>
      </c>
      <c r="X510" s="488">
        <v>0.12</v>
      </c>
      <c r="Y510" s="488">
        <v>0.12</v>
      </c>
      <c r="Z510" s="488">
        <v>0.12</v>
      </c>
      <c r="AA510" s="488">
        <v>0.12</v>
      </c>
      <c r="AB510" s="488">
        <v>0.12</v>
      </c>
      <c r="AC510" s="488">
        <v>0.12</v>
      </c>
      <c r="AD510" s="488">
        <v>0.12</v>
      </c>
      <c r="AE510" s="488">
        <v>0.12</v>
      </c>
      <c r="AF510" s="489">
        <v>0.12</v>
      </c>
      <c r="AG510" s="490">
        <v>0.12</v>
      </c>
      <c r="AH510" s="491">
        <v>0.12</v>
      </c>
      <c r="AI510" s="488">
        <v>0.12</v>
      </c>
      <c r="AJ510" s="488">
        <v>0.12</v>
      </c>
      <c r="AK510" s="488">
        <v>0.12</v>
      </c>
      <c r="AL510" s="488">
        <v>0.12</v>
      </c>
      <c r="AM510" s="488">
        <v>0.12</v>
      </c>
      <c r="AN510" s="488">
        <v>0.12</v>
      </c>
      <c r="AO510" s="488">
        <v>0.12</v>
      </c>
      <c r="AP510" s="488">
        <v>0.12</v>
      </c>
      <c r="AQ510" s="488">
        <v>0.12</v>
      </c>
      <c r="AR510" s="488">
        <v>0.12</v>
      </c>
      <c r="AS510" s="488">
        <v>0.12</v>
      </c>
      <c r="AT510" s="489">
        <v>0.12</v>
      </c>
      <c r="AU510" s="490">
        <v>0.12</v>
      </c>
      <c r="AV510" s="491">
        <v>0.12</v>
      </c>
      <c r="AW510" s="488">
        <v>0.12</v>
      </c>
      <c r="AX510" s="488">
        <v>0.12</v>
      </c>
      <c r="AY510" s="488">
        <v>0.12</v>
      </c>
      <c r="AZ510" s="488">
        <v>0.12</v>
      </c>
      <c r="BA510" s="488">
        <v>0.12</v>
      </c>
      <c r="BB510" s="488">
        <v>0.12</v>
      </c>
      <c r="BC510" s="488">
        <v>0.12</v>
      </c>
      <c r="BD510" s="488">
        <v>0.12</v>
      </c>
      <c r="BE510" s="488">
        <v>0.12</v>
      </c>
      <c r="BF510" s="488">
        <v>0.12</v>
      </c>
      <c r="BG510" s="488">
        <v>0.12</v>
      </c>
      <c r="BH510" s="489">
        <v>0.12</v>
      </c>
      <c r="BI510" s="490">
        <v>0.12</v>
      </c>
      <c r="BJ510" s="490">
        <v>0.12</v>
      </c>
      <c r="BK510" s="490">
        <v>0.12</v>
      </c>
      <c r="BL510" s="490">
        <v>0.12</v>
      </c>
      <c r="BM510" s="490">
        <v>0.12</v>
      </c>
      <c r="BN510">
        <v>0.12</v>
      </c>
    </row>
    <row r="511" spans="1:66" outlineLevel="1" x14ac:dyDescent="0.3">
      <c r="A511" t="str">
        <f t="shared" si="233"/>
        <v>Downtime - Efficiency loss</v>
      </c>
      <c r="B511" s="239" t="str">
        <f t="shared" si="234"/>
        <v>Hoplite (FBG) HRS</v>
      </c>
      <c r="C511" s="240">
        <f t="shared" si="235"/>
        <v>0</v>
      </c>
      <c r="D511" s="241" t="str">
        <f t="shared" si="236"/>
        <v>Degas</v>
      </c>
      <c r="E511" s="242"/>
      <c r="F511" s="488">
        <v>0.12</v>
      </c>
      <c r="G511" s="488">
        <v>0.12</v>
      </c>
      <c r="H511" s="488">
        <v>0.12</v>
      </c>
      <c r="I511" s="488">
        <v>0.12</v>
      </c>
      <c r="J511" s="488">
        <v>0.12</v>
      </c>
      <c r="K511" s="488">
        <v>0.12</v>
      </c>
      <c r="L511" s="488">
        <v>0.12</v>
      </c>
      <c r="M511" s="488">
        <v>0.12</v>
      </c>
      <c r="N511" s="488">
        <v>0.12</v>
      </c>
      <c r="O511" s="488">
        <v>0.12</v>
      </c>
      <c r="P511" s="488">
        <v>0.12</v>
      </c>
      <c r="Q511" s="488">
        <v>0.12</v>
      </c>
      <c r="R511" s="489">
        <v>0.12</v>
      </c>
      <c r="S511" s="490">
        <v>0.12</v>
      </c>
      <c r="T511" s="491">
        <v>0.12</v>
      </c>
      <c r="U511" s="488">
        <v>0.12</v>
      </c>
      <c r="V511" s="488">
        <v>0.12</v>
      </c>
      <c r="W511" s="488">
        <v>0.12</v>
      </c>
      <c r="X511" s="488">
        <v>0.12</v>
      </c>
      <c r="Y511" s="488">
        <v>0.12</v>
      </c>
      <c r="Z511" s="488">
        <v>0.12</v>
      </c>
      <c r="AA511" s="488">
        <v>0.12</v>
      </c>
      <c r="AB511" s="488">
        <v>0.12</v>
      </c>
      <c r="AC511" s="488">
        <v>0.12</v>
      </c>
      <c r="AD511" s="488">
        <v>0.12</v>
      </c>
      <c r="AE511" s="488">
        <v>0.12</v>
      </c>
      <c r="AF511" s="489">
        <v>0.12</v>
      </c>
      <c r="AG511" s="490">
        <v>0.12</v>
      </c>
      <c r="AH511" s="491">
        <v>0.12</v>
      </c>
      <c r="AI511" s="488">
        <v>0.12</v>
      </c>
      <c r="AJ511" s="488">
        <v>0.12</v>
      </c>
      <c r="AK511" s="488">
        <v>0.12</v>
      </c>
      <c r="AL511" s="488">
        <v>0.12</v>
      </c>
      <c r="AM511" s="488">
        <v>0.12</v>
      </c>
      <c r="AN511" s="488">
        <v>0.12</v>
      </c>
      <c r="AO511" s="488">
        <v>0.12</v>
      </c>
      <c r="AP511" s="488">
        <v>0.12</v>
      </c>
      <c r="AQ511" s="488">
        <v>0.12</v>
      </c>
      <c r="AR511" s="488">
        <v>0.12</v>
      </c>
      <c r="AS511" s="488">
        <v>0.12</v>
      </c>
      <c r="AT511" s="489">
        <v>0.12</v>
      </c>
      <c r="AU511" s="490">
        <v>0.12</v>
      </c>
      <c r="AV511" s="491">
        <v>0.12</v>
      </c>
      <c r="AW511" s="488">
        <v>0.12</v>
      </c>
      <c r="AX511" s="488">
        <v>0.12</v>
      </c>
      <c r="AY511" s="488">
        <v>0.12</v>
      </c>
      <c r="AZ511" s="488">
        <v>0.12</v>
      </c>
      <c r="BA511" s="488">
        <v>0.12</v>
      </c>
      <c r="BB511" s="488">
        <v>0.12</v>
      </c>
      <c r="BC511" s="488">
        <v>0.12</v>
      </c>
      <c r="BD511" s="488">
        <v>0.12</v>
      </c>
      <c r="BE511" s="488">
        <v>0.12</v>
      </c>
      <c r="BF511" s="488">
        <v>0.12</v>
      </c>
      <c r="BG511" s="488">
        <v>0.12</v>
      </c>
      <c r="BH511" s="489">
        <v>0.12</v>
      </c>
      <c r="BI511" s="490">
        <v>0.12</v>
      </c>
      <c r="BJ511" s="490">
        <v>0.12</v>
      </c>
      <c r="BK511" s="490">
        <v>0.12</v>
      </c>
      <c r="BL511" s="490">
        <v>0.12</v>
      </c>
      <c r="BM511" s="490">
        <v>0.12</v>
      </c>
      <c r="BN511">
        <v>0.12</v>
      </c>
    </row>
    <row r="512" spans="1:66" outlineLevel="1" x14ac:dyDescent="0.3">
      <c r="A512" t="str">
        <f t="shared" si="233"/>
        <v>Downtime - Efficiency loss</v>
      </c>
      <c r="B512" s="239" t="str">
        <f t="shared" si="234"/>
        <v>Hoplite (FBG) HRS</v>
      </c>
      <c r="C512" s="240">
        <f t="shared" si="235"/>
        <v>0</v>
      </c>
      <c r="D512" s="241" t="str">
        <f t="shared" si="236"/>
        <v>Optical Test</v>
      </c>
      <c r="E512" s="242"/>
      <c r="F512" s="488">
        <v>0.12</v>
      </c>
      <c r="G512" s="488">
        <v>0.12</v>
      </c>
      <c r="H512" s="488">
        <v>0.12</v>
      </c>
      <c r="I512" s="488">
        <v>0.12</v>
      </c>
      <c r="J512" s="488">
        <v>0.12</v>
      </c>
      <c r="K512" s="488">
        <v>0.12</v>
      </c>
      <c r="L512" s="488">
        <v>0.12</v>
      </c>
      <c r="M512" s="488">
        <v>0.12</v>
      </c>
      <c r="N512" s="488">
        <v>0.12</v>
      </c>
      <c r="O512" s="488">
        <v>0.12</v>
      </c>
      <c r="P512" s="488">
        <v>0.12</v>
      </c>
      <c r="Q512" s="488">
        <v>0.12</v>
      </c>
      <c r="R512" s="489">
        <v>0.12</v>
      </c>
      <c r="S512" s="490">
        <v>0.12</v>
      </c>
      <c r="T512" s="491">
        <v>0.12</v>
      </c>
      <c r="U512" s="488">
        <v>0.12</v>
      </c>
      <c r="V512" s="488">
        <v>0.12</v>
      </c>
      <c r="W512" s="488">
        <v>0.12</v>
      </c>
      <c r="X512" s="488">
        <v>0.12</v>
      </c>
      <c r="Y512" s="488">
        <v>0.12</v>
      </c>
      <c r="Z512" s="488">
        <v>0.12</v>
      </c>
      <c r="AA512" s="488">
        <v>0.12</v>
      </c>
      <c r="AB512" s="488">
        <v>0.12</v>
      </c>
      <c r="AC512" s="488">
        <v>0.12</v>
      </c>
      <c r="AD512" s="488">
        <v>0.12</v>
      </c>
      <c r="AE512" s="488">
        <v>0.12</v>
      </c>
      <c r="AF512" s="489">
        <v>0.12</v>
      </c>
      <c r="AG512" s="490">
        <v>0.12</v>
      </c>
      <c r="AH512" s="491">
        <v>0.12</v>
      </c>
      <c r="AI512" s="488">
        <v>0.12</v>
      </c>
      <c r="AJ512" s="488">
        <v>0.12</v>
      </c>
      <c r="AK512" s="488">
        <v>0.12</v>
      </c>
      <c r="AL512" s="488">
        <v>0.12</v>
      </c>
      <c r="AM512" s="488">
        <v>0.12</v>
      </c>
      <c r="AN512" s="488">
        <v>0.12</v>
      </c>
      <c r="AO512" s="488">
        <v>0.12</v>
      </c>
      <c r="AP512" s="488">
        <v>0.12</v>
      </c>
      <c r="AQ512" s="488">
        <v>0.12</v>
      </c>
      <c r="AR512" s="488">
        <v>0.12</v>
      </c>
      <c r="AS512" s="488">
        <v>0.12</v>
      </c>
      <c r="AT512" s="489">
        <v>0.12</v>
      </c>
      <c r="AU512" s="490">
        <v>0.12</v>
      </c>
      <c r="AV512" s="491">
        <v>0.12</v>
      </c>
      <c r="AW512" s="488">
        <v>0.12</v>
      </c>
      <c r="AX512" s="488">
        <v>0.12</v>
      </c>
      <c r="AY512" s="488">
        <v>0.12</v>
      </c>
      <c r="AZ512" s="488">
        <v>0.12</v>
      </c>
      <c r="BA512" s="488">
        <v>0.12</v>
      </c>
      <c r="BB512" s="488">
        <v>0.12</v>
      </c>
      <c r="BC512" s="488">
        <v>0.12</v>
      </c>
      <c r="BD512" s="488">
        <v>0.12</v>
      </c>
      <c r="BE512" s="488">
        <v>0.12</v>
      </c>
      <c r="BF512" s="488">
        <v>0.12</v>
      </c>
      <c r="BG512" s="488">
        <v>0.12</v>
      </c>
      <c r="BH512" s="489">
        <v>0.12</v>
      </c>
      <c r="BI512" s="490">
        <v>0.12</v>
      </c>
      <c r="BJ512" s="490">
        <v>0.12</v>
      </c>
      <c r="BK512" s="490">
        <v>0.12</v>
      </c>
      <c r="BL512" s="490">
        <v>0.12</v>
      </c>
      <c r="BM512" s="490">
        <v>0.12</v>
      </c>
      <c r="BN512">
        <v>0.12</v>
      </c>
    </row>
    <row r="513" spans="1:66" outlineLevel="1" x14ac:dyDescent="0.3">
      <c r="A513" t="str">
        <f t="shared" si="233"/>
        <v>Downtime - Efficiency loss</v>
      </c>
      <c r="B513" s="350" t="str">
        <f t="shared" si="234"/>
        <v>Hoplite (FBG) HRS</v>
      </c>
      <c r="C513" s="291">
        <f t="shared" si="235"/>
        <v>0</v>
      </c>
      <c r="D513" s="351" t="str">
        <f t="shared" si="236"/>
        <v>Hoplite Final Inspection</v>
      </c>
      <c r="E513" s="360"/>
      <c r="F513" s="492">
        <v>0.12</v>
      </c>
      <c r="G513" s="492">
        <v>0.12</v>
      </c>
      <c r="H513" s="492">
        <v>0.12</v>
      </c>
      <c r="I513" s="492">
        <v>0.12</v>
      </c>
      <c r="J513" s="492">
        <v>0.12</v>
      </c>
      <c r="K513" s="492">
        <v>0.12</v>
      </c>
      <c r="L513" s="492">
        <v>0.12</v>
      </c>
      <c r="M513" s="492">
        <v>0.12</v>
      </c>
      <c r="N513" s="492">
        <v>0.12</v>
      </c>
      <c r="O513" s="492">
        <v>0.12</v>
      </c>
      <c r="P513" s="492">
        <v>0.12</v>
      </c>
      <c r="Q513" s="492">
        <v>0.12</v>
      </c>
      <c r="R513" s="493">
        <v>0.12</v>
      </c>
      <c r="S513" s="494">
        <v>0.12</v>
      </c>
      <c r="T513" s="495">
        <v>0.12</v>
      </c>
      <c r="U513" s="492">
        <v>0.12</v>
      </c>
      <c r="V513" s="492">
        <v>0.12</v>
      </c>
      <c r="W513" s="492">
        <v>0.12</v>
      </c>
      <c r="X513" s="492">
        <v>0.12</v>
      </c>
      <c r="Y513" s="492">
        <v>0.12</v>
      </c>
      <c r="Z513" s="492">
        <v>0.12</v>
      </c>
      <c r="AA513" s="492">
        <v>0.12</v>
      </c>
      <c r="AB513" s="492">
        <v>0.12</v>
      </c>
      <c r="AC513" s="492">
        <v>0.12</v>
      </c>
      <c r="AD513" s="492">
        <v>0.12</v>
      </c>
      <c r="AE513" s="492">
        <v>0.12</v>
      </c>
      <c r="AF513" s="493">
        <v>0.12</v>
      </c>
      <c r="AG513" s="494">
        <v>0.12</v>
      </c>
      <c r="AH513" s="495">
        <v>0.12</v>
      </c>
      <c r="AI513" s="492">
        <v>0.12</v>
      </c>
      <c r="AJ513" s="492">
        <v>0.12</v>
      </c>
      <c r="AK513" s="492">
        <v>0.12</v>
      </c>
      <c r="AL513" s="492">
        <v>0.12</v>
      </c>
      <c r="AM513" s="492">
        <v>0.12</v>
      </c>
      <c r="AN513" s="492">
        <v>0.12</v>
      </c>
      <c r="AO513" s="492">
        <v>0.12</v>
      </c>
      <c r="AP513" s="492">
        <v>0.12</v>
      </c>
      <c r="AQ513" s="492">
        <v>0.12</v>
      </c>
      <c r="AR513" s="492">
        <v>0.12</v>
      </c>
      <c r="AS513" s="492">
        <v>0.12</v>
      </c>
      <c r="AT513" s="493">
        <v>0.12</v>
      </c>
      <c r="AU513" s="494">
        <v>0.12</v>
      </c>
      <c r="AV513" s="495">
        <v>0.12</v>
      </c>
      <c r="AW513" s="492">
        <v>0.12</v>
      </c>
      <c r="AX513" s="492">
        <v>0.12</v>
      </c>
      <c r="AY513" s="492">
        <v>0.12</v>
      </c>
      <c r="AZ513" s="492">
        <v>0.12</v>
      </c>
      <c r="BA513" s="492">
        <v>0.12</v>
      </c>
      <c r="BB513" s="492">
        <v>0.12</v>
      </c>
      <c r="BC513" s="492">
        <v>0.12</v>
      </c>
      <c r="BD513" s="492">
        <v>0.12</v>
      </c>
      <c r="BE513" s="492">
        <v>0.12</v>
      </c>
      <c r="BF513" s="492">
        <v>0.12</v>
      </c>
      <c r="BG513" s="492">
        <v>0.12</v>
      </c>
      <c r="BH513" s="493">
        <v>0.12</v>
      </c>
      <c r="BI513" s="494">
        <v>0.12</v>
      </c>
      <c r="BJ513" s="494">
        <v>0.12</v>
      </c>
      <c r="BK513" s="494">
        <v>0.12</v>
      </c>
      <c r="BL513" s="494">
        <v>0.12</v>
      </c>
      <c r="BM513" s="494">
        <v>0.12</v>
      </c>
      <c r="BN513">
        <v>0.12</v>
      </c>
    </row>
    <row r="514" spans="1:66" outlineLevel="1" x14ac:dyDescent="0.3">
      <c r="A514" t="str">
        <f t="shared" si="233"/>
        <v>Downtime - Efficiency loss</v>
      </c>
      <c r="B514" s="273" t="str">
        <f t="shared" si="234"/>
        <v>Hoplens (FTA) 980</v>
      </c>
      <c r="C514" s="274">
        <f t="shared" si="235"/>
        <v>0</v>
      </c>
      <c r="D514" s="275" t="str">
        <f t="shared" si="236"/>
        <v>Blue Spool</v>
      </c>
      <c r="E514" s="299"/>
      <c r="F514" s="387">
        <v>0.02</v>
      </c>
      <c r="G514" s="387">
        <v>0.02</v>
      </c>
      <c r="H514" s="387">
        <v>0.02</v>
      </c>
      <c r="I514" s="387">
        <v>0.02</v>
      </c>
      <c r="J514" s="387">
        <v>0.02</v>
      </c>
      <c r="K514" s="387">
        <v>0.02</v>
      </c>
      <c r="L514" s="387">
        <v>0.02</v>
      </c>
      <c r="M514" s="387">
        <v>0.02</v>
      </c>
      <c r="N514" s="387">
        <v>0.02</v>
      </c>
      <c r="O514" s="387">
        <v>0.02</v>
      </c>
      <c r="P514" s="387">
        <v>0.02</v>
      </c>
      <c r="Q514" s="387">
        <v>0.02</v>
      </c>
      <c r="R514" s="388">
        <v>0.02</v>
      </c>
      <c r="S514" s="389">
        <v>0.02</v>
      </c>
      <c r="T514" s="390">
        <v>0.02</v>
      </c>
      <c r="U514" s="387">
        <v>0.02</v>
      </c>
      <c r="V514" s="387">
        <v>0.02</v>
      </c>
      <c r="W514" s="387">
        <v>0.02</v>
      </c>
      <c r="X514" s="387">
        <v>0.02</v>
      </c>
      <c r="Y514" s="387">
        <v>0.02</v>
      </c>
      <c r="Z514" s="387">
        <v>0.02</v>
      </c>
      <c r="AA514" s="387">
        <v>0.02</v>
      </c>
      <c r="AB514" s="387">
        <v>0.02</v>
      </c>
      <c r="AC514" s="387">
        <v>0.02</v>
      </c>
      <c r="AD514" s="387">
        <v>0.02</v>
      </c>
      <c r="AE514" s="387">
        <v>0.02</v>
      </c>
      <c r="AF514" s="388">
        <v>0.02</v>
      </c>
      <c r="AG514" s="389">
        <v>0.02</v>
      </c>
      <c r="AH514" s="390">
        <v>0.02</v>
      </c>
      <c r="AI514" s="387">
        <v>0.02</v>
      </c>
      <c r="AJ514" s="387">
        <v>0.02</v>
      </c>
      <c r="AK514" s="387">
        <v>0.02</v>
      </c>
      <c r="AL514" s="387">
        <v>0.02</v>
      </c>
      <c r="AM514" s="387">
        <v>0.02</v>
      </c>
      <c r="AN514" s="387">
        <v>0.02</v>
      </c>
      <c r="AO514" s="387">
        <v>0.02</v>
      </c>
      <c r="AP514" s="387">
        <v>0.02</v>
      </c>
      <c r="AQ514" s="387">
        <v>0.02</v>
      </c>
      <c r="AR514" s="387">
        <v>0.02</v>
      </c>
      <c r="AS514" s="387">
        <v>0.02</v>
      </c>
      <c r="AT514" s="388">
        <v>0.02</v>
      </c>
      <c r="AU514" s="389">
        <v>0.02</v>
      </c>
      <c r="AV514" s="390">
        <v>0.02</v>
      </c>
      <c r="AW514" s="387">
        <v>0.02</v>
      </c>
      <c r="AX514" s="387">
        <v>0.02</v>
      </c>
      <c r="AY514" s="387">
        <v>0.02</v>
      </c>
      <c r="AZ514" s="387">
        <v>0.02</v>
      </c>
      <c r="BA514" s="387">
        <v>0.02</v>
      </c>
      <c r="BB514" s="387">
        <v>0.02</v>
      </c>
      <c r="BC514" s="387">
        <v>0.02</v>
      </c>
      <c r="BD514" s="387">
        <v>0.02</v>
      </c>
      <c r="BE514" s="387">
        <v>0.02</v>
      </c>
      <c r="BF514" s="387">
        <v>0.02</v>
      </c>
      <c r="BG514" s="387">
        <v>0.02</v>
      </c>
      <c r="BH514" s="388">
        <v>0.02</v>
      </c>
      <c r="BI514" s="389">
        <v>0.02</v>
      </c>
      <c r="BJ514" s="389">
        <v>0.02</v>
      </c>
      <c r="BK514" s="389">
        <v>0.02</v>
      </c>
      <c r="BL514" s="389">
        <v>0.02</v>
      </c>
      <c r="BM514" s="389">
        <v>0.02</v>
      </c>
    </row>
    <row r="515" spans="1:66" outlineLevel="1" x14ac:dyDescent="0.3">
      <c r="A515" t="str">
        <f t="shared" si="233"/>
        <v>Downtime - Efficiency loss</v>
      </c>
      <c r="B515" s="239" t="str">
        <f t="shared" si="234"/>
        <v>Hoplens (FTA) 980</v>
      </c>
      <c r="C515" s="240">
        <f t="shared" si="235"/>
        <v>0</v>
      </c>
      <c r="D515" s="241" t="str">
        <f t="shared" si="236"/>
        <v>Catridge Preparation</v>
      </c>
      <c r="E515" s="242"/>
      <c r="F515" s="379">
        <v>0.05</v>
      </c>
      <c r="G515" s="379">
        <v>0.05</v>
      </c>
      <c r="H515" s="379">
        <v>0.05</v>
      </c>
      <c r="I515" s="379">
        <v>0.05</v>
      </c>
      <c r="J515" s="379">
        <v>0.05</v>
      </c>
      <c r="K515" s="379">
        <v>0.05</v>
      </c>
      <c r="L515" s="379">
        <v>0.05</v>
      </c>
      <c r="M515" s="379">
        <v>0.05</v>
      </c>
      <c r="N515" s="379">
        <v>0.05</v>
      </c>
      <c r="O515" s="379">
        <v>0.05</v>
      </c>
      <c r="P515" s="379">
        <v>0.05</v>
      </c>
      <c r="Q515" s="379">
        <v>0.05</v>
      </c>
      <c r="R515" s="380">
        <v>0.05</v>
      </c>
      <c r="S515" s="381">
        <v>0.05</v>
      </c>
      <c r="T515" s="382">
        <v>0.05</v>
      </c>
      <c r="U515" s="379">
        <v>0.05</v>
      </c>
      <c r="V515" s="379">
        <v>0.05</v>
      </c>
      <c r="W515" s="379">
        <v>0.05</v>
      </c>
      <c r="X515" s="379">
        <v>0.05</v>
      </c>
      <c r="Y515" s="379">
        <v>0.05</v>
      </c>
      <c r="Z515" s="379">
        <v>0.05</v>
      </c>
      <c r="AA515" s="379">
        <v>0.05</v>
      </c>
      <c r="AB515" s="379">
        <v>0.05</v>
      </c>
      <c r="AC515" s="379">
        <v>0.05</v>
      </c>
      <c r="AD515" s="379">
        <v>0.05</v>
      </c>
      <c r="AE515" s="379">
        <v>0.05</v>
      </c>
      <c r="AF515" s="380">
        <v>0.05</v>
      </c>
      <c r="AG515" s="381">
        <v>0.05</v>
      </c>
      <c r="AH515" s="382">
        <v>0.05</v>
      </c>
      <c r="AI515" s="379">
        <v>0.05</v>
      </c>
      <c r="AJ515" s="379">
        <v>0.05</v>
      </c>
      <c r="AK515" s="379">
        <v>0.05</v>
      </c>
      <c r="AL515" s="379">
        <v>0.05</v>
      </c>
      <c r="AM515" s="379">
        <v>0.05</v>
      </c>
      <c r="AN515" s="379">
        <v>0.05</v>
      </c>
      <c r="AO515" s="379">
        <v>0.05</v>
      </c>
      <c r="AP515" s="379">
        <v>0.05</v>
      </c>
      <c r="AQ515" s="379">
        <v>0.05</v>
      </c>
      <c r="AR515" s="379">
        <v>0.05</v>
      </c>
      <c r="AS515" s="379">
        <v>0.05</v>
      </c>
      <c r="AT515" s="380">
        <v>0.05</v>
      </c>
      <c r="AU515" s="381">
        <v>0.05</v>
      </c>
      <c r="AV515" s="382">
        <v>0.05</v>
      </c>
      <c r="AW515" s="379">
        <v>0.05</v>
      </c>
      <c r="AX515" s="379">
        <v>0.05</v>
      </c>
      <c r="AY515" s="379">
        <v>0.05</v>
      </c>
      <c r="AZ515" s="379">
        <v>0.05</v>
      </c>
      <c r="BA515" s="379">
        <v>0.05</v>
      </c>
      <c r="BB515" s="379">
        <v>0.05</v>
      </c>
      <c r="BC515" s="379">
        <v>0.05</v>
      </c>
      <c r="BD515" s="379">
        <v>0.05</v>
      </c>
      <c r="BE515" s="379">
        <v>0.05</v>
      </c>
      <c r="BF515" s="379">
        <v>0.05</v>
      </c>
      <c r="BG515" s="379">
        <v>0.05</v>
      </c>
      <c r="BH515" s="380">
        <v>0.05</v>
      </c>
      <c r="BI515" s="381">
        <v>0.05</v>
      </c>
      <c r="BJ515" s="381">
        <v>0.05</v>
      </c>
      <c r="BK515" s="381">
        <v>0.05</v>
      </c>
      <c r="BL515" s="381">
        <v>0.05</v>
      </c>
      <c r="BM515" s="381">
        <v>0.05</v>
      </c>
    </row>
    <row r="516" spans="1:66" outlineLevel="1" x14ac:dyDescent="0.3">
      <c r="A516" t="str">
        <f t="shared" si="233"/>
        <v>Downtime - Efficiency loss</v>
      </c>
      <c r="B516" s="239" t="str">
        <f t="shared" si="234"/>
        <v>Hoplens (FTA) 980</v>
      </c>
      <c r="C516" s="240">
        <f t="shared" si="235"/>
        <v>0</v>
      </c>
      <c r="D516" s="241" t="str">
        <f t="shared" si="236"/>
        <v>Lensing</v>
      </c>
      <c r="E516" s="242"/>
      <c r="F516" s="379">
        <v>0.05</v>
      </c>
      <c r="G516" s="379">
        <v>0.05</v>
      </c>
      <c r="H516" s="379">
        <v>0.05</v>
      </c>
      <c r="I516" s="379">
        <v>0.05</v>
      </c>
      <c r="J516" s="379">
        <v>0.05</v>
      </c>
      <c r="K516" s="379">
        <v>0.05</v>
      </c>
      <c r="L516" s="379">
        <v>0.05</v>
      </c>
      <c r="M516" s="379">
        <v>0.05</v>
      </c>
      <c r="N516" s="379">
        <v>0.05</v>
      </c>
      <c r="O516" s="379">
        <v>0.05</v>
      </c>
      <c r="P516" s="379">
        <v>0.05</v>
      </c>
      <c r="Q516" s="379">
        <v>0.05</v>
      </c>
      <c r="R516" s="380">
        <v>0.05</v>
      </c>
      <c r="S516" s="381">
        <v>0.05</v>
      </c>
      <c r="T516" s="382">
        <v>0.05</v>
      </c>
      <c r="U516" s="379">
        <v>0.05</v>
      </c>
      <c r="V516" s="379">
        <v>0.05</v>
      </c>
      <c r="W516" s="379">
        <v>0.05</v>
      </c>
      <c r="X516" s="379">
        <v>0.05</v>
      </c>
      <c r="Y516" s="379">
        <v>0.05</v>
      </c>
      <c r="Z516" s="379">
        <v>0.05</v>
      </c>
      <c r="AA516" s="379">
        <v>0.05</v>
      </c>
      <c r="AB516" s="379">
        <v>0.05</v>
      </c>
      <c r="AC516" s="379">
        <v>0.05</v>
      </c>
      <c r="AD516" s="379">
        <v>0.05</v>
      </c>
      <c r="AE516" s="379">
        <v>0.05</v>
      </c>
      <c r="AF516" s="380">
        <v>0.05</v>
      </c>
      <c r="AG516" s="381">
        <v>0.05</v>
      </c>
      <c r="AH516" s="382">
        <v>0.05</v>
      </c>
      <c r="AI516" s="379">
        <v>0.05</v>
      </c>
      <c r="AJ516" s="379">
        <v>0.05</v>
      </c>
      <c r="AK516" s="379">
        <v>0.05</v>
      </c>
      <c r="AL516" s="379">
        <v>0.05</v>
      </c>
      <c r="AM516" s="379">
        <v>0.05</v>
      </c>
      <c r="AN516" s="379">
        <v>0.05</v>
      </c>
      <c r="AO516" s="379">
        <v>0.05</v>
      </c>
      <c r="AP516" s="379">
        <v>0.05</v>
      </c>
      <c r="AQ516" s="379">
        <v>0.05</v>
      </c>
      <c r="AR516" s="379">
        <v>0.05</v>
      </c>
      <c r="AS516" s="379">
        <v>0.05</v>
      </c>
      <c r="AT516" s="380">
        <v>0.05</v>
      </c>
      <c r="AU516" s="381">
        <v>0.05</v>
      </c>
      <c r="AV516" s="382">
        <v>0.05</v>
      </c>
      <c r="AW516" s="379">
        <v>0.05</v>
      </c>
      <c r="AX516" s="379">
        <v>0.05</v>
      </c>
      <c r="AY516" s="379">
        <v>0.05</v>
      </c>
      <c r="AZ516" s="379">
        <v>0.05</v>
      </c>
      <c r="BA516" s="379">
        <v>0.05</v>
      </c>
      <c r="BB516" s="379">
        <v>0.05</v>
      </c>
      <c r="BC516" s="379">
        <v>0.05</v>
      </c>
      <c r="BD516" s="379">
        <v>0.05</v>
      </c>
      <c r="BE516" s="379">
        <v>0.05</v>
      </c>
      <c r="BF516" s="379">
        <v>0.05</v>
      </c>
      <c r="BG516" s="379">
        <v>0.05</v>
      </c>
      <c r="BH516" s="380">
        <v>0.05</v>
      </c>
      <c r="BI516" s="381">
        <v>0.05</v>
      </c>
      <c r="BJ516" s="381">
        <v>0.05</v>
      </c>
      <c r="BK516" s="381">
        <v>0.05</v>
      </c>
      <c r="BL516" s="381">
        <v>0.05</v>
      </c>
      <c r="BM516" s="381">
        <v>0.05</v>
      </c>
    </row>
    <row r="517" spans="1:66" outlineLevel="1" x14ac:dyDescent="0.3">
      <c r="A517" t="str">
        <f t="shared" si="233"/>
        <v>Downtime - Efficiency loss</v>
      </c>
      <c r="B517" s="239" t="str">
        <f t="shared" si="234"/>
        <v>Hoplens (FTA) 980</v>
      </c>
      <c r="C517" s="240">
        <f t="shared" si="235"/>
        <v>0</v>
      </c>
      <c r="D517" s="241" t="str">
        <f t="shared" si="236"/>
        <v>Final Stripping</v>
      </c>
      <c r="E517" s="242"/>
      <c r="F517" s="379">
        <v>0.05</v>
      </c>
      <c r="G517" s="379">
        <v>0.05</v>
      </c>
      <c r="H517" s="379">
        <v>0.05</v>
      </c>
      <c r="I517" s="379">
        <v>0.05</v>
      </c>
      <c r="J517" s="379">
        <v>0.05</v>
      </c>
      <c r="K517" s="379">
        <v>0.05</v>
      </c>
      <c r="L517" s="379">
        <v>0.05</v>
      </c>
      <c r="M517" s="379">
        <v>0.05</v>
      </c>
      <c r="N517" s="379">
        <v>0.05</v>
      </c>
      <c r="O517" s="379">
        <v>0.05</v>
      </c>
      <c r="P517" s="379">
        <v>0.05</v>
      </c>
      <c r="Q517" s="379">
        <v>0.05</v>
      </c>
      <c r="R517" s="380">
        <v>0.05</v>
      </c>
      <c r="S517" s="381">
        <v>0.05</v>
      </c>
      <c r="T517" s="382">
        <v>0.05</v>
      </c>
      <c r="U517" s="379">
        <v>0.05</v>
      </c>
      <c r="V517" s="379">
        <v>0.05</v>
      </c>
      <c r="W517" s="379">
        <v>0.05</v>
      </c>
      <c r="X517" s="379">
        <v>0.05</v>
      </c>
      <c r="Y517" s="379">
        <v>0.05</v>
      </c>
      <c r="Z517" s="379">
        <v>0.05</v>
      </c>
      <c r="AA517" s="379">
        <v>0.05</v>
      </c>
      <c r="AB517" s="379">
        <v>0.05</v>
      </c>
      <c r="AC517" s="379">
        <v>0.05</v>
      </c>
      <c r="AD517" s="379">
        <v>0.05</v>
      </c>
      <c r="AE517" s="379">
        <v>0.05</v>
      </c>
      <c r="AF517" s="380">
        <v>0.05</v>
      </c>
      <c r="AG517" s="381">
        <v>0.05</v>
      </c>
      <c r="AH517" s="382">
        <v>0.05</v>
      </c>
      <c r="AI517" s="379">
        <v>0.05</v>
      </c>
      <c r="AJ517" s="379">
        <v>0.05</v>
      </c>
      <c r="AK517" s="379">
        <v>0.05</v>
      </c>
      <c r="AL517" s="379">
        <v>0.05</v>
      </c>
      <c r="AM517" s="379">
        <v>0.05</v>
      </c>
      <c r="AN517" s="379">
        <v>0.05</v>
      </c>
      <c r="AO517" s="379">
        <v>0.05</v>
      </c>
      <c r="AP517" s="379">
        <v>0.05</v>
      </c>
      <c r="AQ517" s="379">
        <v>0.05</v>
      </c>
      <c r="AR517" s="379">
        <v>0.05</v>
      </c>
      <c r="AS517" s="379">
        <v>0.05</v>
      </c>
      <c r="AT517" s="380">
        <v>0.05</v>
      </c>
      <c r="AU517" s="381">
        <v>0.05</v>
      </c>
      <c r="AV517" s="382">
        <v>0.05</v>
      </c>
      <c r="AW517" s="379">
        <v>0.05</v>
      </c>
      <c r="AX517" s="379">
        <v>0.05</v>
      </c>
      <c r="AY517" s="379">
        <v>0.05</v>
      </c>
      <c r="AZ517" s="379">
        <v>0.05</v>
      </c>
      <c r="BA517" s="379">
        <v>0.05</v>
      </c>
      <c r="BB517" s="379">
        <v>0.05</v>
      </c>
      <c r="BC517" s="379">
        <v>0.05</v>
      </c>
      <c r="BD517" s="379">
        <v>0.05</v>
      </c>
      <c r="BE517" s="379">
        <v>0.05</v>
      </c>
      <c r="BF517" s="379">
        <v>0.05</v>
      </c>
      <c r="BG517" s="379">
        <v>0.05</v>
      </c>
      <c r="BH517" s="380">
        <v>0.05</v>
      </c>
      <c r="BI517" s="381">
        <v>0.05</v>
      </c>
      <c r="BJ517" s="381">
        <v>0.05</v>
      </c>
      <c r="BK517" s="381">
        <v>0.05</v>
      </c>
      <c r="BL517" s="381">
        <v>0.05</v>
      </c>
      <c r="BM517" s="381">
        <v>0.05</v>
      </c>
    </row>
    <row r="518" spans="1:66" outlineLevel="1" x14ac:dyDescent="0.3">
      <c r="A518" t="str">
        <f t="shared" si="233"/>
        <v>Downtime - Efficiency loss</v>
      </c>
      <c r="B518" s="239" t="str">
        <f t="shared" si="234"/>
        <v>Hoplens (FTA) 980</v>
      </c>
      <c r="C518" s="240">
        <f t="shared" si="235"/>
        <v>0</v>
      </c>
      <c r="D518" s="241" t="str">
        <f t="shared" si="236"/>
        <v>AR Coating load</v>
      </c>
      <c r="E518" s="242"/>
      <c r="F518" s="467">
        <v>0.05</v>
      </c>
      <c r="G518" s="467">
        <v>0.05</v>
      </c>
      <c r="H518" s="467">
        <v>0.05</v>
      </c>
      <c r="I518" s="467">
        <v>0.05</v>
      </c>
      <c r="J518" s="467">
        <v>0.05</v>
      </c>
      <c r="K518" s="467">
        <v>0.05</v>
      </c>
      <c r="L518" s="467">
        <v>0.05</v>
      </c>
      <c r="M518" s="467">
        <v>0.05</v>
      </c>
      <c r="N518" s="467">
        <v>0.05</v>
      </c>
      <c r="O518" s="467">
        <v>0.05</v>
      </c>
      <c r="P518" s="467">
        <v>0.05</v>
      </c>
      <c r="Q518" s="467">
        <v>0.05</v>
      </c>
      <c r="R518" s="468">
        <v>0.05</v>
      </c>
      <c r="S518" s="469">
        <v>0.05</v>
      </c>
      <c r="T518" s="470">
        <v>0.05</v>
      </c>
      <c r="U518" s="467">
        <v>0.05</v>
      </c>
      <c r="V518" s="467">
        <v>0.05</v>
      </c>
      <c r="W518" s="467">
        <v>0.05</v>
      </c>
      <c r="X518" s="467">
        <v>0.05</v>
      </c>
      <c r="Y518" s="467">
        <v>0.05</v>
      </c>
      <c r="Z518" s="467">
        <v>0.05</v>
      </c>
      <c r="AA518" s="467">
        <v>0.05</v>
      </c>
      <c r="AB518" s="467">
        <v>0.05</v>
      </c>
      <c r="AC518" s="467">
        <v>0.05</v>
      </c>
      <c r="AD518" s="467">
        <v>0.05</v>
      </c>
      <c r="AE518" s="467">
        <v>0.05</v>
      </c>
      <c r="AF518" s="468">
        <v>0.05</v>
      </c>
      <c r="AG518" s="469">
        <v>0.05</v>
      </c>
      <c r="AH518" s="470">
        <v>0.05</v>
      </c>
      <c r="AI518" s="467">
        <v>0.05</v>
      </c>
      <c r="AJ518" s="467">
        <v>0.05</v>
      </c>
      <c r="AK518" s="467">
        <v>0.05</v>
      </c>
      <c r="AL518" s="467">
        <v>0.05</v>
      </c>
      <c r="AM518" s="467">
        <v>0.05</v>
      </c>
      <c r="AN518" s="467">
        <v>0.05</v>
      </c>
      <c r="AO518" s="467">
        <v>0.05</v>
      </c>
      <c r="AP518" s="467">
        <v>0.05</v>
      </c>
      <c r="AQ518" s="467">
        <v>0.05</v>
      </c>
      <c r="AR518" s="467">
        <v>0.05</v>
      </c>
      <c r="AS518" s="467">
        <v>0.05</v>
      </c>
      <c r="AT518" s="468">
        <v>0.05</v>
      </c>
      <c r="AU518" s="469">
        <v>0.05</v>
      </c>
      <c r="AV518" s="470">
        <v>0.05</v>
      </c>
      <c r="AW518" s="467">
        <v>0.05</v>
      </c>
      <c r="AX518" s="467">
        <v>0.05</v>
      </c>
      <c r="AY518" s="467">
        <v>0.05</v>
      </c>
      <c r="AZ518" s="467">
        <v>0.05</v>
      </c>
      <c r="BA518" s="467">
        <v>0.05</v>
      </c>
      <c r="BB518" s="467">
        <v>0.05</v>
      </c>
      <c r="BC518" s="467">
        <v>0.05</v>
      </c>
      <c r="BD518" s="467">
        <v>0.05</v>
      </c>
      <c r="BE518" s="467">
        <v>0.05</v>
      </c>
      <c r="BF518" s="467">
        <v>0.05</v>
      </c>
      <c r="BG518" s="467">
        <v>0.05</v>
      </c>
      <c r="BH518" s="468">
        <v>0.05</v>
      </c>
      <c r="BI518" s="469">
        <v>0.05</v>
      </c>
      <c r="BJ518" s="469">
        <v>0.05</v>
      </c>
      <c r="BK518" s="469">
        <v>0.05</v>
      </c>
      <c r="BL518" s="469">
        <v>0.05</v>
      </c>
      <c r="BM518" s="469">
        <v>0.05</v>
      </c>
    </row>
    <row r="519" spans="1:66" outlineLevel="1" x14ac:dyDescent="0.3">
      <c r="A519" t="str">
        <f t="shared" si="233"/>
        <v>Downtime - Efficiency loss</v>
      </c>
      <c r="B519" s="239" t="str">
        <f t="shared" si="234"/>
        <v>Hoplens (FTA) 980</v>
      </c>
      <c r="C519" s="240">
        <f t="shared" si="235"/>
        <v>0</v>
      </c>
      <c r="D519" s="241" t="str">
        <f t="shared" si="236"/>
        <v>AR Coating/Pre/Post Inspection</v>
      </c>
      <c r="E519" s="242"/>
      <c r="F519" s="467">
        <v>0.05</v>
      </c>
      <c r="G519" s="467">
        <v>0.05</v>
      </c>
      <c r="H519" s="467">
        <v>0.05</v>
      </c>
      <c r="I519" s="467">
        <v>0.05</v>
      </c>
      <c r="J519" s="467">
        <v>0.05</v>
      </c>
      <c r="K519" s="467">
        <v>0.05</v>
      </c>
      <c r="L519" s="467">
        <v>0.05</v>
      </c>
      <c r="M519" s="467">
        <v>0.05</v>
      </c>
      <c r="N519" s="467">
        <v>0.05</v>
      </c>
      <c r="O519" s="467">
        <v>0.05</v>
      </c>
      <c r="P519" s="467">
        <v>0.05</v>
      </c>
      <c r="Q519" s="467">
        <v>0.05</v>
      </c>
      <c r="R519" s="468">
        <v>0.05</v>
      </c>
      <c r="S519" s="469">
        <v>0.05</v>
      </c>
      <c r="T519" s="470">
        <v>0.05</v>
      </c>
      <c r="U519" s="467">
        <v>0.05</v>
      </c>
      <c r="V519" s="467">
        <v>0.05</v>
      </c>
      <c r="W519" s="467">
        <v>0.05</v>
      </c>
      <c r="X519" s="467">
        <v>0.05</v>
      </c>
      <c r="Y519" s="467">
        <v>0.05</v>
      </c>
      <c r="Z519" s="467">
        <v>0.05</v>
      </c>
      <c r="AA519" s="467">
        <v>0.05</v>
      </c>
      <c r="AB519" s="467">
        <v>0.05</v>
      </c>
      <c r="AC519" s="467">
        <v>0.05</v>
      </c>
      <c r="AD519" s="467">
        <v>0.05</v>
      </c>
      <c r="AE519" s="467">
        <v>0.05</v>
      </c>
      <c r="AF519" s="468">
        <v>0.05</v>
      </c>
      <c r="AG519" s="469">
        <v>0.05</v>
      </c>
      <c r="AH519" s="470">
        <v>0.05</v>
      </c>
      <c r="AI519" s="467">
        <v>0.05</v>
      </c>
      <c r="AJ519" s="467">
        <v>0.05</v>
      </c>
      <c r="AK519" s="467">
        <v>0.05</v>
      </c>
      <c r="AL519" s="467">
        <v>0.05</v>
      </c>
      <c r="AM519" s="467">
        <v>0.05</v>
      </c>
      <c r="AN519" s="467">
        <v>0.05</v>
      </c>
      <c r="AO519" s="467">
        <v>0.05</v>
      </c>
      <c r="AP519" s="467">
        <v>0.05</v>
      </c>
      <c r="AQ519" s="467">
        <v>0.05</v>
      </c>
      <c r="AR519" s="467">
        <v>0.05</v>
      </c>
      <c r="AS519" s="467">
        <v>0.05</v>
      </c>
      <c r="AT519" s="468">
        <v>0.05</v>
      </c>
      <c r="AU519" s="469">
        <v>0.05</v>
      </c>
      <c r="AV519" s="470">
        <v>0.05</v>
      </c>
      <c r="AW519" s="467">
        <v>0.05</v>
      </c>
      <c r="AX519" s="467">
        <v>0.05</v>
      </c>
      <c r="AY519" s="467">
        <v>0.05</v>
      </c>
      <c r="AZ519" s="467">
        <v>0.05</v>
      </c>
      <c r="BA519" s="467">
        <v>0.05</v>
      </c>
      <c r="BB519" s="467">
        <v>0.05</v>
      </c>
      <c r="BC519" s="467">
        <v>0.05</v>
      </c>
      <c r="BD519" s="467">
        <v>0.05</v>
      </c>
      <c r="BE519" s="467">
        <v>0.05</v>
      </c>
      <c r="BF519" s="467">
        <v>0.05</v>
      </c>
      <c r="BG519" s="467">
        <v>0.05</v>
      </c>
      <c r="BH519" s="468">
        <v>0.05</v>
      </c>
      <c r="BI519" s="469">
        <v>0.05</v>
      </c>
      <c r="BJ519" s="469">
        <v>0.05</v>
      </c>
      <c r="BK519" s="469">
        <v>0.05</v>
      </c>
      <c r="BL519" s="469">
        <v>0.05</v>
      </c>
      <c r="BM519" s="469">
        <v>0.05</v>
      </c>
    </row>
    <row r="520" spans="1:66" outlineLevel="1" x14ac:dyDescent="0.3">
      <c r="A520" t="str">
        <f t="shared" si="233"/>
        <v>Downtime - Efficiency loss</v>
      </c>
      <c r="B520" s="239" t="str">
        <f t="shared" si="234"/>
        <v>Hoplens (FTA) 980</v>
      </c>
      <c r="C520" s="240">
        <f t="shared" si="235"/>
        <v>0</v>
      </c>
      <c r="D520" s="241" t="str">
        <f t="shared" si="236"/>
        <v>AR Coating unload</v>
      </c>
      <c r="E520" s="242"/>
      <c r="F520" s="379">
        <v>0.05</v>
      </c>
      <c r="G520" s="379">
        <v>0.05</v>
      </c>
      <c r="H520" s="379">
        <v>0.05</v>
      </c>
      <c r="I520" s="379">
        <v>0.05</v>
      </c>
      <c r="J520" s="379">
        <v>0.05</v>
      </c>
      <c r="K520" s="379">
        <v>0.05</v>
      </c>
      <c r="L520" s="379">
        <v>0.05</v>
      </c>
      <c r="M520" s="379">
        <v>0.05</v>
      </c>
      <c r="N520" s="379">
        <v>0.05</v>
      </c>
      <c r="O520" s="379">
        <v>0.05</v>
      </c>
      <c r="P520" s="379">
        <v>0.05</v>
      </c>
      <c r="Q520" s="379">
        <v>0.05</v>
      </c>
      <c r="R520" s="380">
        <v>0.05</v>
      </c>
      <c r="S520" s="381">
        <v>0.05</v>
      </c>
      <c r="T520" s="382">
        <v>0.05</v>
      </c>
      <c r="U520" s="379">
        <v>0.05</v>
      </c>
      <c r="V520" s="379">
        <v>0.05</v>
      </c>
      <c r="W520" s="379">
        <v>0.05</v>
      </c>
      <c r="X520" s="379">
        <v>0.05</v>
      </c>
      <c r="Y520" s="379">
        <v>0.05</v>
      </c>
      <c r="Z520" s="379">
        <v>0.05</v>
      </c>
      <c r="AA520" s="379">
        <v>0.05</v>
      </c>
      <c r="AB520" s="379">
        <v>0.05</v>
      </c>
      <c r="AC520" s="379">
        <v>0.05</v>
      </c>
      <c r="AD520" s="379">
        <v>0.05</v>
      </c>
      <c r="AE520" s="379">
        <v>0.05</v>
      </c>
      <c r="AF520" s="380">
        <v>0.05</v>
      </c>
      <c r="AG520" s="381">
        <v>0.05</v>
      </c>
      <c r="AH520" s="382">
        <v>0.05</v>
      </c>
      <c r="AI520" s="379">
        <v>0.05</v>
      </c>
      <c r="AJ520" s="379">
        <v>0.05</v>
      </c>
      <c r="AK520" s="379">
        <v>0.05</v>
      </c>
      <c r="AL520" s="379">
        <v>0.05</v>
      </c>
      <c r="AM520" s="379">
        <v>0.05</v>
      </c>
      <c r="AN520" s="379">
        <v>0.05</v>
      </c>
      <c r="AO520" s="379">
        <v>0.05</v>
      </c>
      <c r="AP520" s="379">
        <v>0.05</v>
      </c>
      <c r="AQ520" s="379">
        <v>0.05</v>
      </c>
      <c r="AR520" s="379">
        <v>0.05</v>
      </c>
      <c r="AS520" s="379">
        <v>0.05</v>
      </c>
      <c r="AT520" s="380">
        <v>0.05</v>
      </c>
      <c r="AU520" s="381">
        <v>0.05</v>
      </c>
      <c r="AV520" s="382">
        <v>0.05</v>
      </c>
      <c r="AW520" s="379">
        <v>0.05</v>
      </c>
      <c r="AX520" s="379">
        <v>0.05</v>
      </c>
      <c r="AY520" s="379">
        <v>0.05</v>
      </c>
      <c r="AZ520" s="379">
        <v>0.05</v>
      </c>
      <c r="BA520" s="379">
        <v>0.05</v>
      </c>
      <c r="BB520" s="379">
        <v>0.05</v>
      </c>
      <c r="BC520" s="379">
        <v>0.05</v>
      </c>
      <c r="BD520" s="379">
        <v>0.05</v>
      </c>
      <c r="BE520" s="379">
        <v>0.05</v>
      </c>
      <c r="BF520" s="379">
        <v>0.05</v>
      </c>
      <c r="BG520" s="379">
        <v>0.05</v>
      </c>
      <c r="BH520" s="380">
        <v>0.05</v>
      </c>
      <c r="BI520" s="381">
        <v>0.05</v>
      </c>
      <c r="BJ520" s="381">
        <v>0.05</v>
      </c>
      <c r="BK520" s="381">
        <v>0.05</v>
      </c>
      <c r="BL520" s="381">
        <v>0.05</v>
      </c>
      <c r="BM520" s="381">
        <v>0.05</v>
      </c>
    </row>
    <row r="521" spans="1:66" outlineLevel="1" x14ac:dyDescent="0.3">
      <c r="A521" t="str">
        <f t="shared" si="233"/>
        <v>Downtime - Efficiency loss</v>
      </c>
      <c r="B521" s="239" t="str">
        <f t="shared" si="234"/>
        <v>Hoplens (FTA) 980</v>
      </c>
      <c r="C521" s="240">
        <f t="shared" si="235"/>
        <v>0</v>
      </c>
      <c r="D521" s="241" t="str">
        <f t="shared" si="236"/>
        <v>Hoplens Final Inspection</v>
      </c>
      <c r="E521" s="242"/>
      <c r="F521" s="379">
        <v>0.02</v>
      </c>
      <c r="G521" s="379">
        <v>0.02</v>
      </c>
      <c r="H521" s="379">
        <v>0.02</v>
      </c>
      <c r="I521" s="379">
        <v>0.02</v>
      </c>
      <c r="J521" s="379">
        <v>0.02</v>
      </c>
      <c r="K521" s="379">
        <v>0.02</v>
      </c>
      <c r="L521" s="379">
        <v>0.02</v>
      </c>
      <c r="M521" s="379">
        <v>0.02</v>
      </c>
      <c r="N521" s="379">
        <v>0.02</v>
      </c>
      <c r="O521" s="379">
        <v>0.02</v>
      </c>
      <c r="P521" s="379">
        <v>0.02</v>
      </c>
      <c r="Q521" s="379">
        <v>0.02</v>
      </c>
      <c r="R521" s="380">
        <v>0.02</v>
      </c>
      <c r="S521" s="381">
        <v>0.02</v>
      </c>
      <c r="T521" s="382">
        <v>0.02</v>
      </c>
      <c r="U521" s="379">
        <v>0.02</v>
      </c>
      <c r="V521" s="379">
        <v>0.02</v>
      </c>
      <c r="W521" s="379">
        <v>0.02</v>
      </c>
      <c r="X521" s="379">
        <v>0.02</v>
      </c>
      <c r="Y521" s="379">
        <v>0.02</v>
      </c>
      <c r="Z521" s="379">
        <v>0.02</v>
      </c>
      <c r="AA521" s="379">
        <v>0.02</v>
      </c>
      <c r="AB521" s="379">
        <v>0.02</v>
      </c>
      <c r="AC521" s="379">
        <v>0.02</v>
      </c>
      <c r="AD521" s="379">
        <v>0.02</v>
      </c>
      <c r="AE521" s="379">
        <v>0.02</v>
      </c>
      <c r="AF521" s="380">
        <v>0.02</v>
      </c>
      <c r="AG521" s="381">
        <v>0.02</v>
      </c>
      <c r="AH521" s="382">
        <v>0.02</v>
      </c>
      <c r="AI521" s="379">
        <v>0.02</v>
      </c>
      <c r="AJ521" s="379">
        <v>0.02</v>
      </c>
      <c r="AK521" s="379">
        <v>0.02</v>
      </c>
      <c r="AL521" s="379">
        <v>0.02</v>
      </c>
      <c r="AM521" s="379">
        <v>0.02</v>
      </c>
      <c r="AN521" s="379">
        <v>0.02</v>
      </c>
      <c r="AO521" s="379">
        <v>0.02</v>
      </c>
      <c r="AP521" s="379">
        <v>0.02</v>
      </c>
      <c r="AQ521" s="379">
        <v>0.02</v>
      </c>
      <c r="AR521" s="379">
        <v>0.02</v>
      </c>
      <c r="AS521" s="379">
        <v>0.02</v>
      </c>
      <c r="AT521" s="380">
        <v>0.02</v>
      </c>
      <c r="AU521" s="381">
        <v>0.02</v>
      </c>
      <c r="AV521" s="382">
        <v>0.02</v>
      </c>
      <c r="AW521" s="379">
        <v>0.02</v>
      </c>
      <c r="AX521" s="379">
        <v>0.02</v>
      </c>
      <c r="AY521" s="379">
        <v>0.02</v>
      </c>
      <c r="AZ521" s="379">
        <v>0.02</v>
      </c>
      <c r="BA521" s="379">
        <v>0.02</v>
      </c>
      <c r="BB521" s="379">
        <v>0.02</v>
      </c>
      <c r="BC521" s="379">
        <v>0.02</v>
      </c>
      <c r="BD521" s="379">
        <v>0.02</v>
      </c>
      <c r="BE521" s="379">
        <v>0.02</v>
      </c>
      <c r="BF521" s="379">
        <v>0.02</v>
      </c>
      <c r="BG521" s="379">
        <v>0.02</v>
      </c>
      <c r="BH521" s="380">
        <v>0.02</v>
      </c>
      <c r="BI521" s="381">
        <v>0.02</v>
      </c>
      <c r="BJ521" s="381">
        <v>0.02</v>
      </c>
      <c r="BK521" s="381">
        <v>0.02</v>
      </c>
      <c r="BL521" s="381">
        <v>0.02</v>
      </c>
      <c r="BM521" s="381">
        <v>0.02</v>
      </c>
    </row>
    <row r="522" spans="1:66" outlineLevel="1" x14ac:dyDescent="0.3">
      <c r="A522" t="str">
        <f t="shared" si="233"/>
        <v>Downtime - Efficiency loss</v>
      </c>
      <c r="B522" s="350" t="str">
        <f t="shared" si="234"/>
        <v>Hoplens (FTA) 980</v>
      </c>
      <c r="C522" s="291">
        <f t="shared" si="235"/>
        <v>0</v>
      </c>
      <c r="D522" s="351" t="str">
        <f t="shared" si="236"/>
        <v>Packing and label printing</v>
      </c>
      <c r="E522" s="360"/>
      <c r="F522" s="383">
        <v>0.02</v>
      </c>
      <c r="G522" s="383">
        <v>0.02</v>
      </c>
      <c r="H522" s="383">
        <v>0.02</v>
      </c>
      <c r="I522" s="383">
        <v>0.02</v>
      </c>
      <c r="J522" s="383">
        <v>0.02</v>
      </c>
      <c r="K522" s="383">
        <v>0.02</v>
      </c>
      <c r="L522" s="383">
        <v>0.02</v>
      </c>
      <c r="M522" s="383">
        <v>0.02</v>
      </c>
      <c r="N522" s="383">
        <v>0.02</v>
      </c>
      <c r="O522" s="383">
        <v>0.02</v>
      </c>
      <c r="P522" s="383">
        <v>0.02</v>
      </c>
      <c r="Q522" s="383">
        <v>0.02</v>
      </c>
      <c r="R522" s="384">
        <v>0.02</v>
      </c>
      <c r="S522" s="385">
        <v>0.02</v>
      </c>
      <c r="T522" s="386">
        <v>0.02</v>
      </c>
      <c r="U522" s="383">
        <v>0.02</v>
      </c>
      <c r="V522" s="383">
        <v>0.02</v>
      </c>
      <c r="W522" s="383">
        <v>0.02</v>
      </c>
      <c r="X522" s="383">
        <v>0.02</v>
      </c>
      <c r="Y522" s="383">
        <v>0.02</v>
      </c>
      <c r="Z522" s="383">
        <v>0.02</v>
      </c>
      <c r="AA522" s="383">
        <v>0.02</v>
      </c>
      <c r="AB522" s="383">
        <v>0.02</v>
      </c>
      <c r="AC522" s="383">
        <v>0.02</v>
      </c>
      <c r="AD522" s="383">
        <v>0.02</v>
      </c>
      <c r="AE522" s="383">
        <v>0.02</v>
      </c>
      <c r="AF522" s="384">
        <v>0.02</v>
      </c>
      <c r="AG522" s="385">
        <v>0.02</v>
      </c>
      <c r="AH522" s="386">
        <v>0.02</v>
      </c>
      <c r="AI522" s="383">
        <v>0.02</v>
      </c>
      <c r="AJ522" s="383">
        <v>0.02</v>
      </c>
      <c r="AK522" s="383">
        <v>0.02</v>
      </c>
      <c r="AL522" s="383">
        <v>0.02</v>
      </c>
      <c r="AM522" s="383">
        <v>0.02</v>
      </c>
      <c r="AN522" s="383">
        <v>0.02</v>
      </c>
      <c r="AO522" s="383">
        <v>0.02</v>
      </c>
      <c r="AP522" s="383">
        <v>0.02</v>
      </c>
      <c r="AQ522" s="383">
        <v>0.02</v>
      </c>
      <c r="AR522" s="383">
        <v>0.02</v>
      </c>
      <c r="AS522" s="383">
        <v>0.02</v>
      </c>
      <c r="AT522" s="384">
        <v>0.02</v>
      </c>
      <c r="AU522" s="385">
        <v>0.02</v>
      </c>
      <c r="AV522" s="386">
        <v>0.02</v>
      </c>
      <c r="AW522" s="383">
        <v>0.02</v>
      </c>
      <c r="AX522" s="383">
        <v>0.02</v>
      </c>
      <c r="AY522" s="383">
        <v>0.02</v>
      </c>
      <c r="AZ522" s="383">
        <v>0.02</v>
      </c>
      <c r="BA522" s="383">
        <v>0.02</v>
      </c>
      <c r="BB522" s="383">
        <v>0.02</v>
      </c>
      <c r="BC522" s="383">
        <v>0.02</v>
      </c>
      <c r="BD522" s="383">
        <v>0.02</v>
      </c>
      <c r="BE522" s="383">
        <v>0.02</v>
      </c>
      <c r="BF522" s="383">
        <v>0.02</v>
      </c>
      <c r="BG522" s="383">
        <v>0.02</v>
      </c>
      <c r="BH522" s="384">
        <v>0.02</v>
      </c>
      <c r="BI522" s="385">
        <v>0.02</v>
      </c>
      <c r="BJ522" s="385">
        <v>0.02</v>
      </c>
      <c r="BK522" s="385">
        <v>0.02</v>
      </c>
      <c r="BL522" s="385">
        <v>0.02</v>
      </c>
      <c r="BM522" s="385">
        <v>0.02</v>
      </c>
    </row>
    <row r="523" spans="1:66" outlineLevel="1" x14ac:dyDescent="0.3">
      <c r="A523" t="str">
        <f t="shared" si="233"/>
        <v>Downtime - Efficiency loss</v>
      </c>
      <c r="B523" s="273" t="str">
        <f t="shared" si="234"/>
        <v>Hoplens (FLA) 14xx</v>
      </c>
      <c r="C523" s="274">
        <f t="shared" si="235"/>
        <v>0</v>
      </c>
      <c r="D523" s="275" t="str">
        <f t="shared" si="236"/>
        <v>Blue Spool</v>
      </c>
      <c r="E523" s="299"/>
      <c r="F523" s="403">
        <v>0.02</v>
      </c>
      <c r="G523" s="403">
        <v>0.02</v>
      </c>
      <c r="H523" s="403">
        <v>0.02</v>
      </c>
      <c r="I523" s="403">
        <v>0.02</v>
      </c>
      <c r="J523" s="403">
        <v>0.02</v>
      </c>
      <c r="K523" s="403">
        <v>0.02</v>
      </c>
      <c r="L523" s="403">
        <v>0.02</v>
      </c>
      <c r="M523" s="403">
        <v>0.02</v>
      </c>
      <c r="N523" s="403">
        <v>0.02</v>
      </c>
      <c r="O523" s="403">
        <v>0.02</v>
      </c>
      <c r="P523" s="403">
        <v>0.02</v>
      </c>
      <c r="Q523" s="403">
        <v>0.02</v>
      </c>
      <c r="R523" s="404">
        <v>0.02</v>
      </c>
      <c r="S523" s="405">
        <v>0.02</v>
      </c>
      <c r="T523" s="406">
        <v>0.02</v>
      </c>
      <c r="U523" s="403">
        <v>0.02</v>
      </c>
      <c r="V523" s="403">
        <v>0.02</v>
      </c>
      <c r="W523" s="403">
        <v>0.02</v>
      </c>
      <c r="X523" s="403">
        <v>0.02</v>
      </c>
      <c r="Y523" s="403">
        <v>0.02</v>
      </c>
      <c r="Z523" s="403">
        <v>0.02</v>
      </c>
      <c r="AA523" s="403">
        <v>0.02</v>
      </c>
      <c r="AB523" s="403">
        <v>0.02</v>
      </c>
      <c r="AC523" s="403">
        <v>0.02</v>
      </c>
      <c r="AD523" s="403">
        <v>0.02</v>
      </c>
      <c r="AE523" s="403">
        <v>0.02</v>
      </c>
      <c r="AF523" s="404">
        <v>0.02</v>
      </c>
      <c r="AG523" s="405">
        <v>0.02</v>
      </c>
      <c r="AH523" s="406">
        <v>0.02</v>
      </c>
      <c r="AI523" s="403">
        <v>0.02</v>
      </c>
      <c r="AJ523" s="403">
        <v>0.02</v>
      </c>
      <c r="AK523" s="403">
        <v>0.02</v>
      </c>
      <c r="AL523" s="403">
        <v>0.02</v>
      </c>
      <c r="AM523" s="403">
        <v>0.02</v>
      </c>
      <c r="AN523" s="403">
        <v>0.02</v>
      </c>
      <c r="AO523" s="403">
        <v>0.02</v>
      </c>
      <c r="AP523" s="403">
        <v>0.02</v>
      </c>
      <c r="AQ523" s="403">
        <v>0.02</v>
      </c>
      <c r="AR523" s="403">
        <v>0.02</v>
      </c>
      <c r="AS523" s="403">
        <v>0.02</v>
      </c>
      <c r="AT523" s="404">
        <v>0.02</v>
      </c>
      <c r="AU523" s="405">
        <v>0.02</v>
      </c>
      <c r="AV523" s="406">
        <v>0.02</v>
      </c>
      <c r="AW523" s="403">
        <v>0.02</v>
      </c>
      <c r="AX523" s="403">
        <v>0.02</v>
      </c>
      <c r="AY523" s="403">
        <v>0.02</v>
      </c>
      <c r="AZ523" s="403">
        <v>0.02</v>
      </c>
      <c r="BA523" s="403">
        <v>0.02</v>
      </c>
      <c r="BB523" s="403">
        <v>0.02</v>
      </c>
      <c r="BC523" s="403">
        <v>0.02</v>
      </c>
      <c r="BD523" s="403">
        <v>0.02</v>
      </c>
      <c r="BE523" s="403">
        <v>0.02</v>
      </c>
      <c r="BF523" s="403">
        <v>0.02</v>
      </c>
      <c r="BG523" s="403">
        <v>0.02</v>
      </c>
      <c r="BH523" s="404">
        <v>0.02</v>
      </c>
      <c r="BI523" s="405">
        <v>0.02</v>
      </c>
      <c r="BJ523" s="405">
        <v>0.02</v>
      </c>
      <c r="BK523" s="405">
        <v>0.02</v>
      </c>
      <c r="BL523" s="405">
        <v>0.02</v>
      </c>
      <c r="BM523" s="405">
        <v>0.02</v>
      </c>
      <c r="BN523">
        <v>0.02</v>
      </c>
    </row>
    <row r="524" spans="1:66" outlineLevel="1" x14ac:dyDescent="0.3">
      <c r="A524" t="str">
        <f t="shared" si="233"/>
        <v>Downtime - Efficiency loss</v>
      </c>
      <c r="B524" s="239" t="str">
        <f t="shared" si="234"/>
        <v>Hoplens (FLA) 14xx</v>
      </c>
      <c r="C524" s="240">
        <f t="shared" si="235"/>
        <v>0</v>
      </c>
      <c r="D524" s="241" t="str">
        <f t="shared" si="236"/>
        <v>Catridge Preparation</v>
      </c>
      <c r="E524" s="242"/>
      <c r="F524" s="407">
        <v>0.05</v>
      </c>
      <c r="G524" s="407">
        <v>0.05</v>
      </c>
      <c r="H524" s="407">
        <v>0.05</v>
      </c>
      <c r="I524" s="407">
        <v>0.05</v>
      </c>
      <c r="J524" s="407">
        <v>0.05</v>
      </c>
      <c r="K524" s="407">
        <v>0.05</v>
      </c>
      <c r="L524" s="407">
        <v>0.05</v>
      </c>
      <c r="M524" s="407">
        <v>0.05</v>
      </c>
      <c r="N524" s="407">
        <v>0.05</v>
      </c>
      <c r="O524" s="407">
        <v>0.05</v>
      </c>
      <c r="P524" s="407">
        <v>0.05</v>
      </c>
      <c r="Q524" s="407">
        <v>0.05</v>
      </c>
      <c r="R524" s="408">
        <v>0.05</v>
      </c>
      <c r="S524" s="409">
        <v>0.05</v>
      </c>
      <c r="T524" s="410">
        <v>0.05</v>
      </c>
      <c r="U524" s="407">
        <v>0.05</v>
      </c>
      <c r="V524" s="407">
        <v>0.05</v>
      </c>
      <c r="W524" s="407">
        <v>0.05</v>
      </c>
      <c r="X524" s="407">
        <v>0.05</v>
      </c>
      <c r="Y524" s="407">
        <v>0.05</v>
      </c>
      <c r="Z524" s="407">
        <v>0.05</v>
      </c>
      <c r="AA524" s="407">
        <v>0.05</v>
      </c>
      <c r="AB524" s="407">
        <v>0.05</v>
      </c>
      <c r="AC524" s="407">
        <v>0.05</v>
      </c>
      <c r="AD524" s="407">
        <v>0.05</v>
      </c>
      <c r="AE524" s="407">
        <v>0.05</v>
      </c>
      <c r="AF524" s="408">
        <v>0.05</v>
      </c>
      <c r="AG524" s="409">
        <v>0.05</v>
      </c>
      <c r="AH524" s="410">
        <v>0.05</v>
      </c>
      <c r="AI524" s="407">
        <v>0.05</v>
      </c>
      <c r="AJ524" s="407">
        <v>0.05</v>
      </c>
      <c r="AK524" s="407">
        <v>0.05</v>
      </c>
      <c r="AL524" s="407">
        <v>0.05</v>
      </c>
      <c r="AM524" s="407">
        <v>0.05</v>
      </c>
      <c r="AN524" s="407">
        <v>0.05</v>
      </c>
      <c r="AO524" s="407">
        <v>0.05</v>
      </c>
      <c r="AP524" s="407">
        <v>0.05</v>
      </c>
      <c r="AQ524" s="407">
        <v>0.05</v>
      </c>
      <c r="AR524" s="407">
        <v>0.05</v>
      </c>
      <c r="AS524" s="407">
        <v>0.05</v>
      </c>
      <c r="AT524" s="408">
        <v>0.05</v>
      </c>
      <c r="AU524" s="409">
        <v>0.05</v>
      </c>
      <c r="AV524" s="410">
        <v>0.05</v>
      </c>
      <c r="AW524" s="407">
        <v>0.05</v>
      </c>
      <c r="AX524" s="407">
        <v>0.05</v>
      </c>
      <c r="AY524" s="407">
        <v>0.05</v>
      </c>
      <c r="AZ524" s="407">
        <v>0.05</v>
      </c>
      <c r="BA524" s="407">
        <v>0.05</v>
      </c>
      <c r="BB524" s="407">
        <v>0.05</v>
      </c>
      <c r="BC524" s="407">
        <v>0.05</v>
      </c>
      <c r="BD524" s="407">
        <v>0.05</v>
      </c>
      <c r="BE524" s="407">
        <v>0.05</v>
      </c>
      <c r="BF524" s="407">
        <v>0.05</v>
      </c>
      <c r="BG524" s="407">
        <v>0.05</v>
      </c>
      <c r="BH524" s="408">
        <v>0.05</v>
      </c>
      <c r="BI524" s="409">
        <v>0.05</v>
      </c>
      <c r="BJ524" s="409">
        <v>0.05</v>
      </c>
      <c r="BK524" s="409">
        <v>0.05</v>
      </c>
      <c r="BL524" s="409">
        <v>0.05</v>
      </c>
      <c r="BM524" s="409">
        <v>0.05</v>
      </c>
      <c r="BN524">
        <v>0.05</v>
      </c>
    </row>
    <row r="525" spans="1:66" outlineLevel="1" x14ac:dyDescent="0.3">
      <c r="A525" t="str">
        <f t="shared" si="233"/>
        <v>Downtime - Efficiency loss</v>
      </c>
      <c r="B525" s="239" t="str">
        <f t="shared" si="234"/>
        <v>Hoplens (FLA) 14xx</v>
      </c>
      <c r="C525" s="240">
        <f t="shared" si="235"/>
        <v>0</v>
      </c>
      <c r="D525" s="241" t="str">
        <f t="shared" si="236"/>
        <v>Lensing</v>
      </c>
      <c r="E525" s="242"/>
      <c r="F525" s="379">
        <v>0.05</v>
      </c>
      <c r="G525" s="379">
        <v>0.05</v>
      </c>
      <c r="H525" s="379">
        <v>0.05</v>
      </c>
      <c r="I525" s="379">
        <v>0.05</v>
      </c>
      <c r="J525" s="379">
        <v>0.05</v>
      </c>
      <c r="K525" s="379">
        <v>0.05</v>
      </c>
      <c r="L525" s="379">
        <v>0.05</v>
      </c>
      <c r="M525" s="379">
        <v>0.05</v>
      </c>
      <c r="N525" s="379">
        <v>0.05</v>
      </c>
      <c r="O525" s="379">
        <v>0.05</v>
      </c>
      <c r="P525" s="379">
        <v>0.05</v>
      </c>
      <c r="Q525" s="379">
        <v>0.05</v>
      </c>
      <c r="R525" s="380">
        <v>0.05</v>
      </c>
      <c r="S525" s="381">
        <v>0.05</v>
      </c>
      <c r="T525" s="382">
        <v>0.05</v>
      </c>
      <c r="U525" s="379">
        <v>0.05</v>
      </c>
      <c r="V525" s="379">
        <v>0.05</v>
      </c>
      <c r="W525" s="379">
        <v>0.05</v>
      </c>
      <c r="X525" s="379">
        <v>0.05</v>
      </c>
      <c r="Y525" s="379">
        <v>0.05</v>
      </c>
      <c r="Z525" s="379">
        <v>0.05</v>
      </c>
      <c r="AA525" s="379">
        <v>0.05</v>
      </c>
      <c r="AB525" s="379">
        <v>0.05</v>
      </c>
      <c r="AC525" s="379">
        <v>0.05</v>
      </c>
      <c r="AD525" s="379">
        <v>0.05</v>
      </c>
      <c r="AE525" s="379">
        <v>0.05</v>
      </c>
      <c r="AF525" s="380">
        <v>0.05</v>
      </c>
      <c r="AG525" s="381">
        <v>0.05</v>
      </c>
      <c r="AH525" s="382">
        <v>0.05</v>
      </c>
      <c r="AI525" s="379">
        <v>0.05</v>
      </c>
      <c r="AJ525" s="379">
        <v>0.05</v>
      </c>
      <c r="AK525" s="379">
        <v>0.05</v>
      </c>
      <c r="AL525" s="379">
        <v>0.05</v>
      </c>
      <c r="AM525" s="379">
        <v>0.05</v>
      </c>
      <c r="AN525" s="379">
        <v>0.05</v>
      </c>
      <c r="AO525" s="379">
        <v>0.05</v>
      </c>
      <c r="AP525" s="379">
        <v>0.05</v>
      </c>
      <c r="AQ525" s="379">
        <v>0.05</v>
      </c>
      <c r="AR525" s="379">
        <v>0.05</v>
      </c>
      <c r="AS525" s="379">
        <v>0.05</v>
      </c>
      <c r="AT525" s="380">
        <v>0.05</v>
      </c>
      <c r="AU525" s="381">
        <v>0.05</v>
      </c>
      <c r="AV525" s="382">
        <v>0.05</v>
      </c>
      <c r="AW525" s="379">
        <v>0.05</v>
      </c>
      <c r="AX525" s="379">
        <v>0.05</v>
      </c>
      <c r="AY525" s="379">
        <v>0.05</v>
      </c>
      <c r="AZ525" s="379">
        <v>0.05</v>
      </c>
      <c r="BA525" s="379">
        <v>0.05</v>
      </c>
      <c r="BB525" s="379">
        <v>0.05</v>
      </c>
      <c r="BC525" s="379">
        <v>0.05</v>
      </c>
      <c r="BD525" s="379">
        <v>0.05</v>
      </c>
      <c r="BE525" s="379">
        <v>0.05</v>
      </c>
      <c r="BF525" s="379">
        <v>0.05</v>
      </c>
      <c r="BG525" s="379">
        <v>0.05</v>
      </c>
      <c r="BH525" s="380">
        <v>0.05</v>
      </c>
      <c r="BI525" s="381">
        <v>0.05</v>
      </c>
      <c r="BJ525" s="381">
        <v>0.05</v>
      </c>
      <c r="BK525" s="381">
        <v>0.05</v>
      </c>
      <c r="BL525" s="381">
        <v>0.05</v>
      </c>
      <c r="BM525" s="381">
        <v>0.05</v>
      </c>
      <c r="BN525">
        <v>0.05</v>
      </c>
    </row>
    <row r="526" spans="1:66" outlineLevel="1" x14ac:dyDescent="0.3">
      <c r="A526" t="str">
        <f t="shared" si="233"/>
        <v>Downtime - Efficiency loss</v>
      </c>
      <c r="B526" s="239" t="str">
        <f t="shared" si="234"/>
        <v>Hoplens (FLA) 14xx</v>
      </c>
      <c r="C526" s="240">
        <f t="shared" si="235"/>
        <v>0</v>
      </c>
      <c r="D526" s="241" t="str">
        <f t="shared" si="236"/>
        <v>Final Stripping</v>
      </c>
      <c r="E526" s="242"/>
      <c r="F526" s="379">
        <v>0.05</v>
      </c>
      <c r="G526" s="379">
        <v>0.05</v>
      </c>
      <c r="H526" s="379">
        <v>0.05</v>
      </c>
      <c r="I526" s="379">
        <v>0.05</v>
      </c>
      <c r="J526" s="379">
        <v>0.05</v>
      </c>
      <c r="K526" s="379">
        <v>0.05</v>
      </c>
      <c r="L526" s="379">
        <v>0.05</v>
      </c>
      <c r="M526" s="379">
        <v>0.05</v>
      </c>
      <c r="N526" s="379">
        <v>0.05</v>
      </c>
      <c r="O526" s="379">
        <v>0.05</v>
      </c>
      <c r="P526" s="379">
        <v>0.05</v>
      </c>
      <c r="Q526" s="379">
        <v>0.05</v>
      </c>
      <c r="R526" s="380">
        <v>0.05</v>
      </c>
      <c r="S526" s="381">
        <v>0.05</v>
      </c>
      <c r="T526" s="382">
        <v>0.05</v>
      </c>
      <c r="U526" s="379">
        <v>0.05</v>
      </c>
      <c r="V526" s="379">
        <v>0.05</v>
      </c>
      <c r="W526" s="379">
        <v>0.05</v>
      </c>
      <c r="X526" s="379">
        <v>0.05</v>
      </c>
      <c r="Y526" s="379">
        <v>0.05</v>
      </c>
      <c r="Z526" s="379">
        <v>0.05</v>
      </c>
      <c r="AA526" s="379">
        <v>0.05</v>
      </c>
      <c r="AB526" s="379">
        <v>0.05</v>
      </c>
      <c r="AC526" s="379">
        <v>0.05</v>
      </c>
      <c r="AD526" s="379">
        <v>0.05</v>
      </c>
      <c r="AE526" s="379">
        <v>0.05</v>
      </c>
      <c r="AF526" s="380">
        <v>0.05</v>
      </c>
      <c r="AG526" s="381">
        <v>0.05</v>
      </c>
      <c r="AH526" s="382">
        <v>0.05</v>
      </c>
      <c r="AI526" s="379">
        <v>0.05</v>
      </c>
      <c r="AJ526" s="379">
        <v>0.05</v>
      </c>
      <c r="AK526" s="379">
        <v>0.05</v>
      </c>
      <c r="AL526" s="379">
        <v>0.05</v>
      </c>
      <c r="AM526" s="379">
        <v>0.05</v>
      </c>
      <c r="AN526" s="379">
        <v>0.05</v>
      </c>
      <c r="AO526" s="379">
        <v>0.05</v>
      </c>
      <c r="AP526" s="379">
        <v>0.05</v>
      </c>
      <c r="AQ526" s="379">
        <v>0.05</v>
      </c>
      <c r="AR526" s="379">
        <v>0.05</v>
      </c>
      <c r="AS526" s="379">
        <v>0.05</v>
      </c>
      <c r="AT526" s="380">
        <v>0.05</v>
      </c>
      <c r="AU526" s="381">
        <v>0.05</v>
      </c>
      <c r="AV526" s="382">
        <v>0.05</v>
      </c>
      <c r="AW526" s="379">
        <v>0.05</v>
      </c>
      <c r="AX526" s="379">
        <v>0.05</v>
      </c>
      <c r="AY526" s="379">
        <v>0.05</v>
      </c>
      <c r="AZ526" s="379">
        <v>0.05</v>
      </c>
      <c r="BA526" s="379">
        <v>0.05</v>
      </c>
      <c r="BB526" s="379">
        <v>0.05</v>
      </c>
      <c r="BC526" s="379">
        <v>0.05</v>
      </c>
      <c r="BD526" s="379">
        <v>0.05</v>
      </c>
      <c r="BE526" s="379">
        <v>0.05</v>
      </c>
      <c r="BF526" s="379">
        <v>0.05</v>
      </c>
      <c r="BG526" s="379">
        <v>0.05</v>
      </c>
      <c r="BH526" s="380">
        <v>0.05</v>
      </c>
      <c r="BI526" s="381">
        <v>0.05</v>
      </c>
      <c r="BJ526" s="381">
        <v>0.05</v>
      </c>
      <c r="BK526" s="381">
        <v>0.05</v>
      </c>
      <c r="BL526" s="381">
        <v>0.05</v>
      </c>
      <c r="BM526" s="381">
        <v>0.05</v>
      </c>
      <c r="BN526">
        <v>0.05</v>
      </c>
    </row>
    <row r="527" spans="1:66" outlineLevel="1" x14ac:dyDescent="0.3">
      <c r="A527" t="str">
        <f t="shared" si="233"/>
        <v>Downtime - Efficiency loss</v>
      </c>
      <c r="B527" s="239" t="str">
        <f t="shared" si="234"/>
        <v>Hoplens (FLA) 14xx</v>
      </c>
      <c r="C527" s="240">
        <f t="shared" si="235"/>
        <v>0</v>
      </c>
      <c r="D527" s="241" t="str">
        <f t="shared" si="236"/>
        <v>AR Coating load</v>
      </c>
      <c r="E527" s="242"/>
      <c r="F527" s="379">
        <v>0.05</v>
      </c>
      <c r="G527" s="379">
        <v>0.05</v>
      </c>
      <c r="H527" s="379">
        <v>0.05</v>
      </c>
      <c r="I527" s="379">
        <v>0.05</v>
      </c>
      <c r="J527" s="379">
        <v>0.05</v>
      </c>
      <c r="K527" s="379">
        <v>0.05</v>
      </c>
      <c r="L527" s="379">
        <v>0.05</v>
      </c>
      <c r="M527" s="379">
        <v>0.05</v>
      </c>
      <c r="N527" s="379">
        <v>0.05</v>
      </c>
      <c r="O527" s="379">
        <v>0.05</v>
      </c>
      <c r="P527" s="379">
        <v>0.05</v>
      </c>
      <c r="Q527" s="379">
        <v>0.05</v>
      </c>
      <c r="R527" s="380">
        <v>0.05</v>
      </c>
      <c r="S527" s="381">
        <v>0.05</v>
      </c>
      <c r="T527" s="382">
        <v>0.05</v>
      </c>
      <c r="U527" s="379">
        <v>0.05</v>
      </c>
      <c r="V527" s="379">
        <v>0.05</v>
      </c>
      <c r="W527" s="379">
        <v>0.05</v>
      </c>
      <c r="X527" s="379">
        <v>0.05</v>
      </c>
      <c r="Y527" s="379">
        <v>0.05</v>
      </c>
      <c r="Z527" s="379">
        <v>0.05</v>
      </c>
      <c r="AA527" s="379">
        <v>0.05</v>
      </c>
      <c r="AB527" s="379">
        <v>0.05</v>
      </c>
      <c r="AC527" s="379">
        <v>0.05</v>
      </c>
      <c r="AD527" s="379">
        <v>0.05</v>
      </c>
      <c r="AE527" s="379">
        <v>0.05</v>
      </c>
      <c r="AF527" s="380">
        <v>0.05</v>
      </c>
      <c r="AG527" s="381">
        <v>0.05</v>
      </c>
      <c r="AH527" s="382">
        <v>0.05</v>
      </c>
      <c r="AI527" s="379">
        <v>0.05</v>
      </c>
      <c r="AJ527" s="379">
        <v>0.05</v>
      </c>
      <c r="AK527" s="379">
        <v>0.05</v>
      </c>
      <c r="AL527" s="379">
        <v>0.05</v>
      </c>
      <c r="AM527" s="379">
        <v>0.05</v>
      </c>
      <c r="AN527" s="379">
        <v>0.05</v>
      </c>
      <c r="AO527" s="379">
        <v>0.05</v>
      </c>
      <c r="AP527" s="379">
        <v>0.05</v>
      </c>
      <c r="AQ527" s="379">
        <v>0.05</v>
      </c>
      <c r="AR527" s="379">
        <v>0.05</v>
      </c>
      <c r="AS527" s="379">
        <v>0.05</v>
      </c>
      <c r="AT527" s="380">
        <v>0.05</v>
      </c>
      <c r="AU527" s="381">
        <v>0.05</v>
      </c>
      <c r="AV527" s="382">
        <v>0.05</v>
      </c>
      <c r="AW527" s="379">
        <v>0.05</v>
      </c>
      <c r="AX527" s="379">
        <v>0.05</v>
      </c>
      <c r="AY527" s="379">
        <v>0.05</v>
      </c>
      <c r="AZ527" s="379">
        <v>0.05</v>
      </c>
      <c r="BA527" s="379">
        <v>0.05</v>
      </c>
      <c r="BB527" s="379">
        <v>0.05</v>
      </c>
      <c r="BC527" s="379">
        <v>0.05</v>
      </c>
      <c r="BD527" s="379">
        <v>0.05</v>
      </c>
      <c r="BE527" s="379">
        <v>0.05</v>
      </c>
      <c r="BF527" s="379">
        <v>0.05</v>
      </c>
      <c r="BG527" s="379">
        <v>0.05</v>
      </c>
      <c r="BH527" s="380">
        <v>0.05</v>
      </c>
      <c r="BI527" s="381">
        <v>0.05</v>
      </c>
      <c r="BJ527" s="381">
        <v>0.05</v>
      </c>
      <c r="BK527" s="381">
        <v>0.05</v>
      </c>
      <c r="BL527" s="381">
        <v>0.05</v>
      </c>
      <c r="BM527" s="381">
        <v>0.05</v>
      </c>
      <c r="BN527">
        <v>0.05</v>
      </c>
    </row>
    <row r="528" spans="1:66" outlineLevel="1" x14ac:dyDescent="0.3">
      <c r="A528" t="str">
        <f t="shared" si="233"/>
        <v>Downtime - Efficiency loss</v>
      </c>
      <c r="B528" s="239" t="str">
        <f t="shared" si="234"/>
        <v>Hoplens (FLA) 14xx</v>
      </c>
      <c r="C528" s="240">
        <f t="shared" si="235"/>
        <v>0</v>
      </c>
      <c r="D528" s="241" t="str">
        <f t="shared" si="236"/>
        <v>AR Coating/Pre/Post Inspection</v>
      </c>
      <c r="E528" s="242"/>
      <c r="F528" s="379">
        <v>0.05</v>
      </c>
      <c r="G528" s="379">
        <v>0.05</v>
      </c>
      <c r="H528" s="379">
        <v>0.05</v>
      </c>
      <c r="I528" s="379">
        <v>0.05</v>
      </c>
      <c r="J528" s="379">
        <v>0.05</v>
      </c>
      <c r="K528" s="379">
        <v>0.05</v>
      </c>
      <c r="L528" s="379">
        <v>0.05</v>
      </c>
      <c r="M528" s="379">
        <v>0.05</v>
      </c>
      <c r="N528" s="379">
        <v>0.05</v>
      </c>
      <c r="O528" s="379">
        <v>0.05</v>
      </c>
      <c r="P528" s="379">
        <v>0.05</v>
      </c>
      <c r="Q528" s="379">
        <v>0.05</v>
      </c>
      <c r="R528" s="380">
        <v>0.05</v>
      </c>
      <c r="S528" s="381">
        <v>0.05</v>
      </c>
      <c r="T528" s="382">
        <v>0.05</v>
      </c>
      <c r="U528" s="379">
        <v>0.05</v>
      </c>
      <c r="V528" s="379">
        <v>0.05</v>
      </c>
      <c r="W528" s="379">
        <v>0.05</v>
      </c>
      <c r="X528" s="379">
        <v>0.05</v>
      </c>
      <c r="Y528" s="379">
        <v>0.05</v>
      </c>
      <c r="Z528" s="379">
        <v>0.05</v>
      </c>
      <c r="AA528" s="379">
        <v>0.05</v>
      </c>
      <c r="AB528" s="379">
        <v>0.05</v>
      </c>
      <c r="AC528" s="379">
        <v>0.05</v>
      </c>
      <c r="AD528" s="379">
        <v>0.05</v>
      </c>
      <c r="AE528" s="379">
        <v>0.05</v>
      </c>
      <c r="AF528" s="380">
        <v>0.05</v>
      </c>
      <c r="AG528" s="381">
        <v>0.05</v>
      </c>
      <c r="AH528" s="382">
        <v>0.05</v>
      </c>
      <c r="AI528" s="379">
        <v>0.05</v>
      </c>
      <c r="AJ528" s="379">
        <v>0.05</v>
      </c>
      <c r="AK528" s="379">
        <v>0.05</v>
      </c>
      <c r="AL528" s="379">
        <v>0.05</v>
      </c>
      <c r="AM528" s="379">
        <v>0.05</v>
      </c>
      <c r="AN528" s="379">
        <v>0.05</v>
      </c>
      <c r="AO528" s="379">
        <v>0.05</v>
      </c>
      <c r="AP528" s="379">
        <v>0.05</v>
      </c>
      <c r="AQ528" s="379">
        <v>0.05</v>
      </c>
      <c r="AR528" s="379">
        <v>0.05</v>
      </c>
      <c r="AS528" s="379">
        <v>0.05</v>
      </c>
      <c r="AT528" s="380">
        <v>0.05</v>
      </c>
      <c r="AU528" s="381">
        <v>0.05</v>
      </c>
      <c r="AV528" s="382">
        <v>0.05</v>
      </c>
      <c r="AW528" s="379">
        <v>0.05</v>
      </c>
      <c r="AX528" s="379">
        <v>0.05</v>
      </c>
      <c r="AY528" s="379">
        <v>0.05</v>
      </c>
      <c r="AZ528" s="379">
        <v>0.05</v>
      </c>
      <c r="BA528" s="379">
        <v>0.05</v>
      </c>
      <c r="BB528" s="379">
        <v>0.05</v>
      </c>
      <c r="BC528" s="379">
        <v>0.05</v>
      </c>
      <c r="BD528" s="379">
        <v>0.05</v>
      </c>
      <c r="BE528" s="379">
        <v>0.05</v>
      </c>
      <c r="BF528" s="379">
        <v>0.05</v>
      </c>
      <c r="BG528" s="379">
        <v>0.05</v>
      </c>
      <c r="BH528" s="380">
        <v>0.05</v>
      </c>
      <c r="BI528" s="381">
        <v>0.05</v>
      </c>
      <c r="BJ528" s="381">
        <v>0.05</v>
      </c>
      <c r="BK528" s="381">
        <v>0.05</v>
      </c>
      <c r="BL528" s="381">
        <v>0.05</v>
      </c>
      <c r="BM528" s="381">
        <v>0.05</v>
      </c>
      <c r="BN528">
        <v>0.05</v>
      </c>
    </row>
    <row r="529" spans="1:66" outlineLevel="1" x14ac:dyDescent="0.3">
      <c r="A529" t="str">
        <f t="shared" si="233"/>
        <v>Downtime - Efficiency loss</v>
      </c>
      <c r="B529" s="239" t="str">
        <f t="shared" si="234"/>
        <v>Hoplens (FLA) 14xx</v>
      </c>
      <c r="C529" s="240">
        <f t="shared" si="235"/>
        <v>0</v>
      </c>
      <c r="D529" s="241" t="str">
        <f t="shared" si="236"/>
        <v>AR Coating unload</v>
      </c>
      <c r="E529" s="242"/>
      <c r="F529" s="379">
        <v>0.05</v>
      </c>
      <c r="G529" s="379">
        <v>0.05</v>
      </c>
      <c r="H529" s="379">
        <v>0.05</v>
      </c>
      <c r="I529" s="379">
        <v>0.05</v>
      </c>
      <c r="J529" s="379">
        <v>0.05</v>
      </c>
      <c r="K529" s="379">
        <v>0.05</v>
      </c>
      <c r="L529" s="379">
        <v>0.05</v>
      </c>
      <c r="M529" s="379">
        <v>0.05</v>
      </c>
      <c r="N529" s="379">
        <v>0.05</v>
      </c>
      <c r="O529" s="379">
        <v>0.05</v>
      </c>
      <c r="P529" s="379">
        <v>0.05</v>
      </c>
      <c r="Q529" s="379">
        <v>0.05</v>
      </c>
      <c r="R529" s="380">
        <v>0.05</v>
      </c>
      <c r="S529" s="381">
        <v>0.05</v>
      </c>
      <c r="T529" s="382">
        <v>0.05</v>
      </c>
      <c r="U529" s="379">
        <v>0.05</v>
      </c>
      <c r="V529" s="379">
        <v>0.05</v>
      </c>
      <c r="W529" s="379">
        <v>0.05</v>
      </c>
      <c r="X529" s="379">
        <v>0.05</v>
      </c>
      <c r="Y529" s="379">
        <v>0.05</v>
      </c>
      <c r="Z529" s="379">
        <v>0.05</v>
      </c>
      <c r="AA529" s="379">
        <v>0.05</v>
      </c>
      <c r="AB529" s="379">
        <v>0.05</v>
      </c>
      <c r="AC529" s="379">
        <v>0.05</v>
      </c>
      <c r="AD529" s="379">
        <v>0.05</v>
      </c>
      <c r="AE529" s="379">
        <v>0.05</v>
      </c>
      <c r="AF529" s="380">
        <v>0.05</v>
      </c>
      <c r="AG529" s="381">
        <v>0.05</v>
      </c>
      <c r="AH529" s="382">
        <v>0.05</v>
      </c>
      <c r="AI529" s="379">
        <v>0.05</v>
      </c>
      <c r="AJ529" s="379">
        <v>0.05</v>
      </c>
      <c r="AK529" s="379">
        <v>0.05</v>
      </c>
      <c r="AL529" s="379">
        <v>0.05</v>
      </c>
      <c r="AM529" s="379">
        <v>0.05</v>
      </c>
      <c r="AN529" s="379">
        <v>0.05</v>
      </c>
      <c r="AO529" s="379">
        <v>0.05</v>
      </c>
      <c r="AP529" s="379">
        <v>0.05</v>
      </c>
      <c r="AQ529" s="379">
        <v>0.05</v>
      </c>
      <c r="AR529" s="379">
        <v>0.05</v>
      </c>
      <c r="AS529" s="379">
        <v>0.05</v>
      </c>
      <c r="AT529" s="380">
        <v>0.05</v>
      </c>
      <c r="AU529" s="381">
        <v>0.05</v>
      </c>
      <c r="AV529" s="382">
        <v>0.05</v>
      </c>
      <c r="AW529" s="379">
        <v>0.05</v>
      </c>
      <c r="AX529" s="379">
        <v>0.05</v>
      </c>
      <c r="AY529" s="379">
        <v>0.05</v>
      </c>
      <c r="AZ529" s="379">
        <v>0.05</v>
      </c>
      <c r="BA529" s="379">
        <v>0.05</v>
      </c>
      <c r="BB529" s="379">
        <v>0.05</v>
      </c>
      <c r="BC529" s="379">
        <v>0.05</v>
      </c>
      <c r="BD529" s="379">
        <v>0.05</v>
      </c>
      <c r="BE529" s="379">
        <v>0.05</v>
      </c>
      <c r="BF529" s="379">
        <v>0.05</v>
      </c>
      <c r="BG529" s="379">
        <v>0.05</v>
      </c>
      <c r="BH529" s="380">
        <v>0.05</v>
      </c>
      <c r="BI529" s="381">
        <v>0.05</v>
      </c>
      <c r="BJ529" s="381">
        <v>0.05</v>
      </c>
      <c r="BK529" s="381">
        <v>0.05</v>
      </c>
      <c r="BL529" s="381">
        <v>0.05</v>
      </c>
      <c r="BM529" s="381">
        <v>0.05</v>
      </c>
      <c r="BN529">
        <v>0.05</v>
      </c>
    </row>
    <row r="530" spans="1:66" outlineLevel="1" x14ac:dyDescent="0.3">
      <c r="A530" t="str">
        <f t="shared" si="233"/>
        <v>Downtime - Efficiency loss</v>
      </c>
      <c r="B530" s="239" t="str">
        <f t="shared" si="234"/>
        <v>Hoplens (FLA) 14xx</v>
      </c>
      <c r="C530" s="240">
        <f t="shared" si="235"/>
        <v>0</v>
      </c>
      <c r="D530" s="241" t="str">
        <f t="shared" si="236"/>
        <v>Hoplens Final Inspection</v>
      </c>
      <c r="E530" s="242"/>
      <c r="F530" s="379">
        <v>0.02</v>
      </c>
      <c r="G530" s="379">
        <v>0.02</v>
      </c>
      <c r="H530" s="379">
        <v>0.02</v>
      </c>
      <c r="I530" s="379">
        <v>0.02</v>
      </c>
      <c r="J530" s="379">
        <v>0.02</v>
      </c>
      <c r="K530" s="379">
        <v>0.02</v>
      </c>
      <c r="L530" s="379">
        <v>0.02</v>
      </c>
      <c r="M530" s="379">
        <v>0.02</v>
      </c>
      <c r="N530" s="379">
        <v>0.02</v>
      </c>
      <c r="O530" s="379">
        <v>0.02</v>
      </c>
      <c r="P530" s="379">
        <v>0.02</v>
      </c>
      <c r="Q530" s="379">
        <v>0.02</v>
      </c>
      <c r="R530" s="380">
        <v>0.02</v>
      </c>
      <c r="S530" s="381">
        <v>0.02</v>
      </c>
      <c r="T530" s="382">
        <v>0.02</v>
      </c>
      <c r="U530" s="379">
        <v>0.02</v>
      </c>
      <c r="V530" s="379">
        <v>0.02</v>
      </c>
      <c r="W530" s="379">
        <v>0.02</v>
      </c>
      <c r="X530" s="379">
        <v>0.02</v>
      </c>
      <c r="Y530" s="379">
        <v>0.02</v>
      </c>
      <c r="Z530" s="379">
        <v>0.02</v>
      </c>
      <c r="AA530" s="379">
        <v>0.02</v>
      </c>
      <c r="AB530" s="379">
        <v>0.02</v>
      </c>
      <c r="AC530" s="379">
        <v>0.02</v>
      </c>
      <c r="AD530" s="379">
        <v>0.02</v>
      </c>
      <c r="AE530" s="379">
        <v>0.02</v>
      </c>
      <c r="AF530" s="380">
        <v>0.02</v>
      </c>
      <c r="AG530" s="381">
        <v>0.02</v>
      </c>
      <c r="AH530" s="382">
        <v>0.02</v>
      </c>
      <c r="AI530" s="379">
        <v>0.02</v>
      </c>
      <c r="AJ530" s="379">
        <v>0.02</v>
      </c>
      <c r="AK530" s="379">
        <v>0.02</v>
      </c>
      <c r="AL530" s="379">
        <v>0.02</v>
      </c>
      <c r="AM530" s="379">
        <v>0.02</v>
      </c>
      <c r="AN530" s="379">
        <v>0.02</v>
      </c>
      <c r="AO530" s="379">
        <v>0.02</v>
      </c>
      <c r="AP530" s="379">
        <v>0.02</v>
      </c>
      <c r="AQ530" s="379">
        <v>0.02</v>
      </c>
      <c r="AR530" s="379">
        <v>0.02</v>
      </c>
      <c r="AS530" s="379">
        <v>0.02</v>
      </c>
      <c r="AT530" s="380">
        <v>0.02</v>
      </c>
      <c r="AU530" s="381">
        <v>0.02</v>
      </c>
      <c r="AV530" s="382">
        <v>0.02</v>
      </c>
      <c r="AW530" s="379">
        <v>0.02</v>
      </c>
      <c r="AX530" s="379">
        <v>0.02</v>
      </c>
      <c r="AY530" s="379">
        <v>0.02</v>
      </c>
      <c r="AZ530" s="379">
        <v>0.02</v>
      </c>
      <c r="BA530" s="379">
        <v>0.02</v>
      </c>
      <c r="BB530" s="379">
        <v>0.02</v>
      </c>
      <c r="BC530" s="379">
        <v>0.02</v>
      </c>
      <c r="BD530" s="379">
        <v>0.02</v>
      </c>
      <c r="BE530" s="379">
        <v>0.02</v>
      </c>
      <c r="BF530" s="379">
        <v>0.02</v>
      </c>
      <c r="BG530" s="379">
        <v>0.02</v>
      </c>
      <c r="BH530" s="380">
        <v>0.02</v>
      </c>
      <c r="BI530" s="381">
        <v>0.02</v>
      </c>
      <c r="BJ530" s="381">
        <v>0.02</v>
      </c>
      <c r="BK530" s="381">
        <v>0.02</v>
      </c>
      <c r="BL530" s="381">
        <v>0.02</v>
      </c>
      <c r="BM530" s="381">
        <v>0.02</v>
      </c>
      <c r="BN530">
        <v>0.02</v>
      </c>
    </row>
    <row r="531" spans="1:66" outlineLevel="1" x14ac:dyDescent="0.3">
      <c r="A531" t="str">
        <f t="shared" si="233"/>
        <v>Downtime - Efficiency loss</v>
      </c>
      <c r="B531" s="350" t="str">
        <f t="shared" si="234"/>
        <v>Hoplens (FLA) 14xx</v>
      </c>
      <c r="C531" s="291">
        <f t="shared" si="235"/>
        <v>0</v>
      </c>
      <c r="D531" s="351" t="str">
        <f t="shared" si="236"/>
        <v>Packing and label printing</v>
      </c>
      <c r="E531" s="292"/>
      <c r="F531" s="383">
        <v>0.02</v>
      </c>
      <c r="G531" s="383">
        <v>0.02</v>
      </c>
      <c r="H531" s="383">
        <v>0.02</v>
      </c>
      <c r="I531" s="383">
        <v>0.02</v>
      </c>
      <c r="J531" s="383">
        <v>0.02</v>
      </c>
      <c r="K531" s="383">
        <v>0.02</v>
      </c>
      <c r="L531" s="383">
        <v>0.02</v>
      </c>
      <c r="M531" s="383">
        <v>0.02</v>
      </c>
      <c r="N531" s="383">
        <v>0.02</v>
      </c>
      <c r="O531" s="383">
        <v>0.02</v>
      </c>
      <c r="P531" s="383">
        <v>0.02</v>
      </c>
      <c r="Q531" s="383">
        <v>0.02</v>
      </c>
      <c r="R531" s="384">
        <v>0.02</v>
      </c>
      <c r="S531" s="385">
        <v>0.02</v>
      </c>
      <c r="T531" s="386">
        <v>0.02</v>
      </c>
      <c r="U531" s="383">
        <v>0.02</v>
      </c>
      <c r="V531" s="383">
        <v>0.02</v>
      </c>
      <c r="W531" s="383">
        <v>0.02</v>
      </c>
      <c r="X531" s="383">
        <v>0.02</v>
      </c>
      <c r="Y531" s="383">
        <v>0.02</v>
      </c>
      <c r="Z531" s="383">
        <v>0.02</v>
      </c>
      <c r="AA531" s="383">
        <v>0.02</v>
      </c>
      <c r="AB531" s="383">
        <v>0.02</v>
      </c>
      <c r="AC531" s="383">
        <v>0.02</v>
      </c>
      <c r="AD531" s="383">
        <v>0.02</v>
      </c>
      <c r="AE531" s="383">
        <v>0.02</v>
      </c>
      <c r="AF531" s="384">
        <v>0.02</v>
      </c>
      <c r="AG531" s="385">
        <v>0.02</v>
      </c>
      <c r="AH531" s="386">
        <v>0.02</v>
      </c>
      <c r="AI531" s="383">
        <v>0.02</v>
      </c>
      <c r="AJ531" s="383">
        <v>0.02</v>
      </c>
      <c r="AK531" s="383">
        <v>0.02</v>
      </c>
      <c r="AL531" s="383">
        <v>0.02</v>
      </c>
      <c r="AM531" s="383">
        <v>0.02</v>
      </c>
      <c r="AN531" s="383">
        <v>0.02</v>
      </c>
      <c r="AO531" s="383">
        <v>0.02</v>
      </c>
      <c r="AP531" s="383">
        <v>0.02</v>
      </c>
      <c r="AQ531" s="383">
        <v>0.02</v>
      </c>
      <c r="AR531" s="383">
        <v>0.02</v>
      </c>
      <c r="AS531" s="383">
        <v>0.02</v>
      </c>
      <c r="AT531" s="384">
        <v>0.02</v>
      </c>
      <c r="AU531" s="385">
        <v>0.02</v>
      </c>
      <c r="AV531" s="386">
        <v>0.02</v>
      </c>
      <c r="AW531" s="383">
        <v>0.02</v>
      </c>
      <c r="AX531" s="383">
        <v>0.02</v>
      </c>
      <c r="AY531" s="383">
        <v>0.02</v>
      </c>
      <c r="AZ531" s="383">
        <v>0.02</v>
      </c>
      <c r="BA531" s="383">
        <v>0.02</v>
      </c>
      <c r="BB531" s="383">
        <v>0.02</v>
      </c>
      <c r="BC531" s="383">
        <v>0.02</v>
      </c>
      <c r="BD531" s="383">
        <v>0.02</v>
      </c>
      <c r="BE531" s="383">
        <v>0.02</v>
      </c>
      <c r="BF531" s="383">
        <v>0.02</v>
      </c>
      <c r="BG531" s="383">
        <v>0.02</v>
      </c>
      <c r="BH531" s="384">
        <v>0.02</v>
      </c>
      <c r="BI531" s="385">
        <v>0.02</v>
      </c>
      <c r="BJ531" s="385">
        <v>0.02</v>
      </c>
      <c r="BK531" s="385">
        <v>0.02</v>
      </c>
      <c r="BL531" s="385">
        <v>0.02</v>
      </c>
      <c r="BM531" s="385">
        <v>0.02</v>
      </c>
      <c r="BN531">
        <v>0.02</v>
      </c>
    </row>
    <row r="532" spans="1:66" outlineLevel="1" x14ac:dyDescent="0.3">
      <c r="A532" t="str">
        <f t="shared" si="233"/>
        <v>Downtime - Efficiency loss</v>
      </c>
      <c r="B532" s="273" t="str">
        <f t="shared" ref="B532:B540" si="237">B177</f>
        <v>Hoplens (FTA) H1x</v>
      </c>
      <c r="C532" s="274">
        <f t="shared" ref="C532:C540" si="238">C444</f>
        <v>0</v>
      </c>
      <c r="D532" s="275" t="str">
        <f t="shared" ref="D532:D540" si="239">D177</f>
        <v>Blue Spool</v>
      </c>
      <c r="E532" s="299"/>
      <c r="F532" s="387">
        <v>0.02</v>
      </c>
      <c r="G532" s="387">
        <v>0.02</v>
      </c>
      <c r="H532" s="387">
        <v>0.02</v>
      </c>
      <c r="I532" s="387">
        <v>0.02</v>
      </c>
      <c r="J532" s="387">
        <v>0.02</v>
      </c>
      <c r="K532" s="387">
        <v>0.02</v>
      </c>
      <c r="L532" s="387">
        <v>0.02</v>
      </c>
      <c r="M532" s="387">
        <v>0.02</v>
      </c>
      <c r="N532" s="387">
        <v>0.02</v>
      </c>
      <c r="O532" s="387">
        <v>0.02</v>
      </c>
      <c r="P532" s="387">
        <v>0.02</v>
      </c>
      <c r="Q532" s="387">
        <v>0.02</v>
      </c>
      <c r="R532" s="388">
        <v>0.02</v>
      </c>
      <c r="S532" s="389">
        <v>0.02</v>
      </c>
      <c r="T532" s="390">
        <v>0.02</v>
      </c>
      <c r="U532" s="387">
        <v>0.02</v>
      </c>
      <c r="V532" s="387">
        <v>0.02</v>
      </c>
      <c r="W532" s="387">
        <v>0.02</v>
      </c>
      <c r="X532" s="387">
        <v>0.02</v>
      </c>
      <c r="Y532" s="387">
        <v>0.02</v>
      </c>
      <c r="Z532" s="387">
        <v>0.02</v>
      </c>
      <c r="AA532" s="387">
        <v>0.02</v>
      </c>
      <c r="AB532" s="387">
        <v>0.02</v>
      </c>
      <c r="AC532" s="387">
        <v>0.02</v>
      </c>
      <c r="AD532" s="387">
        <v>0.02</v>
      </c>
      <c r="AE532" s="387">
        <v>0.02</v>
      </c>
      <c r="AF532" s="388">
        <v>0.02</v>
      </c>
      <c r="AG532" s="389">
        <v>0.02</v>
      </c>
      <c r="AH532" s="390">
        <v>0.02</v>
      </c>
      <c r="AI532" s="387">
        <v>0.02</v>
      </c>
      <c r="AJ532" s="387">
        <v>0.02</v>
      </c>
      <c r="AK532" s="387">
        <v>0.02</v>
      </c>
      <c r="AL532" s="387">
        <v>0.02</v>
      </c>
      <c r="AM532" s="387">
        <v>0.02</v>
      </c>
      <c r="AN532" s="387">
        <v>0.02</v>
      </c>
      <c r="AO532" s="387">
        <v>0.02</v>
      </c>
      <c r="AP532" s="387">
        <v>0.02</v>
      </c>
      <c r="AQ532" s="387">
        <v>0.02</v>
      </c>
      <c r="AR532" s="387">
        <v>0.02</v>
      </c>
      <c r="AS532" s="387">
        <v>0.02</v>
      </c>
      <c r="AT532" s="388">
        <v>0.02</v>
      </c>
      <c r="AU532" s="389">
        <v>0.02</v>
      </c>
      <c r="AV532" s="390">
        <v>0.02</v>
      </c>
      <c r="AW532" s="387">
        <v>0.02</v>
      </c>
      <c r="AX532" s="387">
        <v>0.02</v>
      </c>
      <c r="AY532" s="387">
        <v>0.02</v>
      </c>
      <c r="AZ532" s="387">
        <v>0.02</v>
      </c>
      <c r="BA532" s="387">
        <v>0.02</v>
      </c>
      <c r="BB532" s="387">
        <v>0.02</v>
      </c>
      <c r="BC532" s="387">
        <v>0.02</v>
      </c>
      <c r="BD532" s="387">
        <v>0.02</v>
      </c>
      <c r="BE532" s="387">
        <v>0.02</v>
      </c>
      <c r="BF532" s="387">
        <v>0.02</v>
      </c>
      <c r="BG532" s="387">
        <v>0.02</v>
      </c>
      <c r="BH532" s="388">
        <v>0.02</v>
      </c>
      <c r="BI532" s="389">
        <v>0.02</v>
      </c>
      <c r="BJ532" s="389">
        <v>0.02</v>
      </c>
      <c r="BK532" s="389">
        <v>0.02</v>
      </c>
      <c r="BL532" s="389">
        <v>0.02</v>
      </c>
      <c r="BM532" s="389">
        <v>0.02</v>
      </c>
      <c r="BN532">
        <v>0.02</v>
      </c>
    </row>
    <row r="533" spans="1:66" outlineLevel="1" x14ac:dyDescent="0.3">
      <c r="A533" t="str">
        <f t="shared" si="233"/>
        <v>Downtime - Efficiency loss</v>
      </c>
      <c r="B533" s="239" t="str">
        <f t="shared" si="237"/>
        <v>Hoplens (FTA) H1x</v>
      </c>
      <c r="C533" s="240">
        <f t="shared" si="238"/>
        <v>0</v>
      </c>
      <c r="D533" s="241" t="str">
        <f t="shared" si="239"/>
        <v>Catridge Preparation</v>
      </c>
      <c r="E533" s="242"/>
      <c r="F533" s="379">
        <v>0.05</v>
      </c>
      <c r="G533" s="379">
        <v>0.05</v>
      </c>
      <c r="H533" s="379">
        <v>0.05</v>
      </c>
      <c r="I533" s="379">
        <v>0.05</v>
      </c>
      <c r="J533" s="379">
        <v>0.05</v>
      </c>
      <c r="K533" s="379">
        <v>0.05</v>
      </c>
      <c r="L533" s="379">
        <v>0.05</v>
      </c>
      <c r="M533" s="379">
        <v>0.05</v>
      </c>
      <c r="N533" s="379">
        <v>0.05</v>
      </c>
      <c r="O533" s="379">
        <v>0.05</v>
      </c>
      <c r="P533" s="379">
        <v>0.05</v>
      </c>
      <c r="Q533" s="379">
        <v>0.05</v>
      </c>
      <c r="R533" s="380">
        <v>0.05</v>
      </c>
      <c r="S533" s="381">
        <v>0.05</v>
      </c>
      <c r="T533" s="382">
        <v>0.05</v>
      </c>
      <c r="U533" s="379">
        <v>0.05</v>
      </c>
      <c r="V533" s="379">
        <v>0.05</v>
      </c>
      <c r="W533" s="379">
        <v>0.05</v>
      </c>
      <c r="X533" s="379">
        <v>0.05</v>
      </c>
      <c r="Y533" s="379">
        <v>0.05</v>
      </c>
      <c r="Z533" s="379">
        <v>0.05</v>
      </c>
      <c r="AA533" s="379">
        <v>0.05</v>
      </c>
      <c r="AB533" s="379">
        <v>0.05</v>
      </c>
      <c r="AC533" s="379">
        <v>0.05</v>
      </c>
      <c r="AD533" s="379">
        <v>0.05</v>
      </c>
      <c r="AE533" s="379">
        <v>0.05</v>
      </c>
      <c r="AF533" s="380">
        <v>0.05</v>
      </c>
      <c r="AG533" s="381">
        <v>0.05</v>
      </c>
      <c r="AH533" s="382">
        <v>0.05</v>
      </c>
      <c r="AI533" s="379">
        <v>0.05</v>
      </c>
      <c r="AJ533" s="379">
        <v>0.05</v>
      </c>
      <c r="AK533" s="379">
        <v>0.05</v>
      </c>
      <c r="AL533" s="379">
        <v>0.05</v>
      </c>
      <c r="AM533" s="379">
        <v>0.05</v>
      </c>
      <c r="AN533" s="379">
        <v>0.05</v>
      </c>
      <c r="AO533" s="379">
        <v>0.05</v>
      </c>
      <c r="AP533" s="379">
        <v>0.05</v>
      </c>
      <c r="AQ533" s="379">
        <v>0.05</v>
      </c>
      <c r="AR533" s="379">
        <v>0.05</v>
      </c>
      <c r="AS533" s="379">
        <v>0.05</v>
      </c>
      <c r="AT533" s="380">
        <v>0.05</v>
      </c>
      <c r="AU533" s="381">
        <v>0.05</v>
      </c>
      <c r="AV533" s="382">
        <v>0.05</v>
      </c>
      <c r="AW533" s="379">
        <v>0.05</v>
      </c>
      <c r="AX533" s="379">
        <v>0.05</v>
      </c>
      <c r="AY533" s="379">
        <v>0.05</v>
      </c>
      <c r="AZ533" s="379">
        <v>0.05</v>
      </c>
      <c r="BA533" s="379">
        <v>0.05</v>
      </c>
      <c r="BB533" s="379">
        <v>0.05</v>
      </c>
      <c r="BC533" s="379">
        <v>0.05</v>
      </c>
      <c r="BD533" s="379">
        <v>0.05</v>
      </c>
      <c r="BE533" s="379">
        <v>0.05</v>
      </c>
      <c r="BF533" s="379">
        <v>0.05</v>
      </c>
      <c r="BG533" s="379">
        <v>0.05</v>
      </c>
      <c r="BH533" s="380">
        <v>0.05</v>
      </c>
      <c r="BI533" s="381">
        <v>0.05</v>
      </c>
      <c r="BJ533" s="381">
        <v>0.05</v>
      </c>
      <c r="BK533" s="381">
        <v>0.05</v>
      </c>
      <c r="BL533" s="381">
        <v>0.05</v>
      </c>
      <c r="BM533" s="381">
        <v>0.05</v>
      </c>
      <c r="BN533">
        <v>0.05</v>
      </c>
    </row>
    <row r="534" spans="1:66" outlineLevel="1" x14ac:dyDescent="0.3">
      <c r="A534" t="str">
        <f t="shared" si="233"/>
        <v>Downtime - Efficiency loss</v>
      </c>
      <c r="B534" s="239" t="str">
        <f t="shared" si="237"/>
        <v>Hoplens (FTA) H1x</v>
      </c>
      <c r="C534" s="240">
        <f t="shared" si="238"/>
        <v>0</v>
      </c>
      <c r="D534" s="241" t="str">
        <f t="shared" si="239"/>
        <v>Lensing</v>
      </c>
      <c r="E534" s="242"/>
      <c r="F534" s="379">
        <v>0.05</v>
      </c>
      <c r="G534" s="379">
        <v>0.05</v>
      </c>
      <c r="H534" s="379">
        <v>0.05</v>
      </c>
      <c r="I534" s="379">
        <v>0.05</v>
      </c>
      <c r="J534" s="379">
        <v>0.05</v>
      </c>
      <c r="K534" s="379">
        <v>0.05</v>
      </c>
      <c r="L534" s="379">
        <v>0.05</v>
      </c>
      <c r="M534" s="379">
        <v>0.05</v>
      </c>
      <c r="N534" s="379">
        <v>0.05</v>
      </c>
      <c r="O534" s="379">
        <v>0.05</v>
      </c>
      <c r="P534" s="379">
        <v>0.05</v>
      </c>
      <c r="Q534" s="379">
        <v>0.05</v>
      </c>
      <c r="R534" s="380">
        <v>0.05</v>
      </c>
      <c r="S534" s="381">
        <v>0.05</v>
      </c>
      <c r="T534" s="382">
        <v>0.05</v>
      </c>
      <c r="U534" s="379">
        <v>0.05</v>
      </c>
      <c r="V534" s="379">
        <v>0.05</v>
      </c>
      <c r="W534" s="379">
        <v>0.05</v>
      </c>
      <c r="X534" s="379">
        <v>0.05</v>
      </c>
      <c r="Y534" s="379">
        <v>0.05</v>
      </c>
      <c r="Z534" s="379">
        <v>0.05</v>
      </c>
      <c r="AA534" s="379">
        <v>0.05</v>
      </c>
      <c r="AB534" s="379">
        <v>0.05</v>
      </c>
      <c r="AC534" s="379">
        <v>0.05</v>
      </c>
      <c r="AD534" s="379">
        <v>0.05</v>
      </c>
      <c r="AE534" s="379">
        <v>0.05</v>
      </c>
      <c r="AF534" s="380">
        <v>0.05</v>
      </c>
      <c r="AG534" s="381">
        <v>0.05</v>
      </c>
      <c r="AH534" s="382">
        <v>0.05</v>
      </c>
      <c r="AI534" s="379">
        <v>0.05</v>
      </c>
      <c r="AJ534" s="379">
        <v>0.05</v>
      </c>
      <c r="AK534" s="379">
        <v>0.05</v>
      </c>
      <c r="AL534" s="379">
        <v>0.05</v>
      </c>
      <c r="AM534" s="379">
        <v>0.05</v>
      </c>
      <c r="AN534" s="379">
        <v>0.05</v>
      </c>
      <c r="AO534" s="379">
        <v>0.05</v>
      </c>
      <c r="AP534" s="379">
        <v>0.05</v>
      </c>
      <c r="AQ534" s="379">
        <v>0.05</v>
      </c>
      <c r="AR534" s="379">
        <v>0.05</v>
      </c>
      <c r="AS534" s="379">
        <v>0.05</v>
      </c>
      <c r="AT534" s="380">
        <v>0.05</v>
      </c>
      <c r="AU534" s="381">
        <v>0.05</v>
      </c>
      <c r="AV534" s="382">
        <v>0.05</v>
      </c>
      <c r="AW534" s="379">
        <v>0.05</v>
      </c>
      <c r="AX534" s="379">
        <v>0.05</v>
      </c>
      <c r="AY534" s="379">
        <v>0.05</v>
      </c>
      <c r="AZ534" s="379">
        <v>0.05</v>
      </c>
      <c r="BA534" s="379">
        <v>0.05</v>
      </c>
      <c r="BB534" s="379">
        <v>0.05</v>
      </c>
      <c r="BC534" s="379">
        <v>0.05</v>
      </c>
      <c r="BD534" s="379">
        <v>0.05</v>
      </c>
      <c r="BE534" s="379">
        <v>0.05</v>
      </c>
      <c r="BF534" s="379">
        <v>0.05</v>
      </c>
      <c r="BG534" s="379">
        <v>0.05</v>
      </c>
      <c r="BH534" s="380">
        <v>0.05</v>
      </c>
      <c r="BI534" s="381">
        <v>0.05</v>
      </c>
      <c r="BJ534" s="381">
        <v>0.05</v>
      </c>
      <c r="BK534" s="381">
        <v>0.05</v>
      </c>
      <c r="BL534" s="381">
        <v>0.05</v>
      </c>
      <c r="BM534" s="381">
        <v>0.05</v>
      </c>
      <c r="BN534">
        <v>0.05</v>
      </c>
    </row>
    <row r="535" spans="1:66" outlineLevel="1" x14ac:dyDescent="0.3">
      <c r="A535" t="str">
        <f t="shared" si="233"/>
        <v>Downtime - Efficiency loss</v>
      </c>
      <c r="B535" s="239" t="str">
        <f t="shared" si="237"/>
        <v>Hoplens (FTA) H1x</v>
      </c>
      <c r="C535" s="240">
        <f t="shared" si="238"/>
        <v>0</v>
      </c>
      <c r="D535" s="241" t="str">
        <f t="shared" si="239"/>
        <v>Final Stripping</v>
      </c>
      <c r="E535" s="242"/>
      <c r="F535" s="379">
        <v>0.05</v>
      </c>
      <c r="G535" s="379">
        <v>0.05</v>
      </c>
      <c r="H535" s="379">
        <v>0.05</v>
      </c>
      <c r="I535" s="379">
        <v>0.05</v>
      </c>
      <c r="J535" s="379">
        <v>0.05</v>
      </c>
      <c r="K535" s="379">
        <v>0.05</v>
      </c>
      <c r="L535" s="379">
        <v>0.05</v>
      </c>
      <c r="M535" s="379">
        <v>0.05</v>
      </c>
      <c r="N535" s="379">
        <v>0.05</v>
      </c>
      <c r="O535" s="379">
        <v>0.05</v>
      </c>
      <c r="P535" s="379">
        <v>0.05</v>
      </c>
      <c r="Q535" s="379">
        <v>0.05</v>
      </c>
      <c r="R535" s="380">
        <v>0.05</v>
      </c>
      <c r="S535" s="381">
        <v>0.05</v>
      </c>
      <c r="T535" s="382">
        <v>0.05</v>
      </c>
      <c r="U535" s="379">
        <v>0.05</v>
      </c>
      <c r="V535" s="379">
        <v>0.05</v>
      </c>
      <c r="W535" s="379">
        <v>0.05</v>
      </c>
      <c r="X535" s="379">
        <v>0.05</v>
      </c>
      <c r="Y535" s="379">
        <v>0.05</v>
      </c>
      <c r="Z535" s="379">
        <v>0.05</v>
      </c>
      <c r="AA535" s="379">
        <v>0.05</v>
      </c>
      <c r="AB535" s="379">
        <v>0.05</v>
      </c>
      <c r="AC535" s="379">
        <v>0.05</v>
      </c>
      <c r="AD535" s="379">
        <v>0.05</v>
      </c>
      <c r="AE535" s="379">
        <v>0.05</v>
      </c>
      <c r="AF535" s="380">
        <v>0.05</v>
      </c>
      <c r="AG535" s="381">
        <v>0.05</v>
      </c>
      <c r="AH535" s="382">
        <v>0.05</v>
      </c>
      <c r="AI535" s="379">
        <v>0.05</v>
      </c>
      <c r="AJ535" s="379">
        <v>0.05</v>
      </c>
      <c r="AK535" s="379">
        <v>0.05</v>
      </c>
      <c r="AL535" s="379">
        <v>0.05</v>
      </c>
      <c r="AM535" s="379">
        <v>0.05</v>
      </c>
      <c r="AN535" s="379">
        <v>0.05</v>
      </c>
      <c r="AO535" s="379">
        <v>0.05</v>
      </c>
      <c r="AP535" s="379">
        <v>0.05</v>
      </c>
      <c r="AQ535" s="379">
        <v>0.05</v>
      </c>
      <c r="AR535" s="379">
        <v>0.05</v>
      </c>
      <c r="AS535" s="379">
        <v>0.05</v>
      </c>
      <c r="AT535" s="380">
        <v>0.05</v>
      </c>
      <c r="AU535" s="381">
        <v>0.05</v>
      </c>
      <c r="AV535" s="382">
        <v>0.05</v>
      </c>
      <c r="AW535" s="379">
        <v>0.05</v>
      </c>
      <c r="AX535" s="379">
        <v>0.05</v>
      </c>
      <c r="AY535" s="379">
        <v>0.05</v>
      </c>
      <c r="AZ535" s="379">
        <v>0.05</v>
      </c>
      <c r="BA535" s="379">
        <v>0.05</v>
      </c>
      <c r="BB535" s="379">
        <v>0.05</v>
      </c>
      <c r="BC535" s="379">
        <v>0.05</v>
      </c>
      <c r="BD535" s="379">
        <v>0.05</v>
      </c>
      <c r="BE535" s="379">
        <v>0.05</v>
      </c>
      <c r="BF535" s="379">
        <v>0.05</v>
      </c>
      <c r="BG535" s="379">
        <v>0.05</v>
      </c>
      <c r="BH535" s="380">
        <v>0.05</v>
      </c>
      <c r="BI535" s="381">
        <v>0.05</v>
      </c>
      <c r="BJ535" s="381">
        <v>0.05</v>
      </c>
      <c r="BK535" s="381">
        <v>0.05</v>
      </c>
      <c r="BL535" s="381">
        <v>0.05</v>
      </c>
      <c r="BM535" s="381">
        <v>0.05</v>
      </c>
      <c r="BN535">
        <v>0.05</v>
      </c>
    </row>
    <row r="536" spans="1:66" outlineLevel="1" x14ac:dyDescent="0.3">
      <c r="A536" t="str">
        <f t="shared" si="233"/>
        <v>Downtime - Efficiency loss</v>
      </c>
      <c r="B536" s="239" t="str">
        <f t="shared" si="237"/>
        <v>Hoplens (FTA) H1x</v>
      </c>
      <c r="C536" s="240">
        <f t="shared" si="238"/>
        <v>0</v>
      </c>
      <c r="D536" s="241" t="str">
        <f t="shared" si="239"/>
        <v>AR Coating load</v>
      </c>
      <c r="E536" s="242"/>
      <c r="F536" s="379">
        <v>0.05</v>
      </c>
      <c r="G536" s="379">
        <v>0.05</v>
      </c>
      <c r="H536" s="379">
        <v>0.05</v>
      </c>
      <c r="I536" s="379">
        <v>0.05</v>
      </c>
      <c r="J536" s="379">
        <v>0.05</v>
      </c>
      <c r="K536" s="379">
        <v>0.05</v>
      </c>
      <c r="L536" s="379">
        <v>0.05</v>
      </c>
      <c r="M536" s="379">
        <v>0.05</v>
      </c>
      <c r="N536" s="379">
        <v>0.05</v>
      </c>
      <c r="O536" s="379">
        <v>0.05</v>
      </c>
      <c r="P536" s="379">
        <v>0.05</v>
      </c>
      <c r="Q536" s="379">
        <v>0.05</v>
      </c>
      <c r="R536" s="380">
        <v>0.05</v>
      </c>
      <c r="S536" s="381">
        <v>0.05</v>
      </c>
      <c r="T536" s="382">
        <v>0.05</v>
      </c>
      <c r="U536" s="379">
        <v>0.05</v>
      </c>
      <c r="V536" s="379">
        <v>0.05</v>
      </c>
      <c r="W536" s="379">
        <v>0.05</v>
      </c>
      <c r="X536" s="379">
        <v>0.05</v>
      </c>
      <c r="Y536" s="379">
        <v>0.05</v>
      </c>
      <c r="Z536" s="379">
        <v>0.05</v>
      </c>
      <c r="AA536" s="379">
        <v>0.05</v>
      </c>
      <c r="AB536" s="379">
        <v>0.05</v>
      </c>
      <c r="AC536" s="379">
        <v>0.05</v>
      </c>
      <c r="AD536" s="379">
        <v>0.05</v>
      </c>
      <c r="AE536" s="379">
        <v>0.05</v>
      </c>
      <c r="AF536" s="380">
        <v>0.05</v>
      </c>
      <c r="AG536" s="381">
        <v>0.05</v>
      </c>
      <c r="AH536" s="382">
        <v>0.05</v>
      </c>
      <c r="AI536" s="379">
        <v>0.05</v>
      </c>
      <c r="AJ536" s="379">
        <v>0.05</v>
      </c>
      <c r="AK536" s="379">
        <v>0.05</v>
      </c>
      <c r="AL536" s="379">
        <v>0.05</v>
      </c>
      <c r="AM536" s="379">
        <v>0.05</v>
      </c>
      <c r="AN536" s="379">
        <v>0.05</v>
      </c>
      <c r="AO536" s="379">
        <v>0.05</v>
      </c>
      <c r="AP536" s="379">
        <v>0.05</v>
      </c>
      <c r="AQ536" s="379">
        <v>0.05</v>
      </c>
      <c r="AR536" s="379">
        <v>0.05</v>
      </c>
      <c r="AS536" s="379">
        <v>0.05</v>
      </c>
      <c r="AT536" s="380">
        <v>0.05</v>
      </c>
      <c r="AU536" s="381">
        <v>0.05</v>
      </c>
      <c r="AV536" s="382">
        <v>0.05</v>
      </c>
      <c r="AW536" s="379">
        <v>0.05</v>
      </c>
      <c r="AX536" s="379">
        <v>0.05</v>
      </c>
      <c r="AY536" s="379">
        <v>0.05</v>
      </c>
      <c r="AZ536" s="379">
        <v>0.05</v>
      </c>
      <c r="BA536" s="379">
        <v>0.05</v>
      </c>
      <c r="BB536" s="379">
        <v>0.05</v>
      </c>
      <c r="BC536" s="379">
        <v>0.05</v>
      </c>
      <c r="BD536" s="379">
        <v>0.05</v>
      </c>
      <c r="BE536" s="379">
        <v>0.05</v>
      </c>
      <c r="BF536" s="379">
        <v>0.05</v>
      </c>
      <c r="BG536" s="379">
        <v>0.05</v>
      </c>
      <c r="BH536" s="380">
        <v>0.05</v>
      </c>
      <c r="BI536" s="381">
        <v>0.05</v>
      </c>
      <c r="BJ536" s="381">
        <v>0.05</v>
      </c>
      <c r="BK536" s="381">
        <v>0.05</v>
      </c>
      <c r="BL536" s="381">
        <v>0.05</v>
      </c>
      <c r="BM536" s="381">
        <v>0.05</v>
      </c>
      <c r="BN536">
        <v>0.05</v>
      </c>
    </row>
    <row r="537" spans="1:66" outlineLevel="1" x14ac:dyDescent="0.3">
      <c r="A537" t="str">
        <f t="shared" si="233"/>
        <v>Downtime - Efficiency loss</v>
      </c>
      <c r="B537" s="239" t="str">
        <f t="shared" si="237"/>
        <v>Hoplens (FTA) H1x</v>
      </c>
      <c r="C537" s="240">
        <f t="shared" si="238"/>
        <v>0</v>
      </c>
      <c r="D537" s="241" t="str">
        <f t="shared" si="239"/>
        <v>AR Coating/Pre/Post Inspection</v>
      </c>
      <c r="E537" s="242"/>
      <c r="F537" s="379">
        <v>0.05</v>
      </c>
      <c r="G537" s="379">
        <v>0.05</v>
      </c>
      <c r="H537" s="379">
        <v>0.05</v>
      </c>
      <c r="I537" s="379">
        <v>0.05</v>
      </c>
      <c r="J537" s="379">
        <v>0.05</v>
      </c>
      <c r="K537" s="379">
        <v>0.05</v>
      </c>
      <c r="L537" s="379">
        <v>0.05</v>
      </c>
      <c r="M537" s="379">
        <v>0.05</v>
      </c>
      <c r="N537" s="379">
        <v>0.05</v>
      </c>
      <c r="O537" s="379">
        <v>0.05</v>
      </c>
      <c r="P537" s="379">
        <v>0.05</v>
      </c>
      <c r="Q537" s="379">
        <v>0.05</v>
      </c>
      <c r="R537" s="380">
        <v>0.05</v>
      </c>
      <c r="S537" s="381">
        <v>0.05</v>
      </c>
      <c r="T537" s="382">
        <v>0.05</v>
      </c>
      <c r="U537" s="379">
        <v>0.05</v>
      </c>
      <c r="V537" s="379">
        <v>0.05</v>
      </c>
      <c r="W537" s="379">
        <v>0.05</v>
      </c>
      <c r="X537" s="379">
        <v>0.05</v>
      </c>
      <c r="Y537" s="379">
        <v>0.05</v>
      </c>
      <c r="Z537" s="379">
        <v>0.05</v>
      </c>
      <c r="AA537" s="379">
        <v>0.05</v>
      </c>
      <c r="AB537" s="379">
        <v>0.05</v>
      </c>
      <c r="AC537" s="379">
        <v>0.05</v>
      </c>
      <c r="AD537" s="379">
        <v>0.05</v>
      </c>
      <c r="AE537" s="379">
        <v>0.05</v>
      </c>
      <c r="AF537" s="380">
        <v>0.05</v>
      </c>
      <c r="AG537" s="381">
        <v>0.05</v>
      </c>
      <c r="AH537" s="382">
        <v>0.05</v>
      </c>
      <c r="AI537" s="379">
        <v>0.05</v>
      </c>
      <c r="AJ537" s="379">
        <v>0.05</v>
      </c>
      <c r="AK537" s="379">
        <v>0.05</v>
      </c>
      <c r="AL537" s="379">
        <v>0.05</v>
      </c>
      <c r="AM537" s="379">
        <v>0.05</v>
      </c>
      <c r="AN537" s="379">
        <v>0.05</v>
      </c>
      <c r="AO537" s="379">
        <v>0.05</v>
      </c>
      <c r="AP537" s="379">
        <v>0.05</v>
      </c>
      <c r="AQ537" s="379">
        <v>0.05</v>
      </c>
      <c r="AR537" s="379">
        <v>0.05</v>
      </c>
      <c r="AS537" s="379">
        <v>0.05</v>
      </c>
      <c r="AT537" s="380">
        <v>0.05</v>
      </c>
      <c r="AU537" s="381">
        <v>0.05</v>
      </c>
      <c r="AV537" s="382">
        <v>0.05</v>
      </c>
      <c r="AW537" s="379">
        <v>0.05</v>
      </c>
      <c r="AX537" s="379">
        <v>0.05</v>
      </c>
      <c r="AY537" s="379">
        <v>0.05</v>
      </c>
      <c r="AZ537" s="379">
        <v>0.05</v>
      </c>
      <c r="BA537" s="379">
        <v>0.05</v>
      </c>
      <c r="BB537" s="379">
        <v>0.05</v>
      </c>
      <c r="BC537" s="379">
        <v>0.05</v>
      </c>
      <c r="BD537" s="379">
        <v>0.05</v>
      </c>
      <c r="BE537" s="379">
        <v>0.05</v>
      </c>
      <c r="BF537" s="379">
        <v>0.05</v>
      </c>
      <c r="BG537" s="379">
        <v>0.05</v>
      </c>
      <c r="BH537" s="380">
        <v>0.05</v>
      </c>
      <c r="BI537" s="381">
        <v>0.05</v>
      </c>
      <c r="BJ537" s="381">
        <v>0.05</v>
      </c>
      <c r="BK537" s="381">
        <v>0.05</v>
      </c>
      <c r="BL537" s="381">
        <v>0.05</v>
      </c>
      <c r="BM537" s="381">
        <v>0.05</v>
      </c>
      <c r="BN537">
        <v>0.05</v>
      </c>
    </row>
    <row r="538" spans="1:66" outlineLevel="1" x14ac:dyDescent="0.3">
      <c r="A538" t="str">
        <f t="shared" si="233"/>
        <v>Downtime - Efficiency loss</v>
      </c>
      <c r="B538" s="239" t="str">
        <f t="shared" si="237"/>
        <v>Hoplens (FTA) H1x</v>
      </c>
      <c r="C538" s="240">
        <f t="shared" si="238"/>
        <v>0</v>
      </c>
      <c r="D538" s="241" t="str">
        <f t="shared" si="239"/>
        <v>AR Coating unload</v>
      </c>
      <c r="E538" s="242"/>
      <c r="F538" s="379">
        <v>0.05</v>
      </c>
      <c r="G538" s="379">
        <v>0.05</v>
      </c>
      <c r="H538" s="379">
        <v>0.05</v>
      </c>
      <c r="I538" s="379">
        <v>0.05</v>
      </c>
      <c r="J538" s="379">
        <v>0.05</v>
      </c>
      <c r="K538" s="379">
        <v>0.05</v>
      </c>
      <c r="L538" s="379">
        <v>0.05</v>
      </c>
      <c r="M538" s="379">
        <v>0.05</v>
      </c>
      <c r="N538" s="379">
        <v>0.05</v>
      </c>
      <c r="O538" s="379">
        <v>0.05</v>
      </c>
      <c r="P538" s="379">
        <v>0.05</v>
      </c>
      <c r="Q538" s="379">
        <v>0.05</v>
      </c>
      <c r="R538" s="380">
        <v>0.05</v>
      </c>
      <c r="S538" s="381">
        <v>0.05</v>
      </c>
      <c r="T538" s="382">
        <v>0.05</v>
      </c>
      <c r="U538" s="379">
        <v>0.05</v>
      </c>
      <c r="V538" s="379">
        <v>0.05</v>
      </c>
      <c r="W538" s="379">
        <v>0.05</v>
      </c>
      <c r="X538" s="379">
        <v>0.05</v>
      </c>
      <c r="Y538" s="379">
        <v>0.05</v>
      </c>
      <c r="Z538" s="379">
        <v>0.05</v>
      </c>
      <c r="AA538" s="379">
        <v>0.05</v>
      </c>
      <c r="AB538" s="379">
        <v>0.05</v>
      </c>
      <c r="AC538" s="379">
        <v>0.05</v>
      </c>
      <c r="AD538" s="379">
        <v>0.05</v>
      </c>
      <c r="AE538" s="379">
        <v>0.05</v>
      </c>
      <c r="AF538" s="380">
        <v>0.05</v>
      </c>
      <c r="AG538" s="381">
        <v>0.05</v>
      </c>
      <c r="AH538" s="382">
        <v>0.05</v>
      </c>
      <c r="AI538" s="379">
        <v>0.05</v>
      </c>
      <c r="AJ538" s="379">
        <v>0.05</v>
      </c>
      <c r="AK538" s="379">
        <v>0.05</v>
      </c>
      <c r="AL538" s="379">
        <v>0.05</v>
      </c>
      <c r="AM538" s="379">
        <v>0.05</v>
      </c>
      <c r="AN538" s="379">
        <v>0.05</v>
      </c>
      <c r="AO538" s="379">
        <v>0.05</v>
      </c>
      <c r="AP538" s="379">
        <v>0.05</v>
      </c>
      <c r="AQ538" s="379">
        <v>0.05</v>
      </c>
      <c r="AR538" s="379">
        <v>0.05</v>
      </c>
      <c r="AS538" s="379">
        <v>0.05</v>
      </c>
      <c r="AT538" s="380">
        <v>0.05</v>
      </c>
      <c r="AU538" s="381">
        <v>0.05</v>
      </c>
      <c r="AV538" s="382">
        <v>0.05</v>
      </c>
      <c r="AW538" s="379">
        <v>0.05</v>
      </c>
      <c r="AX538" s="379">
        <v>0.05</v>
      </c>
      <c r="AY538" s="379">
        <v>0.05</v>
      </c>
      <c r="AZ538" s="379">
        <v>0.05</v>
      </c>
      <c r="BA538" s="379">
        <v>0.05</v>
      </c>
      <c r="BB538" s="379">
        <v>0.05</v>
      </c>
      <c r="BC538" s="379">
        <v>0.05</v>
      </c>
      <c r="BD538" s="379">
        <v>0.05</v>
      </c>
      <c r="BE538" s="379">
        <v>0.05</v>
      </c>
      <c r="BF538" s="379">
        <v>0.05</v>
      </c>
      <c r="BG538" s="379">
        <v>0.05</v>
      </c>
      <c r="BH538" s="380">
        <v>0.05</v>
      </c>
      <c r="BI538" s="381">
        <v>0.05</v>
      </c>
      <c r="BJ538" s="381">
        <v>0.05</v>
      </c>
      <c r="BK538" s="381">
        <v>0.05</v>
      </c>
      <c r="BL538" s="381">
        <v>0.05</v>
      </c>
      <c r="BM538" s="381">
        <v>0.05</v>
      </c>
      <c r="BN538">
        <v>0.05</v>
      </c>
    </row>
    <row r="539" spans="1:66" outlineLevel="1" x14ac:dyDescent="0.3">
      <c r="A539" t="str">
        <f t="shared" si="233"/>
        <v>Downtime - Efficiency loss</v>
      </c>
      <c r="B539" s="239" t="str">
        <f t="shared" si="237"/>
        <v>Hoplens (FTA) H1x</v>
      </c>
      <c r="C539" s="240">
        <f t="shared" si="238"/>
        <v>0</v>
      </c>
      <c r="D539" s="241" t="str">
        <f t="shared" si="239"/>
        <v>Hoplens Final Inspection</v>
      </c>
      <c r="E539" s="242"/>
      <c r="F539" s="379">
        <v>0.02</v>
      </c>
      <c r="G539" s="379">
        <v>0.02</v>
      </c>
      <c r="H539" s="379">
        <v>0.02</v>
      </c>
      <c r="I539" s="379">
        <v>0.02</v>
      </c>
      <c r="J539" s="379">
        <v>0.02</v>
      </c>
      <c r="K539" s="379">
        <v>0.02</v>
      </c>
      <c r="L539" s="379">
        <v>0.02</v>
      </c>
      <c r="M539" s="379">
        <v>0.02</v>
      </c>
      <c r="N539" s="379">
        <v>0.02</v>
      </c>
      <c r="O539" s="379">
        <v>0.02</v>
      </c>
      <c r="P539" s="379">
        <v>0.02</v>
      </c>
      <c r="Q539" s="379">
        <v>0.02</v>
      </c>
      <c r="R539" s="380">
        <v>0.02</v>
      </c>
      <c r="S539" s="381">
        <v>0.02</v>
      </c>
      <c r="T539" s="382">
        <v>0.02</v>
      </c>
      <c r="U539" s="379">
        <v>0.02</v>
      </c>
      <c r="V539" s="379">
        <v>0.02</v>
      </c>
      <c r="W539" s="379">
        <v>0.02</v>
      </c>
      <c r="X539" s="379">
        <v>0.02</v>
      </c>
      <c r="Y539" s="379">
        <v>0.02</v>
      </c>
      <c r="Z539" s="379">
        <v>0.02</v>
      </c>
      <c r="AA539" s="379">
        <v>0.02</v>
      </c>
      <c r="AB539" s="379">
        <v>0.02</v>
      </c>
      <c r="AC539" s="379">
        <v>0.02</v>
      </c>
      <c r="AD539" s="379">
        <v>0.02</v>
      </c>
      <c r="AE539" s="379">
        <v>0.02</v>
      </c>
      <c r="AF539" s="380">
        <v>0.02</v>
      </c>
      <c r="AG539" s="381">
        <v>0.02</v>
      </c>
      <c r="AH539" s="382">
        <v>0.02</v>
      </c>
      <c r="AI539" s="379">
        <v>0.02</v>
      </c>
      <c r="AJ539" s="379">
        <v>0.02</v>
      </c>
      <c r="AK539" s="379">
        <v>0.02</v>
      </c>
      <c r="AL539" s="379">
        <v>0.02</v>
      </c>
      <c r="AM539" s="379">
        <v>0.02</v>
      </c>
      <c r="AN539" s="379">
        <v>0.02</v>
      </c>
      <c r="AO539" s="379">
        <v>0.02</v>
      </c>
      <c r="AP539" s="379">
        <v>0.02</v>
      </c>
      <c r="AQ539" s="379">
        <v>0.02</v>
      </c>
      <c r="AR539" s="379">
        <v>0.02</v>
      </c>
      <c r="AS539" s="379">
        <v>0.02</v>
      </c>
      <c r="AT539" s="380">
        <v>0.02</v>
      </c>
      <c r="AU539" s="381">
        <v>0.02</v>
      </c>
      <c r="AV539" s="382">
        <v>0.02</v>
      </c>
      <c r="AW539" s="379">
        <v>0.02</v>
      </c>
      <c r="AX539" s="379">
        <v>0.02</v>
      </c>
      <c r="AY539" s="379">
        <v>0.02</v>
      </c>
      <c r="AZ539" s="379">
        <v>0.02</v>
      </c>
      <c r="BA539" s="379">
        <v>0.02</v>
      </c>
      <c r="BB539" s="379">
        <v>0.02</v>
      </c>
      <c r="BC539" s="379">
        <v>0.02</v>
      </c>
      <c r="BD539" s="379">
        <v>0.02</v>
      </c>
      <c r="BE539" s="379">
        <v>0.02</v>
      </c>
      <c r="BF539" s="379">
        <v>0.02</v>
      </c>
      <c r="BG539" s="379">
        <v>0.02</v>
      </c>
      <c r="BH539" s="380">
        <v>0.02</v>
      </c>
      <c r="BI539" s="381">
        <v>0.02</v>
      </c>
      <c r="BJ539" s="381">
        <v>0.02</v>
      </c>
      <c r="BK539" s="381">
        <v>0.02</v>
      </c>
      <c r="BL539" s="381">
        <v>0.02</v>
      </c>
      <c r="BM539" s="381">
        <v>0.02</v>
      </c>
      <c r="BN539">
        <v>0.02</v>
      </c>
    </row>
    <row r="540" spans="1:66" outlineLevel="1" x14ac:dyDescent="0.3">
      <c r="A540" t="str">
        <f t="shared" si="233"/>
        <v>Downtime - Efficiency loss</v>
      </c>
      <c r="B540" s="350" t="str">
        <f t="shared" si="237"/>
        <v>Hoplens (FTA) H1x</v>
      </c>
      <c r="C540" s="291">
        <f t="shared" si="238"/>
        <v>0</v>
      </c>
      <c r="D540" s="351" t="str">
        <f t="shared" si="239"/>
        <v>Packing and label printing</v>
      </c>
      <c r="E540" s="360"/>
      <c r="F540" s="383">
        <v>0.02</v>
      </c>
      <c r="G540" s="383">
        <v>0.02</v>
      </c>
      <c r="H540" s="383">
        <v>0.02</v>
      </c>
      <c r="I540" s="383">
        <v>0.02</v>
      </c>
      <c r="J540" s="383">
        <v>0.02</v>
      </c>
      <c r="K540" s="383">
        <v>0.02</v>
      </c>
      <c r="L540" s="383">
        <v>0.02</v>
      </c>
      <c r="M540" s="383">
        <v>0.02</v>
      </c>
      <c r="N540" s="383">
        <v>0.02</v>
      </c>
      <c r="O540" s="383">
        <v>0.02</v>
      </c>
      <c r="P540" s="383">
        <v>0.02</v>
      </c>
      <c r="Q540" s="383">
        <v>0.02</v>
      </c>
      <c r="R540" s="384">
        <v>0.02</v>
      </c>
      <c r="S540" s="385">
        <v>0.02</v>
      </c>
      <c r="T540" s="386">
        <v>0.02</v>
      </c>
      <c r="U540" s="383">
        <v>0.02</v>
      </c>
      <c r="V540" s="383">
        <v>0.02</v>
      </c>
      <c r="W540" s="383">
        <v>0.02</v>
      </c>
      <c r="X540" s="383">
        <v>0.02</v>
      </c>
      <c r="Y540" s="383">
        <v>0.02</v>
      </c>
      <c r="Z540" s="383">
        <v>0.02</v>
      </c>
      <c r="AA540" s="383">
        <v>0.02</v>
      </c>
      <c r="AB540" s="383">
        <v>0.02</v>
      </c>
      <c r="AC540" s="383">
        <v>0.02</v>
      </c>
      <c r="AD540" s="383">
        <v>0.02</v>
      </c>
      <c r="AE540" s="383">
        <v>0.02</v>
      </c>
      <c r="AF540" s="384">
        <v>0.02</v>
      </c>
      <c r="AG540" s="385">
        <v>0.02</v>
      </c>
      <c r="AH540" s="386">
        <v>0.02</v>
      </c>
      <c r="AI540" s="383">
        <v>0.02</v>
      </c>
      <c r="AJ540" s="383">
        <v>0.02</v>
      </c>
      <c r="AK540" s="383">
        <v>0.02</v>
      </c>
      <c r="AL540" s="383">
        <v>0.02</v>
      </c>
      <c r="AM540" s="383">
        <v>0.02</v>
      </c>
      <c r="AN540" s="383">
        <v>0.02</v>
      </c>
      <c r="AO540" s="383">
        <v>0.02</v>
      </c>
      <c r="AP540" s="383">
        <v>0.02</v>
      </c>
      <c r="AQ540" s="383">
        <v>0.02</v>
      </c>
      <c r="AR540" s="383">
        <v>0.02</v>
      </c>
      <c r="AS540" s="383">
        <v>0.02</v>
      </c>
      <c r="AT540" s="384">
        <v>0.02</v>
      </c>
      <c r="AU540" s="385">
        <v>0.02</v>
      </c>
      <c r="AV540" s="386">
        <v>0.02</v>
      </c>
      <c r="AW540" s="383">
        <v>0.02</v>
      </c>
      <c r="AX540" s="383">
        <v>0.02</v>
      </c>
      <c r="AY540" s="383">
        <v>0.02</v>
      </c>
      <c r="AZ540" s="383">
        <v>0.02</v>
      </c>
      <c r="BA540" s="383">
        <v>0.02</v>
      </c>
      <c r="BB540" s="383">
        <v>0.02</v>
      </c>
      <c r="BC540" s="383">
        <v>0.02</v>
      </c>
      <c r="BD540" s="383">
        <v>0.02</v>
      </c>
      <c r="BE540" s="383">
        <v>0.02</v>
      </c>
      <c r="BF540" s="383">
        <v>0.02</v>
      </c>
      <c r="BG540" s="383">
        <v>0.02</v>
      </c>
      <c r="BH540" s="384">
        <v>0.02</v>
      </c>
      <c r="BI540" s="385">
        <v>0.02</v>
      </c>
      <c r="BJ540" s="385">
        <v>0.02</v>
      </c>
      <c r="BK540" s="385">
        <v>0.02</v>
      </c>
      <c r="BL540" s="385">
        <v>0.02</v>
      </c>
      <c r="BM540" s="385">
        <v>0.02</v>
      </c>
      <c r="BN540">
        <v>0.02</v>
      </c>
    </row>
    <row r="541" spans="1:66" outlineLevel="1" x14ac:dyDescent="0.3">
      <c r="A541" s="415" t="str">
        <f t="shared" ref="A541:A559" si="240">A540</f>
        <v>Downtime - Efficiency loss</v>
      </c>
      <c r="B541" s="352" t="s">
        <v>86</v>
      </c>
      <c r="C541" s="274"/>
      <c r="D541" s="275" t="s">
        <v>68</v>
      </c>
      <c r="E541" s="276"/>
      <c r="F541" s="277"/>
      <c r="G541" s="277"/>
      <c r="H541" s="277"/>
      <c r="I541" s="277"/>
      <c r="J541" s="277"/>
      <c r="K541" s="277"/>
      <c r="L541" s="277"/>
      <c r="M541" s="277"/>
      <c r="N541" s="277"/>
      <c r="O541" s="277"/>
      <c r="P541" s="277"/>
      <c r="Q541" s="277"/>
      <c r="R541" s="278"/>
      <c r="S541" s="373">
        <v>0</v>
      </c>
      <c r="T541" s="374">
        <v>0</v>
      </c>
      <c r="U541" s="371">
        <v>0</v>
      </c>
      <c r="V541" s="371">
        <v>0</v>
      </c>
      <c r="W541" s="371">
        <v>0</v>
      </c>
      <c r="X541" s="371">
        <v>0</v>
      </c>
      <c r="Y541" s="371">
        <v>0</v>
      </c>
      <c r="Z541" s="371">
        <v>0</v>
      </c>
      <c r="AA541" s="371">
        <v>0</v>
      </c>
      <c r="AB541" s="371">
        <v>0</v>
      </c>
      <c r="AC541" s="371">
        <v>0</v>
      </c>
      <c r="AD541" s="371">
        <v>0</v>
      </c>
      <c r="AE541" s="371">
        <v>0</v>
      </c>
      <c r="AF541" s="372">
        <v>0</v>
      </c>
      <c r="AG541" s="373">
        <v>0</v>
      </c>
      <c r="AH541" s="374">
        <v>0</v>
      </c>
      <c r="AI541" s="371">
        <v>0</v>
      </c>
      <c r="AJ541" s="371">
        <v>0</v>
      </c>
      <c r="AK541" s="371">
        <v>0</v>
      </c>
      <c r="AL541" s="371">
        <v>0</v>
      </c>
      <c r="AM541" s="371">
        <v>0</v>
      </c>
      <c r="AN541" s="371">
        <v>0</v>
      </c>
      <c r="AO541" s="371">
        <v>0</v>
      </c>
      <c r="AP541" s="371">
        <v>0</v>
      </c>
      <c r="AQ541" s="371">
        <v>0</v>
      </c>
      <c r="AR541" s="371">
        <v>0</v>
      </c>
      <c r="AS541" s="371">
        <v>0</v>
      </c>
      <c r="AT541" s="372">
        <v>0</v>
      </c>
      <c r="AU541" s="373">
        <v>0</v>
      </c>
      <c r="AV541" s="374">
        <v>0</v>
      </c>
      <c r="AW541" s="371">
        <v>0</v>
      </c>
      <c r="AX541" s="371">
        <v>0</v>
      </c>
      <c r="AY541" s="371">
        <v>0</v>
      </c>
      <c r="AZ541" s="371">
        <v>0</v>
      </c>
      <c r="BA541" s="371">
        <v>0</v>
      </c>
      <c r="BB541" s="371">
        <v>0</v>
      </c>
      <c r="BC541" s="371">
        <v>0</v>
      </c>
      <c r="BD541" s="371">
        <v>0</v>
      </c>
      <c r="BE541" s="371">
        <v>0</v>
      </c>
      <c r="BF541" s="371">
        <v>0</v>
      </c>
      <c r="BG541" s="371">
        <v>0</v>
      </c>
      <c r="BH541" s="372">
        <v>0</v>
      </c>
      <c r="BI541" s="373">
        <v>0</v>
      </c>
      <c r="BJ541" s="373">
        <v>0</v>
      </c>
      <c r="BK541" s="373">
        <v>0</v>
      </c>
      <c r="BL541" s="373">
        <v>0</v>
      </c>
      <c r="BM541" s="373">
        <v>0</v>
      </c>
    </row>
    <row r="542" spans="1:66" outlineLevel="1" x14ac:dyDescent="0.3">
      <c r="A542" s="415" t="str">
        <f t="shared" si="240"/>
        <v>Downtime - Efficiency loss</v>
      </c>
      <c r="B542" s="353" t="s">
        <v>86</v>
      </c>
      <c r="C542" s="240"/>
      <c r="D542" s="241" t="s">
        <v>69</v>
      </c>
      <c r="E542" s="242"/>
      <c r="F542" s="243"/>
      <c r="G542" s="243"/>
      <c r="H542" s="243"/>
      <c r="I542" s="243"/>
      <c r="J542" s="243"/>
      <c r="K542" s="243"/>
      <c r="L542" s="243"/>
      <c r="M542" s="243"/>
      <c r="N542" s="243"/>
      <c r="O542" s="244"/>
      <c r="P542" s="244"/>
      <c r="Q542" s="244"/>
      <c r="R542" s="245"/>
      <c r="S542" s="373">
        <v>0</v>
      </c>
      <c r="T542" s="374">
        <v>0</v>
      </c>
      <c r="U542" s="371">
        <v>0</v>
      </c>
      <c r="V542" s="371">
        <v>0</v>
      </c>
      <c r="W542" s="371">
        <v>0</v>
      </c>
      <c r="X542" s="371">
        <v>0</v>
      </c>
      <c r="Y542" s="371">
        <v>0</v>
      </c>
      <c r="Z542" s="371">
        <v>0</v>
      </c>
      <c r="AA542" s="371">
        <v>0</v>
      </c>
      <c r="AB542" s="371">
        <v>0</v>
      </c>
      <c r="AC542" s="371">
        <v>0</v>
      </c>
      <c r="AD542" s="371">
        <v>0</v>
      </c>
      <c r="AE542" s="371">
        <v>0</v>
      </c>
      <c r="AF542" s="372">
        <v>0</v>
      </c>
      <c r="AG542" s="373">
        <v>0</v>
      </c>
      <c r="AH542" s="374">
        <v>0</v>
      </c>
      <c r="AI542" s="371">
        <v>0</v>
      </c>
      <c r="AJ542" s="371">
        <v>0</v>
      </c>
      <c r="AK542" s="371">
        <v>0</v>
      </c>
      <c r="AL542" s="371">
        <v>0</v>
      </c>
      <c r="AM542" s="371">
        <v>0</v>
      </c>
      <c r="AN542" s="371">
        <v>0</v>
      </c>
      <c r="AO542" s="371">
        <v>0</v>
      </c>
      <c r="AP542" s="371">
        <v>0</v>
      </c>
      <c r="AQ542" s="371">
        <v>0</v>
      </c>
      <c r="AR542" s="371">
        <v>0</v>
      </c>
      <c r="AS542" s="371">
        <v>0</v>
      </c>
      <c r="AT542" s="372">
        <v>0</v>
      </c>
      <c r="AU542" s="373">
        <v>0</v>
      </c>
      <c r="AV542" s="374">
        <v>0</v>
      </c>
      <c r="AW542" s="371">
        <v>0</v>
      </c>
      <c r="AX542" s="371">
        <v>0</v>
      </c>
      <c r="AY542" s="371">
        <v>0</v>
      </c>
      <c r="AZ542" s="371">
        <v>0</v>
      </c>
      <c r="BA542" s="371">
        <v>0</v>
      </c>
      <c r="BB542" s="371">
        <v>0</v>
      </c>
      <c r="BC542" s="371">
        <v>0</v>
      </c>
      <c r="BD542" s="371">
        <v>0</v>
      </c>
      <c r="BE542" s="371">
        <v>0</v>
      </c>
      <c r="BF542" s="371">
        <v>0</v>
      </c>
      <c r="BG542" s="371">
        <v>0</v>
      </c>
      <c r="BH542" s="372">
        <v>0</v>
      </c>
      <c r="BI542" s="373">
        <v>0</v>
      </c>
      <c r="BJ542" s="373">
        <v>0</v>
      </c>
      <c r="BK542" s="373">
        <v>0</v>
      </c>
      <c r="BL542" s="373">
        <v>0</v>
      </c>
      <c r="BM542" s="373">
        <v>0</v>
      </c>
    </row>
    <row r="543" spans="1:66" outlineLevel="1" x14ac:dyDescent="0.3">
      <c r="A543" s="415" t="str">
        <f t="shared" si="240"/>
        <v>Downtime - Efficiency loss</v>
      </c>
      <c r="B543" s="353" t="s">
        <v>86</v>
      </c>
      <c r="C543" s="240"/>
      <c r="D543" s="241" t="s">
        <v>60</v>
      </c>
      <c r="E543" s="242"/>
      <c r="F543" s="250"/>
      <c r="G543" s="250"/>
      <c r="H543" s="250"/>
      <c r="I543" s="250"/>
      <c r="J543" s="250"/>
      <c r="K543" s="250"/>
      <c r="L543" s="250"/>
      <c r="M543" s="250"/>
      <c r="N543" s="250"/>
      <c r="O543" s="250"/>
      <c r="P543" s="250"/>
      <c r="Q543" s="250"/>
      <c r="R543" s="251"/>
      <c r="S543" s="373">
        <v>0</v>
      </c>
      <c r="T543" s="374">
        <v>0</v>
      </c>
      <c r="U543" s="371">
        <v>0</v>
      </c>
      <c r="V543" s="371">
        <v>0</v>
      </c>
      <c r="W543" s="371">
        <v>0</v>
      </c>
      <c r="X543" s="371">
        <v>0</v>
      </c>
      <c r="Y543" s="371">
        <v>0</v>
      </c>
      <c r="Z543" s="371">
        <v>0</v>
      </c>
      <c r="AA543" s="371">
        <v>0</v>
      </c>
      <c r="AB543" s="371">
        <v>0</v>
      </c>
      <c r="AC543" s="371">
        <v>0</v>
      </c>
      <c r="AD543" s="371">
        <v>0</v>
      </c>
      <c r="AE543" s="371">
        <v>0</v>
      </c>
      <c r="AF543" s="372">
        <v>0</v>
      </c>
      <c r="AG543" s="373">
        <v>0</v>
      </c>
      <c r="AH543" s="374">
        <v>0</v>
      </c>
      <c r="AI543" s="371">
        <v>0</v>
      </c>
      <c r="AJ543" s="371">
        <v>0</v>
      </c>
      <c r="AK543" s="371">
        <v>0</v>
      </c>
      <c r="AL543" s="371">
        <v>0</v>
      </c>
      <c r="AM543" s="371">
        <v>0</v>
      </c>
      <c r="AN543" s="371">
        <v>0</v>
      </c>
      <c r="AO543" s="371">
        <v>0</v>
      </c>
      <c r="AP543" s="371">
        <v>0</v>
      </c>
      <c r="AQ543" s="371">
        <v>0</v>
      </c>
      <c r="AR543" s="371">
        <v>0</v>
      </c>
      <c r="AS543" s="371">
        <v>0</v>
      </c>
      <c r="AT543" s="372">
        <v>0</v>
      </c>
      <c r="AU543" s="373">
        <v>0</v>
      </c>
      <c r="AV543" s="374">
        <v>0</v>
      </c>
      <c r="AW543" s="371">
        <v>0</v>
      </c>
      <c r="AX543" s="371">
        <v>0</v>
      </c>
      <c r="AY543" s="371">
        <v>0</v>
      </c>
      <c r="AZ543" s="371">
        <v>0</v>
      </c>
      <c r="BA543" s="371">
        <v>0</v>
      </c>
      <c r="BB543" s="371">
        <v>0</v>
      </c>
      <c r="BC543" s="371">
        <v>0</v>
      </c>
      <c r="BD543" s="371">
        <v>0</v>
      </c>
      <c r="BE543" s="371">
        <v>0</v>
      </c>
      <c r="BF543" s="371">
        <v>0</v>
      </c>
      <c r="BG543" s="371">
        <v>0</v>
      </c>
      <c r="BH543" s="372">
        <v>0</v>
      </c>
      <c r="BI543" s="373">
        <v>0</v>
      </c>
      <c r="BJ543" s="373">
        <v>0</v>
      </c>
      <c r="BK543" s="373">
        <v>0</v>
      </c>
      <c r="BL543" s="373">
        <v>0</v>
      </c>
      <c r="BM543" s="373">
        <v>0</v>
      </c>
    </row>
    <row r="544" spans="1:66" outlineLevel="1" x14ac:dyDescent="0.3">
      <c r="A544" s="415" t="str">
        <f t="shared" si="240"/>
        <v>Downtime - Efficiency loss</v>
      </c>
      <c r="B544" s="353" t="s">
        <v>86</v>
      </c>
      <c r="C544" s="240"/>
      <c r="D544" s="241" t="s">
        <v>61</v>
      </c>
      <c r="E544" s="281"/>
      <c r="F544" s="250"/>
      <c r="G544" s="250"/>
      <c r="H544" s="250"/>
      <c r="I544" s="250"/>
      <c r="J544" s="250"/>
      <c r="K544" s="250"/>
      <c r="L544" s="250"/>
      <c r="M544" s="250"/>
      <c r="N544" s="250"/>
      <c r="O544" s="250"/>
      <c r="P544" s="250"/>
      <c r="Q544" s="250"/>
      <c r="R544" s="251"/>
      <c r="S544" s="373">
        <v>0.05</v>
      </c>
      <c r="T544" s="374">
        <v>0.05</v>
      </c>
      <c r="U544" s="371">
        <v>0.05</v>
      </c>
      <c r="V544" s="371">
        <v>0.05</v>
      </c>
      <c r="W544" s="371">
        <v>0.05</v>
      </c>
      <c r="X544" s="371">
        <v>0.05</v>
      </c>
      <c r="Y544" s="371">
        <v>0.05</v>
      </c>
      <c r="Z544" s="371">
        <v>0.05</v>
      </c>
      <c r="AA544" s="371">
        <v>0.05</v>
      </c>
      <c r="AB544" s="371">
        <v>0.05</v>
      </c>
      <c r="AC544" s="371">
        <v>0.05</v>
      </c>
      <c r="AD544" s="371">
        <v>0.05</v>
      </c>
      <c r="AE544" s="371">
        <v>0.05</v>
      </c>
      <c r="AF544" s="372">
        <v>0.05</v>
      </c>
      <c r="AG544" s="373">
        <v>0.05</v>
      </c>
      <c r="AH544" s="374">
        <v>0.05</v>
      </c>
      <c r="AI544" s="371">
        <v>0.05</v>
      </c>
      <c r="AJ544" s="371">
        <v>0.05</v>
      </c>
      <c r="AK544" s="371">
        <v>0.05</v>
      </c>
      <c r="AL544" s="371">
        <v>0.05</v>
      </c>
      <c r="AM544" s="371">
        <v>0.05</v>
      </c>
      <c r="AN544" s="371">
        <v>0.05</v>
      </c>
      <c r="AO544" s="371">
        <v>0.05</v>
      </c>
      <c r="AP544" s="371">
        <v>0.05</v>
      </c>
      <c r="AQ544" s="371">
        <v>0.05</v>
      </c>
      <c r="AR544" s="371">
        <v>0.05</v>
      </c>
      <c r="AS544" s="371">
        <v>0.05</v>
      </c>
      <c r="AT544" s="372">
        <v>0.05</v>
      </c>
      <c r="AU544" s="373">
        <v>0.05</v>
      </c>
      <c r="AV544" s="374">
        <v>0.05</v>
      </c>
      <c r="AW544" s="371">
        <v>0.05</v>
      </c>
      <c r="AX544" s="371">
        <v>0.05</v>
      </c>
      <c r="AY544" s="371">
        <v>0.05</v>
      </c>
      <c r="AZ544" s="371">
        <v>0.05</v>
      </c>
      <c r="BA544" s="371">
        <v>0.05</v>
      </c>
      <c r="BB544" s="371">
        <v>0.05</v>
      </c>
      <c r="BC544" s="371">
        <v>0.05</v>
      </c>
      <c r="BD544" s="371">
        <v>0.05</v>
      </c>
      <c r="BE544" s="371">
        <v>0.05</v>
      </c>
      <c r="BF544" s="371">
        <v>0.05</v>
      </c>
      <c r="BG544" s="371">
        <v>0.05</v>
      </c>
      <c r="BH544" s="372">
        <v>0.05</v>
      </c>
      <c r="BI544" s="373">
        <v>0.05</v>
      </c>
      <c r="BJ544" s="373">
        <v>0.05</v>
      </c>
      <c r="BK544" s="373">
        <v>0.05</v>
      </c>
      <c r="BL544" s="373">
        <v>0.05</v>
      </c>
      <c r="BM544" s="373">
        <v>0.05</v>
      </c>
    </row>
    <row r="545" spans="1:66" outlineLevel="1" x14ac:dyDescent="0.3">
      <c r="A545" s="415" t="str">
        <f t="shared" si="240"/>
        <v>Downtime - Efficiency loss</v>
      </c>
      <c r="B545" s="353" t="s">
        <v>86</v>
      </c>
      <c r="C545" s="240"/>
      <c r="D545" s="241" t="s">
        <v>62</v>
      </c>
      <c r="E545" s="242"/>
      <c r="F545" s="250"/>
      <c r="G545" s="250"/>
      <c r="H545" s="250"/>
      <c r="I545" s="250"/>
      <c r="J545" s="250"/>
      <c r="K545" s="250"/>
      <c r="L545" s="250"/>
      <c r="M545" s="250"/>
      <c r="N545" s="250"/>
      <c r="O545" s="250"/>
      <c r="P545" s="250"/>
      <c r="Q545" s="250"/>
      <c r="R545" s="251"/>
      <c r="S545" s="373">
        <v>0.02</v>
      </c>
      <c r="T545" s="374">
        <v>0.02</v>
      </c>
      <c r="U545" s="371">
        <v>0.02</v>
      </c>
      <c r="V545" s="371">
        <v>0.02</v>
      </c>
      <c r="W545" s="371">
        <v>0.02</v>
      </c>
      <c r="X545" s="371">
        <v>0.02</v>
      </c>
      <c r="Y545" s="371">
        <v>0.02</v>
      </c>
      <c r="Z545" s="371">
        <v>0.02</v>
      </c>
      <c r="AA545" s="371">
        <v>0.02</v>
      </c>
      <c r="AB545" s="371">
        <v>0.02</v>
      </c>
      <c r="AC545" s="371">
        <v>0.02</v>
      </c>
      <c r="AD545" s="371">
        <v>0.02</v>
      </c>
      <c r="AE545" s="371">
        <v>0.02</v>
      </c>
      <c r="AF545" s="372">
        <v>0.02</v>
      </c>
      <c r="AG545" s="373">
        <v>0.02</v>
      </c>
      <c r="AH545" s="374">
        <v>0.02</v>
      </c>
      <c r="AI545" s="371">
        <v>0.02</v>
      </c>
      <c r="AJ545" s="371">
        <v>0.02</v>
      </c>
      <c r="AK545" s="371">
        <v>0.02</v>
      </c>
      <c r="AL545" s="371">
        <v>0.02</v>
      </c>
      <c r="AM545" s="371">
        <v>0.02</v>
      </c>
      <c r="AN545" s="371">
        <v>0.02</v>
      </c>
      <c r="AO545" s="371">
        <v>0.02</v>
      </c>
      <c r="AP545" s="371">
        <v>0.02</v>
      </c>
      <c r="AQ545" s="371">
        <v>0.02</v>
      </c>
      <c r="AR545" s="371">
        <v>0.02</v>
      </c>
      <c r="AS545" s="371">
        <v>0.02</v>
      </c>
      <c r="AT545" s="372">
        <v>0.02</v>
      </c>
      <c r="AU545" s="373">
        <v>0.02</v>
      </c>
      <c r="AV545" s="374">
        <v>0.02</v>
      </c>
      <c r="AW545" s="371">
        <v>0.02</v>
      </c>
      <c r="AX545" s="371">
        <v>0.02</v>
      </c>
      <c r="AY545" s="371">
        <v>0.02</v>
      </c>
      <c r="AZ545" s="371">
        <v>0.02</v>
      </c>
      <c r="BA545" s="371">
        <v>0.02</v>
      </c>
      <c r="BB545" s="371">
        <v>0.02</v>
      </c>
      <c r="BC545" s="371">
        <v>0.02</v>
      </c>
      <c r="BD545" s="371">
        <v>0.02</v>
      </c>
      <c r="BE545" s="371">
        <v>0.02</v>
      </c>
      <c r="BF545" s="371">
        <v>0.02</v>
      </c>
      <c r="BG545" s="371">
        <v>0.02</v>
      </c>
      <c r="BH545" s="372">
        <v>0.02</v>
      </c>
      <c r="BI545" s="373">
        <v>0.02</v>
      </c>
      <c r="BJ545" s="373">
        <v>0.02</v>
      </c>
      <c r="BK545" s="373">
        <v>0.02</v>
      </c>
      <c r="BL545" s="373">
        <v>0.02</v>
      </c>
      <c r="BM545" s="373">
        <v>0.02</v>
      </c>
    </row>
    <row r="546" spans="1:66" outlineLevel="1" x14ac:dyDescent="0.3">
      <c r="A546" s="415" t="str">
        <f t="shared" si="240"/>
        <v>Downtime - Efficiency loss</v>
      </c>
      <c r="B546" s="353" t="s">
        <v>86</v>
      </c>
      <c r="C546" s="240"/>
      <c r="D546" s="241" t="s">
        <v>63</v>
      </c>
      <c r="E546" s="281"/>
      <c r="F546" s="250"/>
      <c r="G546" s="250"/>
      <c r="H546" s="250"/>
      <c r="I546" s="250"/>
      <c r="J546" s="250"/>
      <c r="K546" s="250"/>
      <c r="L546" s="250"/>
      <c r="M546" s="250"/>
      <c r="N546" s="250"/>
      <c r="O546" s="250"/>
      <c r="P546" s="250"/>
      <c r="Q546" s="250"/>
      <c r="R546" s="251"/>
      <c r="S546" s="373">
        <v>0.05</v>
      </c>
      <c r="T546" s="374">
        <v>0.05</v>
      </c>
      <c r="U546" s="371">
        <v>0.05</v>
      </c>
      <c r="V546" s="371">
        <v>0.05</v>
      </c>
      <c r="W546" s="371">
        <v>0.05</v>
      </c>
      <c r="X546" s="371">
        <v>0.05</v>
      </c>
      <c r="Y546" s="371">
        <v>0.05</v>
      </c>
      <c r="Z546" s="371">
        <v>0.05</v>
      </c>
      <c r="AA546" s="371">
        <v>0.05</v>
      </c>
      <c r="AB546" s="371">
        <v>0.05</v>
      </c>
      <c r="AC546" s="371">
        <v>0.05</v>
      </c>
      <c r="AD546" s="371">
        <v>0.05</v>
      </c>
      <c r="AE546" s="371">
        <v>0.05</v>
      </c>
      <c r="AF546" s="372">
        <v>0.05</v>
      </c>
      <c r="AG546" s="373">
        <v>0.05</v>
      </c>
      <c r="AH546" s="374">
        <v>0.05</v>
      </c>
      <c r="AI546" s="371">
        <v>0.05</v>
      </c>
      <c r="AJ546" s="371">
        <v>0.05</v>
      </c>
      <c r="AK546" s="371">
        <v>0.05</v>
      </c>
      <c r="AL546" s="371">
        <v>0.05</v>
      </c>
      <c r="AM546" s="371">
        <v>0.05</v>
      </c>
      <c r="AN546" s="371">
        <v>0.05</v>
      </c>
      <c r="AO546" s="371">
        <v>0.05</v>
      </c>
      <c r="AP546" s="371">
        <v>0.05</v>
      </c>
      <c r="AQ546" s="371">
        <v>0.05</v>
      </c>
      <c r="AR546" s="371">
        <v>0.05</v>
      </c>
      <c r="AS546" s="371">
        <v>0.05</v>
      </c>
      <c r="AT546" s="372">
        <v>0.05</v>
      </c>
      <c r="AU546" s="373">
        <v>0.05</v>
      </c>
      <c r="AV546" s="374">
        <v>0.05</v>
      </c>
      <c r="AW546" s="371">
        <v>0.05</v>
      </c>
      <c r="AX546" s="371">
        <v>0.05</v>
      </c>
      <c r="AY546" s="371">
        <v>0.05</v>
      </c>
      <c r="AZ546" s="371">
        <v>0.05</v>
      </c>
      <c r="BA546" s="371">
        <v>0.05</v>
      </c>
      <c r="BB546" s="371">
        <v>0.05</v>
      </c>
      <c r="BC546" s="371">
        <v>0.05</v>
      </c>
      <c r="BD546" s="371">
        <v>0.05</v>
      </c>
      <c r="BE546" s="371">
        <v>0.05</v>
      </c>
      <c r="BF546" s="371">
        <v>0.05</v>
      </c>
      <c r="BG546" s="371">
        <v>0.05</v>
      </c>
      <c r="BH546" s="372">
        <v>0.05</v>
      </c>
      <c r="BI546" s="373">
        <v>0.05</v>
      </c>
      <c r="BJ546" s="373">
        <v>0.05</v>
      </c>
      <c r="BK546" s="373">
        <v>0.05</v>
      </c>
      <c r="BL546" s="373">
        <v>0.05</v>
      </c>
      <c r="BM546" s="373">
        <v>0.05</v>
      </c>
    </row>
    <row r="547" spans="1:66" outlineLevel="1" x14ac:dyDescent="0.3">
      <c r="A547" s="415" t="str">
        <f t="shared" si="240"/>
        <v>Downtime - Efficiency loss</v>
      </c>
      <c r="B547" s="353" t="s">
        <v>86</v>
      </c>
      <c r="C547" s="240"/>
      <c r="D547" s="241" t="s">
        <v>64</v>
      </c>
      <c r="E547" s="242"/>
      <c r="F547" s="282"/>
      <c r="G547" s="282"/>
      <c r="H547" s="282"/>
      <c r="I547" s="282"/>
      <c r="J547" s="282"/>
      <c r="K547" s="282"/>
      <c r="L547" s="282"/>
      <c r="M547" s="282"/>
      <c r="N547" s="282"/>
      <c r="O547" s="282"/>
      <c r="P547" s="282"/>
      <c r="Q547" s="282"/>
      <c r="R547" s="283"/>
      <c r="S547" s="381">
        <v>0.05</v>
      </c>
      <c r="T547" s="382">
        <v>0.05</v>
      </c>
      <c r="U547" s="379">
        <v>0.05</v>
      </c>
      <c r="V547" s="379">
        <v>0.05</v>
      </c>
      <c r="W547" s="379">
        <v>0.05</v>
      </c>
      <c r="X547" s="379">
        <v>0.05</v>
      </c>
      <c r="Y547" s="379">
        <v>0.05</v>
      </c>
      <c r="Z547" s="379">
        <v>0.05</v>
      </c>
      <c r="AA547" s="379">
        <v>0.05</v>
      </c>
      <c r="AB547" s="379">
        <v>0.05</v>
      </c>
      <c r="AC547" s="379">
        <v>0.05</v>
      </c>
      <c r="AD547" s="379">
        <v>0.05</v>
      </c>
      <c r="AE547" s="379">
        <v>0.05</v>
      </c>
      <c r="AF547" s="380">
        <v>0.05</v>
      </c>
      <c r="AG547" s="381">
        <v>0.05</v>
      </c>
      <c r="AH547" s="382">
        <v>0.05</v>
      </c>
      <c r="AI547" s="379">
        <v>0.05</v>
      </c>
      <c r="AJ547" s="379">
        <v>0.05</v>
      </c>
      <c r="AK547" s="379">
        <v>0.05</v>
      </c>
      <c r="AL547" s="379">
        <v>0.05</v>
      </c>
      <c r="AM547" s="379">
        <v>0.05</v>
      </c>
      <c r="AN547" s="379">
        <v>0.05</v>
      </c>
      <c r="AO547" s="379">
        <v>0.05</v>
      </c>
      <c r="AP547" s="379">
        <v>0.05</v>
      </c>
      <c r="AQ547" s="379">
        <v>0.05</v>
      </c>
      <c r="AR547" s="379">
        <v>0.05</v>
      </c>
      <c r="AS547" s="379">
        <v>0.05</v>
      </c>
      <c r="AT547" s="380">
        <v>0.05</v>
      </c>
      <c r="AU547" s="381">
        <v>0.05</v>
      </c>
      <c r="AV547" s="382">
        <v>0.05</v>
      </c>
      <c r="AW547" s="379">
        <v>0.05</v>
      </c>
      <c r="AX547" s="379">
        <v>0.05</v>
      </c>
      <c r="AY547" s="379">
        <v>0.05</v>
      </c>
      <c r="AZ547" s="379">
        <v>0.05</v>
      </c>
      <c r="BA547" s="379">
        <v>0.05</v>
      </c>
      <c r="BB547" s="379">
        <v>0.05</v>
      </c>
      <c r="BC547" s="379">
        <v>0.05</v>
      </c>
      <c r="BD547" s="379">
        <v>0.05</v>
      </c>
      <c r="BE547" s="379">
        <v>0.05</v>
      </c>
      <c r="BF547" s="379">
        <v>0.05</v>
      </c>
      <c r="BG547" s="379">
        <v>0.05</v>
      </c>
      <c r="BH547" s="380">
        <v>0.05</v>
      </c>
      <c r="BI547" s="381">
        <v>0.05</v>
      </c>
      <c r="BJ547" s="381">
        <v>0.05</v>
      </c>
      <c r="BK547" s="381">
        <v>0.05</v>
      </c>
      <c r="BL547" s="381">
        <v>0.05</v>
      </c>
      <c r="BM547" s="381">
        <v>0.05</v>
      </c>
    </row>
    <row r="548" spans="1:66" outlineLevel="1" x14ac:dyDescent="0.3">
      <c r="A548" s="415" t="str">
        <f t="shared" si="240"/>
        <v>Downtime - Efficiency loss</v>
      </c>
      <c r="B548" s="353" t="s">
        <v>86</v>
      </c>
      <c r="C548" s="240"/>
      <c r="D548" s="241" t="s">
        <v>71</v>
      </c>
      <c r="E548" s="242"/>
      <c r="F548" s="286"/>
      <c r="G548" s="286"/>
      <c r="H548" s="286"/>
      <c r="I548" s="286"/>
      <c r="J548" s="286"/>
      <c r="K548" s="286"/>
      <c r="L548" s="286"/>
      <c r="M548" s="286"/>
      <c r="N548" s="286"/>
      <c r="O548" s="286"/>
      <c r="P548" s="286"/>
      <c r="Q548" s="286"/>
      <c r="R548" s="287"/>
      <c r="S548" s="381">
        <v>0.05</v>
      </c>
      <c r="T548" s="382">
        <v>0.05</v>
      </c>
      <c r="U548" s="379">
        <v>0.05</v>
      </c>
      <c r="V548" s="379">
        <v>0.05</v>
      </c>
      <c r="W548" s="379">
        <v>0.05</v>
      </c>
      <c r="X548" s="379">
        <v>0.05</v>
      </c>
      <c r="Y548" s="379">
        <v>0.05</v>
      </c>
      <c r="Z548" s="379">
        <v>0.05</v>
      </c>
      <c r="AA548" s="379">
        <v>0.05</v>
      </c>
      <c r="AB548" s="379">
        <v>0.05</v>
      </c>
      <c r="AC548" s="379">
        <v>0.05</v>
      </c>
      <c r="AD548" s="379">
        <v>0.05</v>
      </c>
      <c r="AE548" s="379">
        <v>0.05</v>
      </c>
      <c r="AF548" s="380">
        <v>0.05</v>
      </c>
      <c r="AG548" s="381">
        <v>0.05</v>
      </c>
      <c r="AH548" s="382">
        <v>0.05</v>
      </c>
      <c r="AI548" s="379">
        <v>0.05</v>
      </c>
      <c r="AJ548" s="379">
        <v>0.05</v>
      </c>
      <c r="AK548" s="379">
        <v>0.05</v>
      </c>
      <c r="AL548" s="379">
        <v>0.05</v>
      </c>
      <c r="AM548" s="379">
        <v>0.05</v>
      </c>
      <c r="AN548" s="379">
        <v>0.05</v>
      </c>
      <c r="AO548" s="379">
        <v>0.05</v>
      </c>
      <c r="AP548" s="379">
        <v>0.05</v>
      </c>
      <c r="AQ548" s="379">
        <v>0.05</v>
      </c>
      <c r="AR548" s="379">
        <v>0.05</v>
      </c>
      <c r="AS548" s="379">
        <v>0.05</v>
      </c>
      <c r="AT548" s="380">
        <v>0.05</v>
      </c>
      <c r="AU548" s="381">
        <v>0.05</v>
      </c>
      <c r="AV548" s="382">
        <v>0.05</v>
      </c>
      <c r="AW548" s="379">
        <v>0.05</v>
      </c>
      <c r="AX548" s="379">
        <v>0.05</v>
      </c>
      <c r="AY548" s="379">
        <v>0.05</v>
      </c>
      <c r="AZ548" s="379">
        <v>0.05</v>
      </c>
      <c r="BA548" s="379">
        <v>0.05</v>
      </c>
      <c r="BB548" s="379">
        <v>0.05</v>
      </c>
      <c r="BC548" s="379">
        <v>0.05</v>
      </c>
      <c r="BD548" s="379">
        <v>0.05</v>
      </c>
      <c r="BE548" s="379">
        <v>0.05</v>
      </c>
      <c r="BF548" s="379">
        <v>0.05</v>
      </c>
      <c r="BG548" s="379">
        <v>0.05</v>
      </c>
      <c r="BH548" s="380">
        <v>0.05</v>
      </c>
      <c r="BI548" s="381">
        <v>0.05</v>
      </c>
      <c r="BJ548" s="381">
        <v>0.05</v>
      </c>
      <c r="BK548" s="381">
        <v>0.05</v>
      </c>
      <c r="BL548" s="381">
        <v>0.05</v>
      </c>
      <c r="BM548" s="381">
        <v>0.05</v>
      </c>
    </row>
    <row r="549" spans="1:66" outlineLevel="1" x14ac:dyDescent="0.3">
      <c r="A549" s="415" t="str">
        <f t="shared" si="240"/>
        <v>Downtime - Efficiency loss</v>
      </c>
      <c r="B549" s="353" t="s">
        <v>86</v>
      </c>
      <c r="C549" s="240"/>
      <c r="D549" s="241" t="s">
        <v>72</v>
      </c>
      <c r="E549" s="290"/>
      <c r="F549" s="282"/>
      <c r="G549" s="282"/>
      <c r="H549" s="282"/>
      <c r="I549" s="282"/>
      <c r="J549" s="282"/>
      <c r="K549" s="282"/>
      <c r="L549" s="282"/>
      <c r="M549" s="282"/>
      <c r="N549" s="282"/>
      <c r="O549" s="282"/>
      <c r="P549" s="282"/>
      <c r="Q549" s="282"/>
      <c r="R549" s="283"/>
      <c r="S549" s="381">
        <v>0.05</v>
      </c>
      <c r="T549" s="382">
        <v>0.05</v>
      </c>
      <c r="U549" s="379">
        <v>0.05</v>
      </c>
      <c r="V549" s="379">
        <v>0.05</v>
      </c>
      <c r="W549" s="379">
        <v>0.05</v>
      </c>
      <c r="X549" s="379">
        <v>0.05</v>
      </c>
      <c r="Y549" s="379">
        <v>0.05</v>
      </c>
      <c r="Z549" s="379">
        <v>0.05</v>
      </c>
      <c r="AA549" s="379">
        <v>0.05</v>
      </c>
      <c r="AB549" s="379">
        <v>0.05</v>
      </c>
      <c r="AC549" s="379">
        <v>0.05</v>
      </c>
      <c r="AD549" s="379">
        <v>0.05</v>
      </c>
      <c r="AE549" s="379">
        <v>0.05</v>
      </c>
      <c r="AF549" s="380">
        <v>0.05</v>
      </c>
      <c r="AG549" s="381">
        <v>0.05</v>
      </c>
      <c r="AH549" s="382">
        <v>0.05</v>
      </c>
      <c r="AI549" s="379">
        <v>0.05</v>
      </c>
      <c r="AJ549" s="379">
        <v>0.05</v>
      </c>
      <c r="AK549" s="379">
        <v>0.05</v>
      </c>
      <c r="AL549" s="379">
        <v>0.05</v>
      </c>
      <c r="AM549" s="379">
        <v>0.05</v>
      </c>
      <c r="AN549" s="379">
        <v>0.05</v>
      </c>
      <c r="AO549" s="379">
        <v>0.05</v>
      </c>
      <c r="AP549" s="379">
        <v>0.05</v>
      </c>
      <c r="AQ549" s="379">
        <v>0.05</v>
      </c>
      <c r="AR549" s="379">
        <v>0.05</v>
      </c>
      <c r="AS549" s="379">
        <v>0.05</v>
      </c>
      <c r="AT549" s="380">
        <v>0.05</v>
      </c>
      <c r="AU549" s="381">
        <v>0.05</v>
      </c>
      <c r="AV549" s="382">
        <v>0.05</v>
      </c>
      <c r="AW549" s="379">
        <v>0.05</v>
      </c>
      <c r="AX549" s="379">
        <v>0.05</v>
      </c>
      <c r="AY549" s="379">
        <v>0.05</v>
      </c>
      <c r="AZ549" s="379">
        <v>0.05</v>
      </c>
      <c r="BA549" s="379">
        <v>0.05</v>
      </c>
      <c r="BB549" s="379">
        <v>0.05</v>
      </c>
      <c r="BC549" s="379">
        <v>0.05</v>
      </c>
      <c r="BD549" s="379">
        <v>0.05</v>
      </c>
      <c r="BE549" s="379">
        <v>0.05</v>
      </c>
      <c r="BF549" s="379">
        <v>0.05</v>
      </c>
      <c r="BG549" s="379">
        <v>0.05</v>
      </c>
      <c r="BH549" s="380">
        <v>0.05</v>
      </c>
      <c r="BI549" s="381">
        <v>0.05</v>
      </c>
      <c r="BJ549" s="381">
        <v>0.05</v>
      </c>
      <c r="BK549" s="381">
        <v>0.05</v>
      </c>
      <c r="BL549" s="381">
        <v>0.05</v>
      </c>
      <c r="BM549" s="381">
        <v>0.05</v>
      </c>
    </row>
    <row r="550" spans="1:66" outlineLevel="1" x14ac:dyDescent="0.3">
      <c r="A550" s="415" t="str">
        <f t="shared" si="240"/>
        <v>Downtime - Efficiency loss</v>
      </c>
      <c r="B550" s="353" t="s">
        <v>86</v>
      </c>
      <c r="C550" s="291"/>
      <c r="D550" s="241" t="s">
        <v>49</v>
      </c>
      <c r="E550" s="292"/>
      <c r="F550" s="293"/>
      <c r="G550" s="293"/>
      <c r="H550" s="293"/>
      <c r="I550" s="293"/>
      <c r="J550" s="293"/>
      <c r="K550" s="293"/>
      <c r="L550" s="293"/>
      <c r="M550" s="293"/>
      <c r="N550" s="293"/>
      <c r="O550" s="293"/>
      <c r="P550" s="293"/>
      <c r="Q550" s="293"/>
      <c r="R550" s="294"/>
      <c r="S550" s="385">
        <v>0.02</v>
      </c>
      <c r="T550" s="386">
        <v>0.02</v>
      </c>
      <c r="U550" s="383">
        <v>0.02</v>
      </c>
      <c r="V550" s="383">
        <v>0.02</v>
      </c>
      <c r="W550" s="383">
        <v>0.02</v>
      </c>
      <c r="X550" s="383">
        <v>0.02</v>
      </c>
      <c r="Y550" s="383">
        <v>0.02</v>
      </c>
      <c r="Z550" s="383">
        <v>0.02</v>
      </c>
      <c r="AA550" s="383">
        <v>0.02</v>
      </c>
      <c r="AB550" s="383">
        <v>0.02</v>
      </c>
      <c r="AC550" s="383">
        <v>0.02</v>
      </c>
      <c r="AD550" s="383">
        <v>0.02</v>
      </c>
      <c r="AE550" s="383">
        <v>0.02</v>
      </c>
      <c r="AF550" s="384">
        <v>0.02</v>
      </c>
      <c r="AG550" s="385">
        <v>0.02</v>
      </c>
      <c r="AH550" s="386">
        <v>0.02</v>
      </c>
      <c r="AI550" s="383">
        <v>0.02</v>
      </c>
      <c r="AJ550" s="383">
        <v>0.02</v>
      </c>
      <c r="AK550" s="383">
        <v>0.02</v>
      </c>
      <c r="AL550" s="383">
        <v>0.02</v>
      </c>
      <c r="AM550" s="383">
        <v>0.02</v>
      </c>
      <c r="AN550" s="383">
        <v>0.02</v>
      </c>
      <c r="AO550" s="383">
        <v>0.02</v>
      </c>
      <c r="AP550" s="383">
        <v>0.02</v>
      </c>
      <c r="AQ550" s="383">
        <v>0.02</v>
      </c>
      <c r="AR550" s="383">
        <v>0.02</v>
      </c>
      <c r="AS550" s="383">
        <v>0.02</v>
      </c>
      <c r="AT550" s="384">
        <v>0.02</v>
      </c>
      <c r="AU550" s="385">
        <v>0.02</v>
      </c>
      <c r="AV550" s="386">
        <v>0.02</v>
      </c>
      <c r="AW550" s="383">
        <v>0.02</v>
      </c>
      <c r="AX550" s="383">
        <v>0.02</v>
      </c>
      <c r="AY550" s="383">
        <v>0.02</v>
      </c>
      <c r="AZ550" s="383">
        <v>0.02</v>
      </c>
      <c r="BA550" s="383">
        <v>0.02</v>
      </c>
      <c r="BB550" s="383">
        <v>0.02</v>
      </c>
      <c r="BC550" s="383">
        <v>0.02</v>
      </c>
      <c r="BD550" s="383">
        <v>0.02</v>
      </c>
      <c r="BE550" s="383">
        <v>0.02</v>
      </c>
      <c r="BF550" s="383">
        <v>0.02</v>
      </c>
      <c r="BG550" s="383">
        <v>0.02</v>
      </c>
      <c r="BH550" s="384">
        <v>0.02</v>
      </c>
      <c r="BI550" s="385">
        <v>0.02</v>
      </c>
      <c r="BJ550" s="385">
        <v>0.02</v>
      </c>
      <c r="BK550" s="385">
        <v>0.02</v>
      </c>
      <c r="BL550" s="385">
        <v>0.02</v>
      </c>
      <c r="BM550" s="385">
        <v>0.02</v>
      </c>
    </row>
    <row r="551" spans="1:66" outlineLevel="1" x14ac:dyDescent="0.3">
      <c r="A551" s="415" t="str">
        <f t="shared" si="240"/>
        <v>Downtime - Efficiency loss</v>
      </c>
      <c r="B551" s="355" t="s">
        <v>87</v>
      </c>
      <c r="C551" s="274"/>
      <c r="D551" s="298" t="s">
        <v>75</v>
      </c>
      <c r="E551" s="299"/>
      <c r="F551" s="331"/>
      <c r="G551" s="331"/>
      <c r="H551" s="331"/>
      <c r="I551" s="331"/>
      <c r="J551" s="331"/>
      <c r="K551" s="331"/>
      <c r="L551" s="331"/>
      <c r="M551" s="331"/>
      <c r="N551" s="331"/>
      <c r="O551" s="331"/>
      <c r="P551" s="331"/>
      <c r="Q551" s="331"/>
      <c r="R551" s="332"/>
      <c r="S551" s="405">
        <v>0.02</v>
      </c>
      <c r="T551" s="406">
        <v>0.02</v>
      </c>
      <c r="U551" s="403">
        <v>0.02</v>
      </c>
      <c r="V551" s="403">
        <v>0.02</v>
      </c>
      <c r="W551" s="403">
        <v>0.02</v>
      </c>
      <c r="X551" s="403">
        <v>0.02</v>
      </c>
      <c r="Y551" s="403">
        <v>0.02</v>
      </c>
      <c r="Z551" s="403">
        <v>0.02</v>
      </c>
      <c r="AA551" s="403">
        <v>0.02</v>
      </c>
      <c r="AB551" s="403">
        <v>0.02</v>
      </c>
      <c r="AC551" s="403">
        <v>0.02</v>
      </c>
      <c r="AD551" s="403">
        <v>0.02</v>
      </c>
      <c r="AE551" s="403">
        <v>0.02</v>
      </c>
      <c r="AF551" s="404">
        <v>0.02</v>
      </c>
      <c r="AG551" s="405">
        <v>0.02</v>
      </c>
      <c r="AH551" s="406">
        <v>0.02</v>
      </c>
      <c r="AI551" s="403">
        <v>0.02</v>
      </c>
      <c r="AJ551" s="403">
        <v>0.02</v>
      </c>
      <c r="AK551" s="403">
        <v>0.02</v>
      </c>
      <c r="AL551" s="403">
        <v>0.02</v>
      </c>
      <c r="AM551" s="403">
        <v>0.02</v>
      </c>
      <c r="AN551" s="403">
        <v>0.02</v>
      </c>
      <c r="AO551" s="403">
        <v>0.02</v>
      </c>
      <c r="AP551" s="403">
        <v>0.02</v>
      </c>
      <c r="AQ551" s="403">
        <v>0.02</v>
      </c>
      <c r="AR551" s="403">
        <v>0.02</v>
      </c>
      <c r="AS551" s="403">
        <v>0.02</v>
      </c>
      <c r="AT551" s="404">
        <v>0.02</v>
      </c>
      <c r="AU551" s="405">
        <v>0.02</v>
      </c>
      <c r="AV551" s="406">
        <v>0.02</v>
      </c>
      <c r="AW551" s="403">
        <v>0.02</v>
      </c>
      <c r="AX551" s="403">
        <v>0.02</v>
      </c>
      <c r="AY551" s="403">
        <v>0.02</v>
      </c>
      <c r="AZ551" s="403">
        <v>0.02</v>
      </c>
      <c r="BA551" s="403">
        <v>0.02</v>
      </c>
      <c r="BB551" s="403">
        <v>0.02</v>
      </c>
      <c r="BC551" s="403">
        <v>0.02</v>
      </c>
      <c r="BD551" s="403">
        <v>0.02</v>
      </c>
      <c r="BE551" s="403">
        <v>0.02</v>
      </c>
      <c r="BF551" s="403">
        <v>0.02</v>
      </c>
      <c r="BG551" s="403">
        <v>0.02</v>
      </c>
      <c r="BH551" s="404">
        <v>0.02</v>
      </c>
      <c r="BI551" s="405">
        <v>0.02</v>
      </c>
      <c r="BJ551" s="405">
        <v>0.02</v>
      </c>
      <c r="BK551" s="405">
        <v>0.02</v>
      </c>
      <c r="BL551" s="405">
        <v>0.02</v>
      </c>
      <c r="BM551" s="405">
        <v>0.02</v>
      </c>
    </row>
    <row r="552" spans="1:66" outlineLevel="1" x14ac:dyDescent="0.3">
      <c r="A552" s="415" t="str">
        <f t="shared" si="240"/>
        <v>Downtime - Efficiency loss</v>
      </c>
      <c r="B552" s="353" t="s">
        <v>87</v>
      </c>
      <c r="C552" s="240"/>
      <c r="D552" s="241" t="s">
        <v>77</v>
      </c>
      <c r="E552" s="242"/>
      <c r="F552" s="335"/>
      <c r="G552" s="335"/>
      <c r="H552" s="335"/>
      <c r="I552" s="335"/>
      <c r="J552" s="335"/>
      <c r="K552" s="335"/>
      <c r="L552" s="335"/>
      <c r="M552" s="335"/>
      <c r="N552" s="335"/>
      <c r="O552" s="335"/>
      <c r="P552" s="335"/>
      <c r="Q552" s="335"/>
      <c r="R552" s="336"/>
      <c r="S552" s="409">
        <v>0.05</v>
      </c>
      <c r="T552" s="410">
        <v>0.05</v>
      </c>
      <c r="U552" s="407">
        <v>0.05</v>
      </c>
      <c r="V552" s="407">
        <v>0.05</v>
      </c>
      <c r="W552" s="407">
        <v>0.05</v>
      </c>
      <c r="X552" s="407">
        <v>0.05</v>
      </c>
      <c r="Y552" s="407">
        <v>0.05</v>
      </c>
      <c r="Z552" s="407">
        <v>0.05</v>
      </c>
      <c r="AA552" s="407">
        <v>0.05</v>
      </c>
      <c r="AB552" s="407">
        <v>0.05</v>
      </c>
      <c r="AC552" s="407">
        <v>0.05</v>
      </c>
      <c r="AD552" s="407">
        <v>0.05</v>
      </c>
      <c r="AE552" s="407">
        <v>0.05</v>
      </c>
      <c r="AF552" s="408">
        <v>0.05</v>
      </c>
      <c r="AG552" s="409">
        <v>0.05</v>
      </c>
      <c r="AH552" s="410">
        <v>0.05</v>
      </c>
      <c r="AI552" s="407">
        <v>0.05</v>
      </c>
      <c r="AJ552" s="407">
        <v>0.05</v>
      </c>
      <c r="AK552" s="407">
        <v>0.05</v>
      </c>
      <c r="AL552" s="407">
        <v>0.05</v>
      </c>
      <c r="AM552" s="407">
        <v>0.05</v>
      </c>
      <c r="AN552" s="407">
        <v>0.05</v>
      </c>
      <c r="AO552" s="407">
        <v>0.05</v>
      </c>
      <c r="AP552" s="407">
        <v>0.05</v>
      </c>
      <c r="AQ552" s="407">
        <v>0.05</v>
      </c>
      <c r="AR552" s="407">
        <v>0.05</v>
      </c>
      <c r="AS552" s="407">
        <v>0.05</v>
      </c>
      <c r="AT552" s="408">
        <v>0.05</v>
      </c>
      <c r="AU552" s="409">
        <v>0.05</v>
      </c>
      <c r="AV552" s="410">
        <v>0.05</v>
      </c>
      <c r="AW552" s="407">
        <v>0.05</v>
      </c>
      <c r="AX552" s="407">
        <v>0.05</v>
      </c>
      <c r="AY552" s="407">
        <v>0.05</v>
      </c>
      <c r="AZ552" s="407">
        <v>0.05</v>
      </c>
      <c r="BA552" s="407">
        <v>0.05</v>
      </c>
      <c r="BB552" s="407">
        <v>0.05</v>
      </c>
      <c r="BC552" s="407">
        <v>0.05</v>
      </c>
      <c r="BD552" s="407">
        <v>0.05</v>
      </c>
      <c r="BE552" s="407">
        <v>0.05</v>
      </c>
      <c r="BF552" s="407">
        <v>0.05</v>
      </c>
      <c r="BG552" s="407">
        <v>0.05</v>
      </c>
      <c r="BH552" s="408">
        <v>0.05</v>
      </c>
      <c r="BI552" s="409">
        <v>0.05</v>
      </c>
      <c r="BJ552" s="409">
        <v>0.05</v>
      </c>
      <c r="BK552" s="409">
        <v>0.05</v>
      </c>
      <c r="BL552" s="409">
        <v>0.05</v>
      </c>
      <c r="BM552" s="409">
        <v>0.05</v>
      </c>
    </row>
    <row r="553" spans="1:66" outlineLevel="1" x14ac:dyDescent="0.3">
      <c r="A553" s="415" t="str">
        <f t="shared" si="240"/>
        <v>Downtime - Efficiency loss</v>
      </c>
      <c r="B553" s="353" t="s">
        <v>87</v>
      </c>
      <c r="C553" s="240"/>
      <c r="D553" s="241" t="s">
        <v>78</v>
      </c>
      <c r="E553" s="242"/>
      <c r="F553" s="282"/>
      <c r="G553" s="282"/>
      <c r="H553" s="282"/>
      <c r="I553" s="282"/>
      <c r="J553" s="282"/>
      <c r="K553" s="282"/>
      <c r="L553" s="282"/>
      <c r="M553" s="282"/>
      <c r="N553" s="282"/>
      <c r="O553" s="282"/>
      <c r="P553" s="282"/>
      <c r="Q553" s="282"/>
      <c r="R553" s="283"/>
      <c r="S553" s="381">
        <v>0.05</v>
      </c>
      <c r="T553" s="382">
        <v>0.05</v>
      </c>
      <c r="U553" s="379">
        <v>0.05</v>
      </c>
      <c r="V553" s="379">
        <v>0.05</v>
      </c>
      <c r="W553" s="379">
        <v>0.05</v>
      </c>
      <c r="X553" s="379">
        <v>0.05</v>
      </c>
      <c r="Y553" s="379">
        <v>0.05</v>
      </c>
      <c r="Z553" s="379">
        <v>0.05</v>
      </c>
      <c r="AA553" s="379">
        <v>0.05</v>
      </c>
      <c r="AB553" s="379">
        <v>0.05</v>
      </c>
      <c r="AC553" s="379">
        <v>0.05</v>
      </c>
      <c r="AD553" s="379">
        <v>0.05</v>
      </c>
      <c r="AE553" s="379">
        <v>0.05</v>
      </c>
      <c r="AF553" s="380">
        <v>0.05</v>
      </c>
      <c r="AG553" s="381">
        <v>0.05</v>
      </c>
      <c r="AH553" s="382">
        <v>0.05</v>
      </c>
      <c r="AI553" s="379">
        <v>0.05</v>
      </c>
      <c r="AJ553" s="379">
        <v>0.05</v>
      </c>
      <c r="AK553" s="379">
        <v>0.05</v>
      </c>
      <c r="AL553" s="379">
        <v>0.05</v>
      </c>
      <c r="AM553" s="379">
        <v>0.05</v>
      </c>
      <c r="AN553" s="379">
        <v>0.05</v>
      </c>
      <c r="AO553" s="379">
        <v>0.05</v>
      </c>
      <c r="AP553" s="379">
        <v>0.05</v>
      </c>
      <c r="AQ553" s="379">
        <v>0.05</v>
      </c>
      <c r="AR553" s="379">
        <v>0.05</v>
      </c>
      <c r="AS553" s="379">
        <v>0.05</v>
      </c>
      <c r="AT553" s="380">
        <v>0.05</v>
      </c>
      <c r="AU553" s="381">
        <v>0.05</v>
      </c>
      <c r="AV553" s="382">
        <v>0.05</v>
      </c>
      <c r="AW553" s="379">
        <v>0.05</v>
      </c>
      <c r="AX553" s="379">
        <v>0.05</v>
      </c>
      <c r="AY553" s="379">
        <v>0.05</v>
      </c>
      <c r="AZ553" s="379">
        <v>0.05</v>
      </c>
      <c r="BA553" s="379">
        <v>0.05</v>
      </c>
      <c r="BB553" s="379">
        <v>0.05</v>
      </c>
      <c r="BC553" s="379">
        <v>0.05</v>
      </c>
      <c r="BD553" s="379">
        <v>0.05</v>
      </c>
      <c r="BE553" s="379">
        <v>0.05</v>
      </c>
      <c r="BF553" s="379">
        <v>0.05</v>
      </c>
      <c r="BG553" s="379">
        <v>0.05</v>
      </c>
      <c r="BH553" s="380">
        <v>0.05</v>
      </c>
      <c r="BI553" s="381">
        <v>0.05</v>
      </c>
      <c r="BJ553" s="381">
        <v>0.05</v>
      </c>
      <c r="BK553" s="381">
        <v>0.05</v>
      </c>
      <c r="BL553" s="381">
        <v>0.05</v>
      </c>
      <c r="BM553" s="381">
        <v>0.05</v>
      </c>
    </row>
    <row r="554" spans="1:66" outlineLevel="1" x14ac:dyDescent="0.3">
      <c r="A554" s="415" t="str">
        <f t="shared" si="240"/>
        <v>Downtime - Efficiency loss</v>
      </c>
      <c r="B554" s="353" t="s">
        <v>87</v>
      </c>
      <c r="C554" s="240"/>
      <c r="D554" s="241" t="s">
        <v>79</v>
      </c>
      <c r="E554" s="242"/>
      <c r="F554" s="282"/>
      <c r="G554" s="282"/>
      <c r="H554" s="282"/>
      <c r="I554" s="282"/>
      <c r="J554" s="282"/>
      <c r="K554" s="282"/>
      <c r="L554" s="282"/>
      <c r="M554" s="282"/>
      <c r="N554" s="282"/>
      <c r="O554" s="282"/>
      <c r="P554" s="282"/>
      <c r="Q554" s="282"/>
      <c r="R554" s="283"/>
      <c r="S554" s="381">
        <v>0.05</v>
      </c>
      <c r="T554" s="382">
        <v>0.05</v>
      </c>
      <c r="U554" s="379">
        <v>0.05</v>
      </c>
      <c r="V554" s="379">
        <v>0.05</v>
      </c>
      <c r="W554" s="379">
        <v>0.05</v>
      </c>
      <c r="X554" s="379">
        <v>0.05</v>
      </c>
      <c r="Y554" s="379">
        <v>0.05</v>
      </c>
      <c r="Z554" s="379">
        <v>0.05</v>
      </c>
      <c r="AA554" s="379">
        <v>0.05</v>
      </c>
      <c r="AB554" s="379">
        <v>0.05</v>
      </c>
      <c r="AC554" s="379">
        <v>0.05</v>
      </c>
      <c r="AD554" s="379">
        <v>0.05</v>
      </c>
      <c r="AE554" s="379">
        <v>0.05</v>
      </c>
      <c r="AF554" s="380">
        <v>0.05</v>
      </c>
      <c r="AG554" s="381">
        <v>0.05</v>
      </c>
      <c r="AH554" s="382">
        <v>0.05</v>
      </c>
      <c r="AI554" s="379">
        <v>0.05</v>
      </c>
      <c r="AJ554" s="379">
        <v>0.05</v>
      </c>
      <c r="AK554" s="379">
        <v>0.05</v>
      </c>
      <c r="AL554" s="379">
        <v>0.05</v>
      </c>
      <c r="AM554" s="379">
        <v>0.05</v>
      </c>
      <c r="AN554" s="379">
        <v>0.05</v>
      </c>
      <c r="AO554" s="379">
        <v>0.05</v>
      </c>
      <c r="AP554" s="379">
        <v>0.05</v>
      </c>
      <c r="AQ554" s="379">
        <v>0.05</v>
      </c>
      <c r="AR554" s="379">
        <v>0.05</v>
      </c>
      <c r="AS554" s="379">
        <v>0.05</v>
      </c>
      <c r="AT554" s="380">
        <v>0.05</v>
      </c>
      <c r="AU554" s="381">
        <v>0.05</v>
      </c>
      <c r="AV554" s="382">
        <v>0.05</v>
      </c>
      <c r="AW554" s="379">
        <v>0.05</v>
      </c>
      <c r="AX554" s="379">
        <v>0.05</v>
      </c>
      <c r="AY554" s="379">
        <v>0.05</v>
      </c>
      <c r="AZ554" s="379">
        <v>0.05</v>
      </c>
      <c r="BA554" s="379">
        <v>0.05</v>
      </c>
      <c r="BB554" s="379">
        <v>0.05</v>
      </c>
      <c r="BC554" s="379">
        <v>0.05</v>
      </c>
      <c r="BD554" s="379">
        <v>0.05</v>
      </c>
      <c r="BE554" s="379">
        <v>0.05</v>
      </c>
      <c r="BF554" s="379">
        <v>0.05</v>
      </c>
      <c r="BG554" s="379">
        <v>0.05</v>
      </c>
      <c r="BH554" s="380">
        <v>0.05</v>
      </c>
      <c r="BI554" s="381">
        <v>0.05</v>
      </c>
      <c r="BJ554" s="381">
        <v>0.05</v>
      </c>
      <c r="BK554" s="381">
        <v>0.05</v>
      </c>
      <c r="BL554" s="381">
        <v>0.05</v>
      </c>
      <c r="BM554" s="381">
        <v>0.05</v>
      </c>
    </row>
    <row r="555" spans="1:66" outlineLevel="1" x14ac:dyDescent="0.3">
      <c r="A555" s="415" t="str">
        <f t="shared" si="240"/>
        <v>Downtime - Efficiency loss</v>
      </c>
      <c r="B555" s="353" t="s">
        <v>87</v>
      </c>
      <c r="C555" s="240"/>
      <c r="D555" s="241" t="s">
        <v>80</v>
      </c>
      <c r="E555" s="348"/>
      <c r="F555" s="282"/>
      <c r="G555" s="282"/>
      <c r="H555" s="282"/>
      <c r="I555" s="282"/>
      <c r="J555" s="282"/>
      <c r="K555" s="282"/>
      <c r="L555" s="282"/>
      <c r="M555" s="282"/>
      <c r="N555" s="282"/>
      <c r="O555" s="282"/>
      <c r="P555" s="282"/>
      <c r="Q555" s="282"/>
      <c r="R555" s="283"/>
      <c r="S555" s="381">
        <v>0.05</v>
      </c>
      <c r="T555" s="382">
        <v>0.05</v>
      </c>
      <c r="U555" s="379">
        <v>0.05</v>
      </c>
      <c r="V555" s="379">
        <v>0.05</v>
      </c>
      <c r="W555" s="379">
        <v>0.05</v>
      </c>
      <c r="X555" s="379">
        <v>0.05</v>
      </c>
      <c r="Y555" s="379">
        <v>0.05</v>
      </c>
      <c r="Z555" s="379">
        <v>0.05</v>
      </c>
      <c r="AA555" s="379">
        <v>0.05</v>
      </c>
      <c r="AB555" s="379">
        <v>0.05</v>
      </c>
      <c r="AC555" s="379">
        <v>0.05</v>
      </c>
      <c r="AD555" s="379">
        <v>0.05</v>
      </c>
      <c r="AE555" s="379">
        <v>0.05</v>
      </c>
      <c r="AF555" s="380">
        <v>0.05</v>
      </c>
      <c r="AG555" s="381">
        <v>0.05</v>
      </c>
      <c r="AH555" s="382">
        <v>0.05</v>
      </c>
      <c r="AI555" s="379">
        <v>0.05</v>
      </c>
      <c r="AJ555" s="379">
        <v>0.05</v>
      </c>
      <c r="AK555" s="379">
        <v>0.05</v>
      </c>
      <c r="AL555" s="379">
        <v>0.05</v>
      </c>
      <c r="AM555" s="379">
        <v>0.05</v>
      </c>
      <c r="AN555" s="379">
        <v>0.05</v>
      </c>
      <c r="AO555" s="379">
        <v>0.05</v>
      </c>
      <c r="AP555" s="379">
        <v>0.05</v>
      </c>
      <c r="AQ555" s="379">
        <v>0.05</v>
      </c>
      <c r="AR555" s="379">
        <v>0.05</v>
      </c>
      <c r="AS555" s="379">
        <v>0.05</v>
      </c>
      <c r="AT555" s="380">
        <v>0.05</v>
      </c>
      <c r="AU555" s="381">
        <v>0.05</v>
      </c>
      <c r="AV555" s="382">
        <v>0.05</v>
      </c>
      <c r="AW555" s="379">
        <v>0.05</v>
      </c>
      <c r="AX555" s="379">
        <v>0.05</v>
      </c>
      <c r="AY555" s="379">
        <v>0.05</v>
      </c>
      <c r="AZ555" s="379">
        <v>0.05</v>
      </c>
      <c r="BA555" s="379">
        <v>0.05</v>
      </c>
      <c r="BB555" s="379">
        <v>0.05</v>
      </c>
      <c r="BC555" s="379">
        <v>0.05</v>
      </c>
      <c r="BD555" s="379">
        <v>0.05</v>
      </c>
      <c r="BE555" s="379">
        <v>0.05</v>
      </c>
      <c r="BF555" s="379">
        <v>0.05</v>
      </c>
      <c r="BG555" s="379">
        <v>0.05</v>
      </c>
      <c r="BH555" s="380">
        <v>0.05</v>
      </c>
      <c r="BI555" s="381">
        <v>0.05</v>
      </c>
      <c r="BJ555" s="381">
        <v>0.05</v>
      </c>
      <c r="BK555" s="381">
        <v>0.05</v>
      </c>
      <c r="BL555" s="381">
        <v>0.05</v>
      </c>
      <c r="BM555" s="381">
        <v>0.05</v>
      </c>
    </row>
    <row r="556" spans="1:66" outlineLevel="1" x14ac:dyDescent="0.3">
      <c r="A556" s="415" t="str">
        <f t="shared" si="240"/>
        <v>Downtime - Efficiency loss</v>
      </c>
      <c r="B556" s="353" t="s">
        <v>87</v>
      </c>
      <c r="C556" s="240"/>
      <c r="D556" s="241" t="s">
        <v>81</v>
      </c>
      <c r="E556" s="348"/>
      <c r="F556" s="282"/>
      <c r="G556" s="282"/>
      <c r="H556" s="282"/>
      <c r="I556" s="282"/>
      <c r="J556" s="282"/>
      <c r="K556" s="282"/>
      <c r="L556" s="282"/>
      <c r="M556" s="282"/>
      <c r="N556" s="282"/>
      <c r="O556" s="282"/>
      <c r="P556" s="282"/>
      <c r="Q556" s="282"/>
      <c r="R556" s="283"/>
      <c r="S556" s="381">
        <v>0.05</v>
      </c>
      <c r="T556" s="382">
        <v>0.05</v>
      </c>
      <c r="U556" s="379">
        <v>0.05</v>
      </c>
      <c r="V556" s="379">
        <v>0.05</v>
      </c>
      <c r="W556" s="379">
        <v>0.05</v>
      </c>
      <c r="X556" s="379">
        <v>0.05</v>
      </c>
      <c r="Y556" s="379">
        <v>0.05</v>
      </c>
      <c r="Z556" s="379">
        <v>0.05</v>
      </c>
      <c r="AA556" s="379">
        <v>0.05</v>
      </c>
      <c r="AB556" s="379">
        <v>0.05</v>
      </c>
      <c r="AC556" s="379">
        <v>0.05</v>
      </c>
      <c r="AD556" s="379">
        <v>0.05</v>
      </c>
      <c r="AE556" s="379">
        <v>0.05</v>
      </c>
      <c r="AF556" s="380">
        <v>0.05</v>
      </c>
      <c r="AG556" s="381">
        <v>0.05</v>
      </c>
      <c r="AH556" s="382">
        <v>0.05</v>
      </c>
      <c r="AI556" s="379">
        <v>0.05</v>
      </c>
      <c r="AJ556" s="379">
        <v>0.05</v>
      </c>
      <c r="AK556" s="379">
        <v>0.05</v>
      </c>
      <c r="AL556" s="379">
        <v>0.05</v>
      </c>
      <c r="AM556" s="379">
        <v>0.05</v>
      </c>
      <c r="AN556" s="379">
        <v>0.05</v>
      </c>
      <c r="AO556" s="379">
        <v>0.05</v>
      </c>
      <c r="AP556" s="379">
        <v>0.05</v>
      </c>
      <c r="AQ556" s="379">
        <v>0.05</v>
      </c>
      <c r="AR556" s="379">
        <v>0.05</v>
      </c>
      <c r="AS556" s="379">
        <v>0.05</v>
      </c>
      <c r="AT556" s="380">
        <v>0.05</v>
      </c>
      <c r="AU556" s="381">
        <v>0.05</v>
      </c>
      <c r="AV556" s="382">
        <v>0.05</v>
      </c>
      <c r="AW556" s="379">
        <v>0.05</v>
      </c>
      <c r="AX556" s="379">
        <v>0.05</v>
      </c>
      <c r="AY556" s="379">
        <v>0.05</v>
      </c>
      <c r="AZ556" s="379">
        <v>0.05</v>
      </c>
      <c r="BA556" s="379">
        <v>0.05</v>
      </c>
      <c r="BB556" s="379">
        <v>0.05</v>
      </c>
      <c r="BC556" s="379">
        <v>0.05</v>
      </c>
      <c r="BD556" s="379">
        <v>0.05</v>
      </c>
      <c r="BE556" s="379">
        <v>0.05</v>
      </c>
      <c r="BF556" s="379">
        <v>0.05</v>
      </c>
      <c r="BG556" s="379">
        <v>0.05</v>
      </c>
      <c r="BH556" s="380">
        <v>0.05</v>
      </c>
      <c r="BI556" s="381">
        <v>0.05</v>
      </c>
      <c r="BJ556" s="381">
        <v>0.05</v>
      </c>
      <c r="BK556" s="381">
        <v>0.05</v>
      </c>
      <c r="BL556" s="381">
        <v>0.05</v>
      </c>
      <c r="BM556" s="381">
        <v>0.05</v>
      </c>
    </row>
    <row r="557" spans="1:66" outlineLevel="1" x14ac:dyDescent="0.3">
      <c r="A557" s="415" t="str">
        <f t="shared" si="240"/>
        <v>Downtime - Efficiency loss</v>
      </c>
      <c r="B557" s="353" t="s">
        <v>87</v>
      </c>
      <c r="C557" s="240"/>
      <c r="D557" s="241" t="s">
        <v>82</v>
      </c>
      <c r="E557" s="348"/>
      <c r="F557" s="282"/>
      <c r="G557" s="282"/>
      <c r="H557" s="282"/>
      <c r="I557" s="282"/>
      <c r="J557" s="282"/>
      <c r="K557" s="282"/>
      <c r="L557" s="282"/>
      <c r="M557" s="282"/>
      <c r="N557" s="282"/>
      <c r="O557" s="282"/>
      <c r="P557" s="282"/>
      <c r="Q557" s="282"/>
      <c r="R557" s="283"/>
      <c r="S557" s="381">
        <v>0.05</v>
      </c>
      <c r="T557" s="382">
        <v>0.05</v>
      </c>
      <c r="U557" s="379">
        <v>0.05</v>
      </c>
      <c r="V557" s="379">
        <v>0.05</v>
      </c>
      <c r="W557" s="379">
        <v>0.05</v>
      </c>
      <c r="X557" s="379">
        <v>0.05</v>
      </c>
      <c r="Y557" s="379">
        <v>0.05</v>
      </c>
      <c r="Z557" s="379">
        <v>0.05</v>
      </c>
      <c r="AA557" s="379">
        <v>0.05</v>
      </c>
      <c r="AB557" s="379">
        <v>0.05</v>
      </c>
      <c r="AC557" s="379">
        <v>0.05</v>
      </c>
      <c r="AD557" s="379">
        <v>0.05</v>
      </c>
      <c r="AE557" s="379">
        <v>0.05</v>
      </c>
      <c r="AF557" s="380">
        <v>0.05</v>
      </c>
      <c r="AG557" s="381">
        <v>0.05</v>
      </c>
      <c r="AH557" s="382">
        <v>0.05</v>
      </c>
      <c r="AI557" s="379">
        <v>0.05</v>
      </c>
      <c r="AJ557" s="379">
        <v>0.05</v>
      </c>
      <c r="AK557" s="379">
        <v>0.05</v>
      </c>
      <c r="AL557" s="379">
        <v>0.05</v>
      </c>
      <c r="AM557" s="379">
        <v>0.05</v>
      </c>
      <c r="AN557" s="379">
        <v>0.05</v>
      </c>
      <c r="AO557" s="379">
        <v>0.05</v>
      </c>
      <c r="AP557" s="379">
        <v>0.05</v>
      </c>
      <c r="AQ557" s="379">
        <v>0.05</v>
      </c>
      <c r="AR557" s="379">
        <v>0.05</v>
      </c>
      <c r="AS557" s="379">
        <v>0.05</v>
      </c>
      <c r="AT557" s="380">
        <v>0.05</v>
      </c>
      <c r="AU557" s="381">
        <v>0.05</v>
      </c>
      <c r="AV557" s="382">
        <v>0.05</v>
      </c>
      <c r="AW557" s="379">
        <v>0.05</v>
      </c>
      <c r="AX557" s="379">
        <v>0.05</v>
      </c>
      <c r="AY557" s="379">
        <v>0.05</v>
      </c>
      <c r="AZ557" s="379">
        <v>0.05</v>
      </c>
      <c r="BA557" s="379">
        <v>0.05</v>
      </c>
      <c r="BB557" s="379">
        <v>0.05</v>
      </c>
      <c r="BC557" s="379">
        <v>0.05</v>
      </c>
      <c r="BD557" s="379">
        <v>0.05</v>
      </c>
      <c r="BE557" s="379">
        <v>0.05</v>
      </c>
      <c r="BF557" s="379">
        <v>0.05</v>
      </c>
      <c r="BG557" s="379">
        <v>0.05</v>
      </c>
      <c r="BH557" s="380">
        <v>0.05</v>
      </c>
      <c r="BI557" s="381">
        <v>0.05</v>
      </c>
      <c r="BJ557" s="381">
        <v>0.05</v>
      </c>
      <c r="BK557" s="381">
        <v>0.05</v>
      </c>
      <c r="BL557" s="381">
        <v>0.05</v>
      </c>
      <c r="BM557" s="381">
        <v>0.05</v>
      </c>
    </row>
    <row r="558" spans="1:66" outlineLevel="1" x14ac:dyDescent="0.3">
      <c r="A558" s="415" t="str">
        <f t="shared" si="240"/>
        <v>Downtime - Efficiency loss</v>
      </c>
      <c r="B558" s="353" t="s">
        <v>87</v>
      </c>
      <c r="C558" s="240"/>
      <c r="D558" s="241" t="s">
        <v>52</v>
      </c>
      <c r="E558" s="242"/>
      <c r="F558" s="282"/>
      <c r="G558" s="282"/>
      <c r="H558" s="282"/>
      <c r="I558" s="282"/>
      <c r="J558" s="282"/>
      <c r="K558" s="282"/>
      <c r="L558" s="282"/>
      <c r="M558" s="282"/>
      <c r="N558" s="282"/>
      <c r="O558" s="282"/>
      <c r="P558" s="282"/>
      <c r="Q558" s="282"/>
      <c r="R558" s="283"/>
      <c r="S558" s="381">
        <v>0.02</v>
      </c>
      <c r="T558" s="382">
        <v>0.02</v>
      </c>
      <c r="U558" s="379">
        <v>0.02</v>
      </c>
      <c r="V558" s="379">
        <v>0.02</v>
      </c>
      <c r="W558" s="379">
        <v>0.02</v>
      </c>
      <c r="X558" s="379">
        <v>0.02</v>
      </c>
      <c r="Y558" s="379">
        <v>0.02</v>
      </c>
      <c r="Z558" s="379">
        <v>0.02</v>
      </c>
      <c r="AA558" s="379">
        <v>0.02</v>
      </c>
      <c r="AB558" s="379">
        <v>0.02</v>
      </c>
      <c r="AC558" s="379">
        <v>0.02</v>
      </c>
      <c r="AD558" s="379">
        <v>0.02</v>
      </c>
      <c r="AE558" s="379">
        <v>0.02</v>
      </c>
      <c r="AF558" s="380">
        <v>0.02</v>
      </c>
      <c r="AG558" s="381">
        <v>0.02</v>
      </c>
      <c r="AH558" s="382">
        <v>0.02</v>
      </c>
      <c r="AI558" s="379">
        <v>0.02</v>
      </c>
      <c r="AJ558" s="379">
        <v>0.02</v>
      </c>
      <c r="AK558" s="379">
        <v>0.02</v>
      </c>
      <c r="AL558" s="379">
        <v>0.02</v>
      </c>
      <c r="AM558" s="379">
        <v>0.02</v>
      </c>
      <c r="AN558" s="379">
        <v>0.02</v>
      </c>
      <c r="AO558" s="379">
        <v>0.02</v>
      </c>
      <c r="AP558" s="379">
        <v>0.02</v>
      </c>
      <c r="AQ558" s="379">
        <v>0.02</v>
      </c>
      <c r="AR558" s="379">
        <v>0.02</v>
      </c>
      <c r="AS558" s="379">
        <v>0.02</v>
      </c>
      <c r="AT558" s="380">
        <v>0.02</v>
      </c>
      <c r="AU558" s="381">
        <v>0.02</v>
      </c>
      <c r="AV558" s="382">
        <v>0.02</v>
      </c>
      <c r="AW558" s="379">
        <v>0.02</v>
      </c>
      <c r="AX558" s="379">
        <v>0.02</v>
      </c>
      <c r="AY558" s="379">
        <v>0.02</v>
      </c>
      <c r="AZ558" s="379">
        <v>0.02</v>
      </c>
      <c r="BA558" s="379">
        <v>0.02</v>
      </c>
      <c r="BB558" s="379">
        <v>0.02</v>
      </c>
      <c r="BC558" s="379">
        <v>0.02</v>
      </c>
      <c r="BD558" s="379">
        <v>0.02</v>
      </c>
      <c r="BE558" s="379">
        <v>0.02</v>
      </c>
      <c r="BF558" s="379">
        <v>0.02</v>
      </c>
      <c r="BG558" s="379">
        <v>0.02</v>
      </c>
      <c r="BH558" s="380">
        <v>0.02</v>
      </c>
      <c r="BI558" s="381">
        <v>0.02</v>
      </c>
      <c r="BJ558" s="381">
        <v>0.02</v>
      </c>
      <c r="BK558" s="381">
        <v>0.02</v>
      </c>
      <c r="BL558" s="381">
        <v>0.02</v>
      </c>
      <c r="BM558" s="381">
        <v>0.02</v>
      </c>
    </row>
    <row r="559" spans="1:66" outlineLevel="1" x14ac:dyDescent="0.3">
      <c r="A559" s="415" t="str">
        <f t="shared" si="240"/>
        <v>Downtime - Efficiency loss</v>
      </c>
      <c r="B559" s="353" t="s">
        <v>87</v>
      </c>
      <c r="C559" s="291"/>
      <c r="D559" s="351" t="s">
        <v>83</v>
      </c>
      <c r="E559" s="292"/>
      <c r="F559" s="293"/>
      <c r="G559" s="293"/>
      <c r="H559" s="293"/>
      <c r="I559" s="293"/>
      <c r="J559" s="293"/>
      <c r="K559" s="293"/>
      <c r="L559" s="293"/>
      <c r="M559" s="293"/>
      <c r="N559" s="293"/>
      <c r="O559" s="293"/>
      <c r="P559" s="293"/>
      <c r="Q559" s="293"/>
      <c r="R559" s="294"/>
      <c r="S559" s="385">
        <v>0.02</v>
      </c>
      <c r="T559" s="386">
        <v>0.02</v>
      </c>
      <c r="U559" s="383">
        <v>0.02</v>
      </c>
      <c r="V559" s="383">
        <v>0.02</v>
      </c>
      <c r="W559" s="383">
        <v>0.02</v>
      </c>
      <c r="X559" s="383">
        <v>0.02</v>
      </c>
      <c r="Y559" s="383">
        <v>0.02</v>
      </c>
      <c r="Z559" s="383">
        <v>0.02</v>
      </c>
      <c r="AA559" s="383">
        <v>0.02</v>
      </c>
      <c r="AB559" s="383">
        <v>0.02</v>
      </c>
      <c r="AC559" s="383">
        <v>0.02</v>
      </c>
      <c r="AD559" s="383">
        <v>0.02</v>
      </c>
      <c r="AE559" s="383">
        <v>0.02</v>
      </c>
      <c r="AF559" s="384">
        <v>0.02</v>
      </c>
      <c r="AG559" s="385">
        <v>0.02</v>
      </c>
      <c r="AH559" s="386">
        <v>0.02</v>
      </c>
      <c r="AI559" s="383">
        <v>0.02</v>
      </c>
      <c r="AJ559" s="383">
        <v>0.02</v>
      </c>
      <c r="AK559" s="383">
        <v>0.02</v>
      </c>
      <c r="AL559" s="383">
        <v>0.02</v>
      </c>
      <c r="AM559" s="383">
        <v>0.02</v>
      </c>
      <c r="AN559" s="383">
        <v>0.02</v>
      </c>
      <c r="AO559" s="383">
        <v>0.02</v>
      </c>
      <c r="AP559" s="383">
        <v>0.02</v>
      </c>
      <c r="AQ559" s="383">
        <v>0.02</v>
      </c>
      <c r="AR559" s="383">
        <v>0.02</v>
      </c>
      <c r="AS559" s="383">
        <v>0.02</v>
      </c>
      <c r="AT559" s="384">
        <v>0.02</v>
      </c>
      <c r="AU559" s="385">
        <v>0.02</v>
      </c>
      <c r="AV559" s="386">
        <v>0.02</v>
      </c>
      <c r="AW559" s="383">
        <v>0.02</v>
      </c>
      <c r="AX559" s="383">
        <v>0.02</v>
      </c>
      <c r="AY559" s="383">
        <v>0.02</v>
      </c>
      <c r="AZ559" s="383">
        <v>0.02</v>
      </c>
      <c r="BA559" s="383">
        <v>0.02</v>
      </c>
      <c r="BB559" s="383">
        <v>0.02</v>
      </c>
      <c r="BC559" s="383">
        <v>0.02</v>
      </c>
      <c r="BD559" s="383">
        <v>0.02</v>
      </c>
      <c r="BE559" s="383">
        <v>0.02</v>
      </c>
      <c r="BF559" s="383">
        <v>0.02</v>
      </c>
      <c r="BG559" s="383">
        <v>0.02</v>
      </c>
      <c r="BH559" s="384">
        <v>0.02</v>
      </c>
      <c r="BI559" s="385">
        <v>0.02</v>
      </c>
      <c r="BJ559" s="385">
        <v>0.02</v>
      </c>
      <c r="BK559" s="385">
        <v>0.02</v>
      </c>
      <c r="BL559" s="385">
        <v>0.02</v>
      </c>
      <c r="BM559" s="385">
        <v>0.02</v>
      </c>
    </row>
    <row r="560" spans="1:66" outlineLevel="1" x14ac:dyDescent="0.3">
      <c r="A560" t="str">
        <f t="shared" ref="A560:A569" si="241">$B$483</f>
        <v>Downtime - Efficiency loss</v>
      </c>
      <c r="B560" s="273" t="str">
        <f t="shared" ref="B560:B569" si="242">B205</f>
        <v>Hoplens (FTA) HRS</v>
      </c>
      <c r="C560" s="274">
        <f t="shared" ref="C560:C569" si="243">C472</f>
        <v>0</v>
      </c>
      <c r="D560" s="275" t="str">
        <f t="shared" ref="D560:D569" si="244">D205</f>
        <v>Blue Spool</v>
      </c>
      <c r="E560" s="299"/>
      <c r="F560" s="496">
        <v>0.12</v>
      </c>
      <c r="G560" s="496">
        <v>0.12</v>
      </c>
      <c r="H560" s="496">
        <v>0.12</v>
      </c>
      <c r="I560" s="496">
        <v>0.12</v>
      </c>
      <c r="J560" s="496">
        <v>0.12</v>
      </c>
      <c r="K560" s="496">
        <v>0.12</v>
      </c>
      <c r="L560" s="496">
        <v>0.12</v>
      </c>
      <c r="M560" s="496">
        <v>0.12</v>
      </c>
      <c r="N560" s="496">
        <v>0.12</v>
      </c>
      <c r="O560" s="496">
        <v>0.12</v>
      </c>
      <c r="P560" s="496">
        <v>0.12</v>
      </c>
      <c r="Q560" s="496">
        <v>0.12</v>
      </c>
      <c r="R560" s="497">
        <v>0.12</v>
      </c>
      <c r="S560" s="498">
        <v>0.12</v>
      </c>
      <c r="T560" s="499">
        <v>0.12</v>
      </c>
      <c r="U560" s="496">
        <v>0.12</v>
      </c>
      <c r="V560" s="496">
        <v>0.12</v>
      </c>
      <c r="W560" s="496">
        <v>0.12</v>
      </c>
      <c r="X560" s="496">
        <v>0.12</v>
      </c>
      <c r="Y560" s="496">
        <v>0.12</v>
      </c>
      <c r="Z560" s="496">
        <v>0.12</v>
      </c>
      <c r="AA560" s="496">
        <v>0.12</v>
      </c>
      <c r="AB560" s="496">
        <v>0.12</v>
      </c>
      <c r="AC560" s="496">
        <v>0.12</v>
      </c>
      <c r="AD560" s="496">
        <v>0.12</v>
      </c>
      <c r="AE560" s="496">
        <v>0.12</v>
      </c>
      <c r="AF560" s="497">
        <v>0.12</v>
      </c>
      <c r="AG560" s="498">
        <v>0.12</v>
      </c>
      <c r="AH560" s="499">
        <v>0.12</v>
      </c>
      <c r="AI560" s="496">
        <v>0.12</v>
      </c>
      <c r="AJ560" s="496">
        <v>0.12</v>
      </c>
      <c r="AK560" s="496">
        <v>0.12</v>
      </c>
      <c r="AL560" s="496">
        <v>0.12</v>
      </c>
      <c r="AM560" s="496">
        <v>0.12</v>
      </c>
      <c r="AN560" s="496">
        <v>0.12</v>
      </c>
      <c r="AO560" s="496">
        <v>0.12</v>
      </c>
      <c r="AP560" s="496">
        <v>0.12</v>
      </c>
      <c r="AQ560" s="496">
        <v>0.12</v>
      </c>
      <c r="AR560" s="496">
        <v>0.12</v>
      </c>
      <c r="AS560" s="496">
        <v>0.12</v>
      </c>
      <c r="AT560" s="497">
        <v>0.12</v>
      </c>
      <c r="AU560" s="498">
        <v>0.12</v>
      </c>
      <c r="AV560" s="499">
        <v>0.12</v>
      </c>
      <c r="AW560" s="496">
        <v>0.12</v>
      </c>
      <c r="AX560" s="496">
        <v>0.12</v>
      </c>
      <c r="AY560" s="496">
        <v>0.12</v>
      </c>
      <c r="AZ560" s="496">
        <v>0.12</v>
      </c>
      <c r="BA560" s="496">
        <v>0.12</v>
      </c>
      <c r="BB560" s="496">
        <v>0.12</v>
      </c>
      <c r="BC560" s="496">
        <v>0.12</v>
      </c>
      <c r="BD560" s="496">
        <v>0.12</v>
      </c>
      <c r="BE560" s="496">
        <v>0.12</v>
      </c>
      <c r="BF560" s="496">
        <v>0.12</v>
      </c>
      <c r="BG560" s="496">
        <v>0.12</v>
      </c>
      <c r="BH560" s="497">
        <v>0.12</v>
      </c>
      <c r="BI560" s="498">
        <v>0.12</v>
      </c>
      <c r="BJ560" s="498">
        <v>0.12</v>
      </c>
      <c r="BK560" s="498">
        <v>0.12</v>
      </c>
      <c r="BL560" s="498">
        <v>0.12</v>
      </c>
      <c r="BM560" s="498">
        <v>0.12</v>
      </c>
      <c r="BN560">
        <v>0.12</v>
      </c>
    </row>
    <row r="561" spans="1:66" outlineLevel="1" x14ac:dyDescent="0.3">
      <c r="A561" t="str">
        <f t="shared" si="241"/>
        <v>Downtime - Efficiency loss</v>
      </c>
      <c r="B561" s="239" t="str">
        <f t="shared" si="242"/>
        <v>Hoplens (FTA) HRS</v>
      </c>
      <c r="C561" s="240">
        <f t="shared" si="243"/>
        <v>0</v>
      </c>
      <c r="D561" s="241" t="str">
        <f t="shared" si="244"/>
        <v>Catridge Preparation</v>
      </c>
      <c r="E561" s="242"/>
      <c r="F561" s="500">
        <v>0.12</v>
      </c>
      <c r="G561" s="500">
        <v>0.12</v>
      </c>
      <c r="H561" s="500">
        <v>0.12</v>
      </c>
      <c r="I561" s="500">
        <v>0.12</v>
      </c>
      <c r="J561" s="500">
        <v>0.12</v>
      </c>
      <c r="K561" s="500">
        <v>0.12</v>
      </c>
      <c r="L561" s="500">
        <v>0.12</v>
      </c>
      <c r="M561" s="500">
        <v>0.12</v>
      </c>
      <c r="N561" s="500">
        <v>0.12</v>
      </c>
      <c r="O561" s="500">
        <v>0.12</v>
      </c>
      <c r="P561" s="500">
        <v>0.12</v>
      </c>
      <c r="Q561" s="500">
        <v>0.12</v>
      </c>
      <c r="R561" s="501">
        <v>0.12</v>
      </c>
      <c r="S561" s="502">
        <v>0.12</v>
      </c>
      <c r="T561" s="503">
        <v>0.12</v>
      </c>
      <c r="U561" s="500">
        <v>0.12</v>
      </c>
      <c r="V561" s="500">
        <v>0.12</v>
      </c>
      <c r="W561" s="500">
        <v>0.12</v>
      </c>
      <c r="X561" s="500">
        <v>0.12</v>
      </c>
      <c r="Y561" s="500">
        <v>0.12</v>
      </c>
      <c r="Z561" s="500">
        <v>0.12</v>
      </c>
      <c r="AA561" s="500">
        <v>0.12</v>
      </c>
      <c r="AB561" s="500">
        <v>0.12</v>
      </c>
      <c r="AC561" s="500">
        <v>0.12</v>
      </c>
      <c r="AD561" s="500">
        <v>0.12</v>
      </c>
      <c r="AE561" s="500">
        <v>0.12</v>
      </c>
      <c r="AF561" s="501">
        <v>0.12</v>
      </c>
      <c r="AG561" s="502">
        <v>0.12</v>
      </c>
      <c r="AH561" s="503">
        <v>0.12</v>
      </c>
      <c r="AI561" s="500">
        <v>0.12</v>
      </c>
      <c r="AJ561" s="500">
        <v>0.12</v>
      </c>
      <c r="AK561" s="500">
        <v>0.12</v>
      </c>
      <c r="AL561" s="500">
        <v>0.12</v>
      </c>
      <c r="AM561" s="500">
        <v>0.12</v>
      </c>
      <c r="AN561" s="500">
        <v>0.12</v>
      </c>
      <c r="AO561" s="500">
        <v>0.12</v>
      </c>
      <c r="AP561" s="500">
        <v>0.12</v>
      </c>
      <c r="AQ561" s="500">
        <v>0.12</v>
      </c>
      <c r="AR561" s="500">
        <v>0.12</v>
      </c>
      <c r="AS561" s="500">
        <v>0.12</v>
      </c>
      <c r="AT561" s="501">
        <v>0.12</v>
      </c>
      <c r="AU561" s="502">
        <v>0.12</v>
      </c>
      <c r="AV561" s="503">
        <v>0.12</v>
      </c>
      <c r="AW561" s="500">
        <v>0.12</v>
      </c>
      <c r="AX561" s="500">
        <v>0.12</v>
      </c>
      <c r="AY561" s="500">
        <v>0.12</v>
      </c>
      <c r="AZ561" s="500">
        <v>0.12</v>
      </c>
      <c r="BA561" s="500">
        <v>0.12</v>
      </c>
      <c r="BB561" s="500">
        <v>0.12</v>
      </c>
      <c r="BC561" s="500">
        <v>0.12</v>
      </c>
      <c r="BD561" s="500">
        <v>0.12</v>
      </c>
      <c r="BE561" s="500">
        <v>0.12</v>
      </c>
      <c r="BF561" s="500">
        <v>0.12</v>
      </c>
      <c r="BG561" s="500">
        <v>0.12</v>
      </c>
      <c r="BH561" s="501">
        <v>0.12</v>
      </c>
      <c r="BI561" s="502">
        <v>0.12</v>
      </c>
      <c r="BJ561" s="502">
        <v>0.12</v>
      </c>
      <c r="BK561" s="502">
        <v>0.12</v>
      </c>
      <c r="BL561" s="502">
        <v>0.12</v>
      </c>
      <c r="BM561" s="502">
        <v>0.12</v>
      </c>
      <c r="BN561">
        <v>0.12</v>
      </c>
    </row>
    <row r="562" spans="1:66" outlineLevel="1" x14ac:dyDescent="0.3">
      <c r="A562" t="str">
        <f t="shared" si="241"/>
        <v>Downtime - Efficiency loss</v>
      </c>
      <c r="B562" s="239" t="str">
        <f t="shared" si="242"/>
        <v>Hoplens (FTA) HRS</v>
      </c>
      <c r="C562" s="240">
        <f t="shared" si="243"/>
        <v>0</v>
      </c>
      <c r="D562" s="241" t="str">
        <f t="shared" si="244"/>
        <v>Lensing</v>
      </c>
      <c r="E562" s="242"/>
      <c r="F562" s="500">
        <v>0.12</v>
      </c>
      <c r="G562" s="500">
        <v>0.12</v>
      </c>
      <c r="H562" s="500">
        <v>0.12</v>
      </c>
      <c r="I562" s="500">
        <v>0.12</v>
      </c>
      <c r="J562" s="500">
        <v>0.12</v>
      </c>
      <c r="K562" s="500">
        <v>0.12</v>
      </c>
      <c r="L562" s="500">
        <v>0.12</v>
      </c>
      <c r="M562" s="500">
        <v>0.12</v>
      </c>
      <c r="N562" s="500">
        <v>0.12</v>
      </c>
      <c r="O562" s="500">
        <v>0.12</v>
      </c>
      <c r="P562" s="500">
        <v>0.12</v>
      </c>
      <c r="Q562" s="500">
        <v>0.12</v>
      </c>
      <c r="R562" s="501">
        <v>0.12</v>
      </c>
      <c r="S562" s="502">
        <v>0.12</v>
      </c>
      <c r="T562" s="503">
        <v>0.12</v>
      </c>
      <c r="U562" s="500">
        <v>0.12</v>
      </c>
      <c r="V562" s="500">
        <v>0.12</v>
      </c>
      <c r="W562" s="500">
        <v>0.12</v>
      </c>
      <c r="X562" s="500">
        <v>0.12</v>
      </c>
      <c r="Y562" s="500">
        <v>0.12</v>
      </c>
      <c r="Z562" s="500">
        <v>0.12</v>
      </c>
      <c r="AA562" s="500">
        <v>0.12</v>
      </c>
      <c r="AB562" s="500">
        <v>0.12</v>
      </c>
      <c r="AC562" s="500">
        <v>0.12</v>
      </c>
      <c r="AD562" s="500">
        <v>0.12</v>
      </c>
      <c r="AE562" s="500">
        <v>0.12</v>
      </c>
      <c r="AF562" s="501">
        <v>0.12</v>
      </c>
      <c r="AG562" s="502">
        <v>0.12</v>
      </c>
      <c r="AH562" s="503">
        <v>0.12</v>
      </c>
      <c r="AI562" s="500">
        <v>0.12</v>
      </c>
      <c r="AJ562" s="500">
        <v>0.12</v>
      </c>
      <c r="AK562" s="500">
        <v>0.12</v>
      </c>
      <c r="AL562" s="500">
        <v>0.12</v>
      </c>
      <c r="AM562" s="500">
        <v>0.12</v>
      </c>
      <c r="AN562" s="500">
        <v>0.12</v>
      </c>
      <c r="AO562" s="500">
        <v>0.12</v>
      </c>
      <c r="AP562" s="500">
        <v>0.12</v>
      </c>
      <c r="AQ562" s="500">
        <v>0.12</v>
      </c>
      <c r="AR562" s="500">
        <v>0.12</v>
      </c>
      <c r="AS562" s="500">
        <v>0.12</v>
      </c>
      <c r="AT562" s="501">
        <v>0.12</v>
      </c>
      <c r="AU562" s="502">
        <v>0.12</v>
      </c>
      <c r="AV562" s="503">
        <v>0.12</v>
      </c>
      <c r="AW562" s="500">
        <v>0.12</v>
      </c>
      <c r="AX562" s="500">
        <v>0.12</v>
      </c>
      <c r="AY562" s="500">
        <v>0.12</v>
      </c>
      <c r="AZ562" s="500">
        <v>0.12</v>
      </c>
      <c r="BA562" s="500">
        <v>0.12</v>
      </c>
      <c r="BB562" s="500">
        <v>0.12</v>
      </c>
      <c r="BC562" s="500">
        <v>0.12</v>
      </c>
      <c r="BD562" s="500">
        <v>0.12</v>
      </c>
      <c r="BE562" s="500">
        <v>0.12</v>
      </c>
      <c r="BF562" s="500">
        <v>0.12</v>
      </c>
      <c r="BG562" s="500">
        <v>0.12</v>
      </c>
      <c r="BH562" s="501">
        <v>0.12</v>
      </c>
      <c r="BI562" s="502">
        <v>0.12</v>
      </c>
      <c r="BJ562" s="502">
        <v>0.12</v>
      </c>
      <c r="BK562" s="502">
        <v>0.12</v>
      </c>
      <c r="BL562" s="502">
        <v>0.12</v>
      </c>
      <c r="BM562" s="502">
        <v>0.12</v>
      </c>
      <c r="BN562">
        <v>0.12</v>
      </c>
    </row>
    <row r="563" spans="1:66" outlineLevel="1" x14ac:dyDescent="0.3">
      <c r="A563" t="str">
        <f t="shared" si="241"/>
        <v>Downtime - Efficiency loss</v>
      </c>
      <c r="B563" s="239" t="str">
        <f t="shared" si="242"/>
        <v>Hoplens (FTA) HRS</v>
      </c>
      <c r="C563" s="240">
        <f t="shared" si="243"/>
        <v>0</v>
      </c>
      <c r="D563" s="241" t="str">
        <f t="shared" si="244"/>
        <v>Final Stripping</v>
      </c>
      <c r="E563" s="242"/>
      <c r="F563" s="500">
        <v>0.12</v>
      </c>
      <c r="G563" s="500">
        <v>0.12</v>
      </c>
      <c r="H563" s="500">
        <v>0.12</v>
      </c>
      <c r="I563" s="500">
        <v>0.12</v>
      </c>
      <c r="J563" s="500">
        <v>0.12</v>
      </c>
      <c r="K563" s="500">
        <v>0.12</v>
      </c>
      <c r="L563" s="500">
        <v>0.12</v>
      </c>
      <c r="M563" s="500">
        <v>0.12</v>
      </c>
      <c r="N563" s="500">
        <v>0.12</v>
      </c>
      <c r="O563" s="500">
        <v>0.12</v>
      </c>
      <c r="P563" s="500">
        <v>0.12</v>
      </c>
      <c r="Q563" s="500">
        <v>0.12</v>
      </c>
      <c r="R563" s="501">
        <v>0.12</v>
      </c>
      <c r="S563" s="502">
        <v>0.12</v>
      </c>
      <c r="T563" s="503">
        <v>0.12</v>
      </c>
      <c r="U563" s="500">
        <v>0.12</v>
      </c>
      <c r="V563" s="500">
        <v>0.12</v>
      </c>
      <c r="W563" s="500">
        <v>0.12</v>
      </c>
      <c r="X563" s="500">
        <v>0.12</v>
      </c>
      <c r="Y563" s="500">
        <v>0.12</v>
      </c>
      <c r="Z563" s="500">
        <v>0.12</v>
      </c>
      <c r="AA563" s="500">
        <v>0.12</v>
      </c>
      <c r="AB563" s="500">
        <v>0.12</v>
      </c>
      <c r="AC563" s="500">
        <v>0.12</v>
      </c>
      <c r="AD563" s="500">
        <v>0.12</v>
      </c>
      <c r="AE563" s="500">
        <v>0.12</v>
      </c>
      <c r="AF563" s="501">
        <v>0.12</v>
      </c>
      <c r="AG563" s="502">
        <v>0.12</v>
      </c>
      <c r="AH563" s="503">
        <v>0.12</v>
      </c>
      <c r="AI563" s="500">
        <v>0.12</v>
      </c>
      <c r="AJ563" s="500">
        <v>0.12</v>
      </c>
      <c r="AK563" s="500">
        <v>0.12</v>
      </c>
      <c r="AL563" s="500">
        <v>0.12</v>
      </c>
      <c r="AM563" s="500">
        <v>0.12</v>
      </c>
      <c r="AN563" s="500">
        <v>0.12</v>
      </c>
      <c r="AO563" s="500">
        <v>0.12</v>
      </c>
      <c r="AP563" s="500">
        <v>0.12</v>
      </c>
      <c r="AQ563" s="500">
        <v>0.12</v>
      </c>
      <c r="AR563" s="500">
        <v>0.12</v>
      </c>
      <c r="AS563" s="500">
        <v>0.12</v>
      </c>
      <c r="AT563" s="501">
        <v>0.12</v>
      </c>
      <c r="AU563" s="502">
        <v>0.12</v>
      </c>
      <c r="AV563" s="503">
        <v>0.12</v>
      </c>
      <c r="AW563" s="500">
        <v>0.12</v>
      </c>
      <c r="AX563" s="500">
        <v>0.12</v>
      </c>
      <c r="AY563" s="500">
        <v>0.12</v>
      </c>
      <c r="AZ563" s="500">
        <v>0.12</v>
      </c>
      <c r="BA563" s="500">
        <v>0.12</v>
      </c>
      <c r="BB563" s="500">
        <v>0.12</v>
      </c>
      <c r="BC563" s="500">
        <v>0.12</v>
      </c>
      <c r="BD563" s="500">
        <v>0.12</v>
      </c>
      <c r="BE563" s="500">
        <v>0.12</v>
      </c>
      <c r="BF563" s="500">
        <v>0.12</v>
      </c>
      <c r="BG563" s="500">
        <v>0.12</v>
      </c>
      <c r="BH563" s="501">
        <v>0.12</v>
      </c>
      <c r="BI563" s="502">
        <v>0.12</v>
      </c>
      <c r="BJ563" s="502">
        <v>0.12</v>
      </c>
      <c r="BK563" s="502">
        <v>0.12</v>
      </c>
      <c r="BL563" s="502">
        <v>0.12</v>
      </c>
      <c r="BM563" s="502">
        <v>0.12</v>
      </c>
      <c r="BN563">
        <v>0.12</v>
      </c>
    </row>
    <row r="564" spans="1:66" outlineLevel="1" x14ac:dyDescent="0.3">
      <c r="A564" t="str">
        <f t="shared" si="241"/>
        <v>Downtime - Efficiency loss</v>
      </c>
      <c r="B564" s="239" t="str">
        <f t="shared" si="242"/>
        <v>Hoplens (FTA) HRS</v>
      </c>
      <c r="C564" s="240">
        <f t="shared" si="243"/>
        <v>0</v>
      </c>
      <c r="D564" s="241" t="str">
        <f t="shared" si="244"/>
        <v>AR Coating load</v>
      </c>
      <c r="E564" s="242"/>
      <c r="F564" s="500">
        <v>0.12</v>
      </c>
      <c r="G564" s="500">
        <v>0.12</v>
      </c>
      <c r="H564" s="500">
        <v>0.12</v>
      </c>
      <c r="I564" s="500">
        <v>0.12</v>
      </c>
      <c r="J564" s="500">
        <v>0.12</v>
      </c>
      <c r="K564" s="500">
        <v>0.12</v>
      </c>
      <c r="L564" s="500">
        <v>0.12</v>
      </c>
      <c r="M564" s="500">
        <v>0.12</v>
      </c>
      <c r="N564" s="500">
        <v>0.12</v>
      </c>
      <c r="O564" s="500">
        <v>0.12</v>
      </c>
      <c r="P564" s="500">
        <v>0.12</v>
      </c>
      <c r="Q564" s="500">
        <v>0.12</v>
      </c>
      <c r="R564" s="501">
        <v>0.12</v>
      </c>
      <c r="S564" s="502">
        <v>0.12</v>
      </c>
      <c r="T564" s="503">
        <v>0.12</v>
      </c>
      <c r="U564" s="500">
        <v>0.12</v>
      </c>
      <c r="V564" s="500">
        <v>0.12</v>
      </c>
      <c r="W564" s="500">
        <v>0.12</v>
      </c>
      <c r="X564" s="500">
        <v>0.12</v>
      </c>
      <c r="Y564" s="500">
        <v>0.12</v>
      </c>
      <c r="Z564" s="500">
        <v>0.12</v>
      </c>
      <c r="AA564" s="500">
        <v>0.12</v>
      </c>
      <c r="AB564" s="500">
        <v>0.12</v>
      </c>
      <c r="AC564" s="500">
        <v>0.12</v>
      </c>
      <c r="AD564" s="500">
        <v>0.12</v>
      </c>
      <c r="AE564" s="500">
        <v>0.12</v>
      </c>
      <c r="AF564" s="501">
        <v>0.12</v>
      </c>
      <c r="AG564" s="502">
        <v>0.12</v>
      </c>
      <c r="AH564" s="503">
        <v>0.12</v>
      </c>
      <c r="AI564" s="500">
        <v>0.12</v>
      </c>
      <c r="AJ564" s="500">
        <v>0.12</v>
      </c>
      <c r="AK564" s="500">
        <v>0.12</v>
      </c>
      <c r="AL564" s="500">
        <v>0.12</v>
      </c>
      <c r="AM564" s="500">
        <v>0.12</v>
      </c>
      <c r="AN564" s="500">
        <v>0.12</v>
      </c>
      <c r="AO564" s="500">
        <v>0.12</v>
      </c>
      <c r="AP564" s="500">
        <v>0.12</v>
      </c>
      <c r="AQ564" s="500">
        <v>0.12</v>
      </c>
      <c r="AR564" s="500">
        <v>0.12</v>
      </c>
      <c r="AS564" s="500">
        <v>0.12</v>
      </c>
      <c r="AT564" s="501">
        <v>0.12</v>
      </c>
      <c r="AU564" s="502">
        <v>0.12</v>
      </c>
      <c r="AV564" s="503">
        <v>0.12</v>
      </c>
      <c r="AW564" s="500">
        <v>0.12</v>
      </c>
      <c r="AX564" s="500">
        <v>0.12</v>
      </c>
      <c r="AY564" s="500">
        <v>0.12</v>
      </c>
      <c r="AZ564" s="500">
        <v>0.12</v>
      </c>
      <c r="BA564" s="500">
        <v>0.12</v>
      </c>
      <c r="BB564" s="500">
        <v>0.12</v>
      </c>
      <c r="BC564" s="500">
        <v>0.12</v>
      </c>
      <c r="BD564" s="500">
        <v>0.12</v>
      </c>
      <c r="BE564" s="500">
        <v>0.12</v>
      </c>
      <c r="BF564" s="500">
        <v>0.12</v>
      </c>
      <c r="BG564" s="500">
        <v>0.12</v>
      </c>
      <c r="BH564" s="501">
        <v>0.12</v>
      </c>
      <c r="BI564" s="502">
        <v>0.12</v>
      </c>
      <c r="BJ564" s="502">
        <v>0.12</v>
      </c>
      <c r="BK564" s="502">
        <v>0.12</v>
      </c>
      <c r="BL564" s="502">
        <v>0.12</v>
      </c>
      <c r="BM564" s="502">
        <v>0.12</v>
      </c>
      <c r="BN564">
        <v>0.12</v>
      </c>
    </row>
    <row r="565" spans="1:66" outlineLevel="1" x14ac:dyDescent="0.3">
      <c r="A565" t="str">
        <f t="shared" si="241"/>
        <v>Downtime - Efficiency loss</v>
      </c>
      <c r="B565" s="239" t="str">
        <f t="shared" si="242"/>
        <v>Hoplens (FTA) HRS</v>
      </c>
      <c r="C565" s="240">
        <f t="shared" si="243"/>
        <v>0</v>
      </c>
      <c r="D565" s="241" t="str">
        <f t="shared" si="244"/>
        <v>AR Coating/Pre/Post Inspection</v>
      </c>
      <c r="E565" s="242"/>
      <c r="F565" s="500">
        <v>0.12</v>
      </c>
      <c r="G565" s="500">
        <v>0.12</v>
      </c>
      <c r="H565" s="500">
        <v>0.12</v>
      </c>
      <c r="I565" s="500">
        <v>0.12</v>
      </c>
      <c r="J565" s="500">
        <v>0.12</v>
      </c>
      <c r="K565" s="500">
        <v>0.12</v>
      </c>
      <c r="L565" s="500">
        <v>0.12</v>
      </c>
      <c r="M565" s="500">
        <v>0.12</v>
      </c>
      <c r="N565" s="500">
        <v>0.12</v>
      </c>
      <c r="O565" s="500">
        <v>0.12</v>
      </c>
      <c r="P565" s="500">
        <v>0.12</v>
      </c>
      <c r="Q565" s="500">
        <v>0.12</v>
      </c>
      <c r="R565" s="501">
        <v>0.12</v>
      </c>
      <c r="S565" s="502">
        <v>0.12</v>
      </c>
      <c r="T565" s="503">
        <v>0.12</v>
      </c>
      <c r="U565" s="500">
        <v>0.12</v>
      </c>
      <c r="V565" s="500">
        <v>0.12</v>
      </c>
      <c r="W565" s="500">
        <v>0.12</v>
      </c>
      <c r="X565" s="500">
        <v>0.12</v>
      </c>
      <c r="Y565" s="500">
        <v>0.12</v>
      </c>
      <c r="Z565" s="500">
        <v>0.12</v>
      </c>
      <c r="AA565" s="500">
        <v>0.12</v>
      </c>
      <c r="AB565" s="500">
        <v>0.12</v>
      </c>
      <c r="AC565" s="500">
        <v>0.12</v>
      </c>
      <c r="AD565" s="500">
        <v>0.12</v>
      </c>
      <c r="AE565" s="500">
        <v>0.12</v>
      </c>
      <c r="AF565" s="501">
        <v>0.12</v>
      </c>
      <c r="AG565" s="502">
        <v>0.12</v>
      </c>
      <c r="AH565" s="503">
        <v>0.12</v>
      </c>
      <c r="AI565" s="500">
        <v>0.12</v>
      </c>
      <c r="AJ565" s="500">
        <v>0.12</v>
      </c>
      <c r="AK565" s="500">
        <v>0.12</v>
      </c>
      <c r="AL565" s="500">
        <v>0.12</v>
      </c>
      <c r="AM565" s="500">
        <v>0.12</v>
      </c>
      <c r="AN565" s="500">
        <v>0.12</v>
      </c>
      <c r="AO565" s="500">
        <v>0.12</v>
      </c>
      <c r="AP565" s="500">
        <v>0.12</v>
      </c>
      <c r="AQ565" s="500">
        <v>0.12</v>
      </c>
      <c r="AR565" s="500">
        <v>0.12</v>
      </c>
      <c r="AS565" s="500">
        <v>0.12</v>
      </c>
      <c r="AT565" s="501">
        <v>0.12</v>
      </c>
      <c r="AU565" s="502">
        <v>0.12</v>
      </c>
      <c r="AV565" s="503">
        <v>0.12</v>
      </c>
      <c r="AW565" s="500">
        <v>0.12</v>
      </c>
      <c r="AX565" s="500">
        <v>0.12</v>
      </c>
      <c r="AY565" s="500">
        <v>0.12</v>
      </c>
      <c r="AZ565" s="500">
        <v>0.12</v>
      </c>
      <c r="BA565" s="500">
        <v>0.12</v>
      </c>
      <c r="BB565" s="500">
        <v>0.12</v>
      </c>
      <c r="BC565" s="500">
        <v>0.12</v>
      </c>
      <c r="BD565" s="500">
        <v>0.12</v>
      </c>
      <c r="BE565" s="500">
        <v>0.12</v>
      </c>
      <c r="BF565" s="500">
        <v>0.12</v>
      </c>
      <c r="BG565" s="500">
        <v>0.12</v>
      </c>
      <c r="BH565" s="501">
        <v>0.12</v>
      </c>
      <c r="BI565" s="502">
        <v>0.12</v>
      </c>
      <c r="BJ565" s="502">
        <v>0.12</v>
      </c>
      <c r="BK565" s="502">
        <v>0.12</v>
      </c>
      <c r="BL565" s="502">
        <v>0.12</v>
      </c>
      <c r="BM565" s="502">
        <v>0.12</v>
      </c>
      <c r="BN565">
        <v>0.12</v>
      </c>
    </row>
    <row r="566" spans="1:66" outlineLevel="1" x14ac:dyDescent="0.3">
      <c r="A566" t="str">
        <f t="shared" si="241"/>
        <v>Downtime - Efficiency loss</v>
      </c>
      <c r="B566" s="239" t="str">
        <f t="shared" si="242"/>
        <v>Hoplens (FTA) HRS</v>
      </c>
      <c r="C566" s="240">
        <f t="shared" si="243"/>
        <v>0</v>
      </c>
      <c r="D566" s="241" t="str">
        <f t="shared" si="244"/>
        <v>AR Coating unload</v>
      </c>
      <c r="E566" s="242"/>
      <c r="F566" s="500">
        <v>0.12</v>
      </c>
      <c r="G566" s="500">
        <v>0.12</v>
      </c>
      <c r="H566" s="500">
        <v>0.12</v>
      </c>
      <c r="I566" s="500">
        <v>0.12</v>
      </c>
      <c r="J566" s="500">
        <v>0.12</v>
      </c>
      <c r="K566" s="500">
        <v>0.12</v>
      </c>
      <c r="L566" s="500">
        <v>0.12</v>
      </c>
      <c r="M566" s="500">
        <v>0.12</v>
      </c>
      <c r="N566" s="500">
        <v>0.12</v>
      </c>
      <c r="O566" s="500">
        <v>0.12</v>
      </c>
      <c r="P566" s="500">
        <v>0.12</v>
      </c>
      <c r="Q566" s="500">
        <v>0.12</v>
      </c>
      <c r="R566" s="501">
        <v>0.12</v>
      </c>
      <c r="S566" s="502">
        <v>0.12</v>
      </c>
      <c r="T566" s="503">
        <v>0.12</v>
      </c>
      <c r="U566" s="500">
        <v>0.12</v>
      </c>
      <c r="V566" s="500">
        <v>0.12</v>
      </c>
      <c r="W566" s="500">
        <v>0.12</v>
      </c>
      <c r="X566" s="500">
        <v>0.12</v>
      </c>
      <c r="Y566" s="500">
        <v>0.12</v>
      </c>
      <c r="Z566" s="500">
        <v>0.12</v>
      </c>
      <c r="AA566" s="500">
        <v>0.12</v>
      </c>
      <c r="AB566" s="500">
        <v>0.12</v>
      </c>
      <c r="AC566" s="500">
        <v>0.12</v>
      </c>
      <c r="AD566" s="500">
        <v>0.12</v>
      </c>
      <c r="AE566" s="500">
        <v>0.12</v>
      </c>
      <c r="AF566" s="501">
        <v>0.12</v>
      </c>
      <c r="AG566" s="502">
        <v>0.12</v>
      </c>
      <c r="AH566" s="503">
        <v>0.12</v>
      </c>
      <c r="AI566" s="500">
        <v>0.12</v>
      </c>
      <c r="AJ566" s="500">
        <v>0.12</v>
      </c>
      <c r="AK566" s="500">
        <v>0.12</v>
      </c>
      <c r="AL566" s="500">
        <v>0.12</v>
      </c>
      <c r="AM566" s="500">
        <v>0.12</v>
      </c>
      <c r="AN566" s="500">
        <v>0.12</v>
      </c>
      <c r="AO566" s="500">
        <v>0.12</v>
      </c>
      <c r="AP566" s="500">
        <v>0.12</v>
      </c>
      <c r="AQ566" s="500">
        <v>0.12</v>
      </c>
      <c r="AR566" s="500">
        <v>0.12</v>
      </c>
      <c r="AS566" s="500">
        <v>0.12</v>
      </c>
      <c r="AT566" s="501">
        <v>0.12</v>
      </c>
      <c r="AU566" s="502">
        <v>0.12</v>
      </c>
      <c r="AV566" s="503">
        <v>0.12</v>
      </c>
      <c r="AW566" s="500">
        <v>0.12</v>
      </c>
      <c r="AX566" s="500">
        <v>0.12</v>
      </c>
      <c r="AY566" s="500">
        <v>0.12</v>
      </c>
      <c r="AZ566" s="500">
        <v>0.12</v>
      </c>
      <c r="BA566" s="500">
        <v>0.12</v>
      </c>
      <c r="BB566" s="500">
        <v>0.12</v>
      </c>
      <c r="BC566" s="500">
        <v>0.12</v>
      </c>
      <c r="BD566" s="500">
        <v>0.12</v>
      </c>
      <c r="BE566" s="500">
        <v>0.12</v>
      </c>
      <c r="BF566" s="500">
        <v>0.12</v>
      </c>
      <c r="BG566" s="500">
        <v>0.12</v>
      </c>
      <c r="BH566" s="501">
        <v>0.12</v>
      </c>
      <c r="BI566" s="502">
        <v>0.12</v>
      </c>
      <c r="BJ566" s="502">
        <v>0.12</v>
      </c>
      <c r="BK566" s="502">
        <v>0.12</v>
      </c>
      <c r="BL566" s="502">
        <v>0.12</v>
      </c>
      <c r="BM566" s="502">
        <v>0.12</v>
      </c>
      <c r="BN566">
        <v>0.12</v>
      </c>
    </row>
    <row r="567" spans="1:66" outlineLevel="1" x14ac:dyDescent="0.3">
      <c r="A567" t="str">
        <f t="shared" si="241"/>
        <v>Downtime - Efficiency loss</v>
      </c>
      <c r="B567" s="239" t="str">
        <f t="shared" si="242"/>
        <v>Hoplens (FTA) HRS</v>
      </c>
      <c r="C567" s="240">
        <f t="shared" si="243"/>
        <v>0</v>
      </c>
      <c r="D567" s="241" t="str">
        <f t="shared" si="244"/>
        <v>Hoplens Final Inspection</v>
      </c>
      <c r="E567" s="242"/>
      <c r="F567" s="500">
        <v>0.12</v>
      </c>
      <c r="G567" s="500">
        <v>0.12</v>
      </c>
      <c r="H567" s="500">
        <v>0.12</v>
      </c>
      <c r="I567" s="500">
        <v>0.12</v>
      </c>
      <c r="J567" s="500">
        <v>0.12</v>
      </c>
      <c r="K567" s="500">
        <v>0.12</v>
      </c>
      <c r="L567" s="500">
        <v>0.12</v>
      </c>
      <c r="M567" s="500">
        <v>0.12</v>
      </c>
      <c r="N567" s="500">
        <v>0.12</v>
      </c>
      <c r="O567" s="500">
        <v>0.12</v>
      </c>
      <c r="P567" s="500">
        <v>0.12</v>
      </c>
      <c r="Q567" s="500">
        <v>0.12</v>
      </c>
      <c r="R567" s="501">
        <v>0.12</v>
      </c>
      <c r="S567" s="502">
        <v>0.12</v>
      </c>
      <c r="T567" s="503">
        <v>0.12</v>
      </c>
      <c r="U567" s="500">
        <v>0.12</v>
      </c>
      <c r="V567" s="500">
        <v>0.12</v>
      </c>
      <c r="W567" s="500">
        <v>0.12</v>
      </c>
      <c r="X567" s="500">
        <v>0.12</v>
      </c>
      <c r="Y567" s="500">
        <v>0.12</v>
      </c>
      <c r="Z567" s="500">
        <v>0.12</v>
      </c>
      <c r="AA567" s="500">
        <v>0.12</v>
      </c>
      <c r="AB567" s="500">
        <v>0.12</v>
      </c>
      <c r="AC567" s="500">
        <v>0.12</v>
      </c>
      <c r="AD567" s="500">
        <v>0.12</v>
      </c>
      <c r="AE567" s="500">
        <v>0.12</v>
      </c>
      <c r="AF567" s="501">
        <v>0.12</v>
      </c>
      <c r="AG567" s="502">
        <v>0.12</v>
      </c>
      <c r="AH567" s="503">
        <v>0.12</v>
      </c>
      <c r="AI567" s="500">
        <v>0.12</v>
      </c>
      <c r="AJ567" s="500">
        <v>0.12</v>
      </c>
      <c r="AK567" s="500">
        <v>0.12</v>
      </c>
      <c r="AL567" s="500">
        <v>0.12</v>
      </c>
      <c r="AM567" s="500">
        <v>0.12</v>
      </c>
      <c r="AN567" s="500">
        <v>0.12</v>
      </c>
      <c r="AO567" s="500">
        <v>0.12</v>
      </c>
      <c r="AP567" s="500">
        <v>0.12</v>
      </c>
      <c r="AQ567" s="500">
        <v>0.12</v>
      </c>
      <c r="AR567" s="500">
        <v>0.12</v>
      </c>
      <c r="AS567" s="500">
        <v>0.12</v>
      </c>
      <c r="AT567" s="501">
        <v>0.12</v>
      </c>
      <c r="AU567" s="502">
        <v>0.12</v>
      </c>
      <c r="AV567" s="503">
        <v>0.12</v>
      </c>
      <c r="AW567" s="500">
        <v>0.12</v>
      </c>
      <c r="AX567" s="500">
        <v>0.12</v>
      </c>
      <c r="AY567" s="500">
        <v>0.12</v>
      </c>
      <c r="AZ567" s="500">
        <v>0.12</v>
      </c>
      <c r="BA567" s="500">
        <v>0.12</v>
      </c>
      <c r="BB567" s="500">
        <v>0.12</v>
      </c>
      <c r="BC567" s="500">
        <v>0.12</v>
      </c>
      <c r="BD567" s="500">
        <v>0.12</v>
      </c>
      <c r="BE567" s="500">
        <v>0.12</v>
      </c>
      <c r="BF567" s="500">
        <v>0.12</v>
      </c>
      <c r="BG567" s="500">
        <v>0.12</v>
      </c>
      <c r="BH567" s="501">
        <v>0.12</v>
      </c>
      <c r="BI567" s="502">
        <v>0.12</v>
      </c>
      <c r="BJ567" s="502">
        <v>0.12</v>
      </c>
      <c r="BK567" s="502">
        <v>0.12</v>
      </c>
      <c r="BL567" s="502">
        <v>0.12</v>
      </c>
      <c r="BM567" s="502">
        <v>0.12</v>
      </c>
      <c r="BN567">
        <v>0.12</v>
      </c>
    </row>
    <row r="568" spans="1:66" outlineLevel="1" x14ac:dyDescent="0.3">
      <c r="A568" t="str">
        <f t="shared" si="241"/>
        <v>Downtime - Efficiency loss</v>
      </c>
      <c r="B568" s="239" t="str">
        <f t="shared" si="242"/>
        <v>Hoplens (FTA) HRS</v>
      </c>
      <c r="C568" s="240">
        <f t="shared" si="243"/>
        <v>0</v>
      </c>
      <c r="D568" s="241" t="str">
        <f t="shared" si="244"/>
        <v>Packing and label printing</v>
      </c>
      <c r="E568" s="242"/>
      <c r="F568" s="500">
        <v>0.12</v>
      </c>
      <c r="G568" s="500">
        <v>0.12</v>
      </c>
      <c r="H568" s="500">
        <v>0.12</v>
      </c>
      <c r="I568" s="500">
        <v>0.12</v>
      </c>
      <c r="J568" s="500">
        <v>0.12</v>
      </c>
      <c r="K568" s="500">
        <v>0.12</v>
      </c>
      <c r="L568" s="500">
        <v>0.12</v>
      </c>
      <c r="M568" s="500">
        <v>0.12</v>
      </c>
      <c r="N568" s="500">
        <v>0.12</v>
      </c>
      <c r="O568" s="500">
        <v>0.12</v>
      </c>
      <c r="P568" s="500">
        <v>0.12</v>
      </c>
      <c r="Q568" s="500">
        <v>0.12</v>
      </c>
      <c r="R568" s="501">
        <v>0.12</v>
      </c>
      <c r="S568" s="502">
        <v>0.12</v>
      </c>
      <c r="T568" s="503">
        <v>0.12</v>
      </c>
      <c r="U568" s="500">
        <v>0.12</v>
      </c>
      <c r="V568" s="500">
        <v>0.12</v>
      </c>
      <c r="W568" s="500">
        <v>0.12</v>
      </c>
      <c r="X568" s="500">
        <v>0.12</v>
      </c>
      <c r="Y568" s="500">
        <v>0.12</v>
      </c>
      <c r="Z568" s="500">
        <v>0.12</v>
      </c>
      <c r="AA568" s="500">
        <v>0.12</v>
      </c>
      <c r="AB568" s="500">
        <v>0.12</v>
      </c>
      <c r="AC568" s="500">
        <v>0.12</v>
      </c>
      <c r="AD568" s="500">
        <v>0.12</v>
      </c>
      <c r="AE568" s="500">
        <v>0.12</v>
      </c>
      <c r="AF568" s="501">
        <v>0.12</v>
      </c>
      <c r="AG568" s="502">
        <v>0.12</v>
      </c>
      <c r="AH568" s="503">
        <v>0.12</v>
      </c>
      <c r="AI568" s="500">
        <v>0.12</v>
      </c>
      <c r="AJ568" s="500">
        <v>0.12</v>
      </c>
      <c r="AK568" s="500">
        <v>0.12</v>
      </c>
      <c r="AL568" s="500">
        <v>0.12</v>
      </c>
      <c r="AM568" s="500">
        <v>0.12</v>
      </c>
      <c r="AN568" s="500">
        <v>0.12</v>
      </c>
      <c r="AO568" s="500">
        <v>0.12</v>
      </c>
      <c r="AP568" s="500">
        <v>0.12</v>
      </c>
      <c r="AQ568" s="500">
        <v>0.12</v>
      </c>
      <c r="AR568" s="500">
        <v>0.12</v>
      </c>
      <c r="AS568" s="500">
        <v>0.12</v>
      </c>
      <c r="AT568" s="501">
        <v>0.12</v>
      </c>
      <c r="AU568" s="502">
        <v>0.12</v>
      </c>
      <c r="AV568" s="503">
        <v>0.12</v>
      </c>
      <c r="AW568" s="500">
        <v>0.12</v>
      </c>
      <c r="AX568" s="500">
        <v>0.12</v>
      </c>
      <c r="AY568" s="500">
        <v>0.12</v>
      </c>
      <c r="AZ568" s="500">
        <v>0.12</v>
      </c>
      <c r="BA568" s="500">
        <v>0.12</v>
      </c>
      <c r="BB568" s="500">
        <v>0.12</v>
      </c>
      <c r="BC568" s="500">
        <v>0.12</v>
      </c>
      <c r="BD568" s="500">
        <v>0.12</v>
      </c>
      <c r="BE568" s="500">
        <v>0.12</v>
      </c>
      <c r="BF568" s="500">
        <v>0.12</v>
      </c>
      <c r="BG568" s="500">
        <v>0.12</v>
      </c>
      <c r="BH568" s="501">
        <v>0.12</v>
      </c>
      <c r="BI568" s="502">
        <v>0.12</v>
      </c>
      <c r="BJ568" s="502">
        <v>0.12</v>
      </c>
      <c r="BK568" s="502">
        <v>0.12</v>
      </c>
      <c r="BL568" s="502">
        <v>0.12</v>
      </c>
      <c r="BM568" s="502">
        <v>0.12</v>
      </c>
      <c r="BN568">
        <v>0.12</v>
      </c>
    </row>
    <row r="569" spans="1:66" ht="14.7" customHeight="1" outlineLevel="1" x14ac:dyDescent="0.3">
      <c r="A569" t="str">
        <f t="shared" si="241"/>
        <v>Downtime - Efficiency loss</v>
      </c>
      <c r="B569" s="350">
        <f t="shared" si="242"/>
        <v>0</v>
      </c>
      <c r="C569" s="350">
        <f t="shared" si="243"/>
        <v>0</v>
      </c>
      <c r="D569" s="351">
        <f t="shared" si="244"/>
        <v>0</v>
      </c>
      <c r="E569" s="292"/>
      <c r="F569" s="504"/>
      <c r="G569" s="504"/>
      <c r="H569" s="504"/>
      <c r="I569" s="504"/>
      <c r="J569" s="504"/>
      <c r="K569" s="504"/>
      <c r="L569" s="504"/>
      <c r="M569" s="504"/>
      <c r="N569" s="504"/>
      <c r="O569" s="504"/>
      <c r="P569" s="504"/>
      <c r="Q569" s="504"/>
      <c r="R569" s="505"/>
      <c r="S569" s="506"/>
      <c r="T569" s="507"/>
      <c r="U569" s="504"/>
      <c r="V569" s="504"/>
      <c r="W569" s="504"/>
      <c r="X569" s="504"/>
      <c r="Y569" s="504"/>
      <c r="Z569" s="504"/>
      <c r="AA569" s="504"/>
      <c r="AB569" s="504"/>
      <c r="AC569" s="504"/>
      <c r="AD569" s="504"/>
      <c r="AE569" s="504"/>
      <c r="AF569" s="505"/>
      <c r="AG569" s="506"/>
      <c r="AH569" s="507"/>
      <c r="AI569" s="504"/>
      <c r="AJ569" s="504"/>
      <c r="AK569" s="504"/>
      <c r="AL569" s="504"/>
      <c r="AM569" s="504"/>
      <c r="AN569" s="504"/>
      <c r="AO569" s="504"/>
      <c r="AP569" s="504"/>
      <c r="AQ569" s="504"/>
      <c r="AR569" s="504"/>
      <c r="AS569" s="504"/>
      <c r="AT569" s="505"/>
      <c r="AU569" s="506"/>
      <c r="AV569" s="507"/>
      <c r="AW569" s="504"/>
      <c r="AX569" s="504"/>
      <c r="AY569" s="504"/>
      <c r="AZ569" s="504"/>
      <c r="BA569" s="504"/>
      <c r="BB569" s="504"/>
      <c r="BC569" s="504"/>
      <c r="BD569" s="504"/>
      <c r="BE569" s="504"/>
      <c r="BF569" s="504"/>
      <c r="BG569" s="504"/>
      <c r="BH569" s="505"/>
      <c r="BI569" s="506"/>
      <c r="BJ569" s="506"/>
      <c r="BK569" s="506"/>
      <c r="BL569" s="506"/>
      <c r="BM569" s="506"/>
    </row>
    <row r="570" spans="1:66" ht="14.7" customHeight="1" thickBot="1" x14ac:dyDescent="0.35">
      <c r="A570">
        <v>0</v>
      </c>
      <c r="C570"/>
      <c r="S570" s="365">
        <f t="shared" ref="S570:BM570" si="245">SUM(S484:S569)</f>
        <v>4.5899999999999972</v>
      </c>
      <c r="AG570" s="365">
        <f t="shared" si="245"/>
        <v>4.5899999999999972</v>
      </c>
      <c r="AU570" s="365">
        <f t="shared" si="245"/>
        <v>4.5899999999999972</v>
      </c>
      <c r="BI570" s="365">
        <f t="shared" si="245"/>
        <v>4.5899999999999972</v>
      </c>
      <c r="BJ570" s="365">
        <f t="shared" si="245"/>
        <v>4.5899999999999972</v>
      </c>
      <c r="BK570" s="365">
        <f t="shared" si="245"/>
        <v>4.5899999999999972</v>
      </c>
      <c r="BL570" s="365">
        <f t="shared" si="245"/>
        <v>4.5899999999999972</v>
      </c>
      <c r="BM570" s="365">
        <f t="shared" si="245"/>
        <v>4.5899999999999972</v>
      </c>
    </row>
    <row r="571" spans="1:66" s="230" customFormat="1" ht="14.7" customHeight="1" thickBot="1" x14ac:dyDescent="0.35">
      <c r="A571" s="224" t="str">
        <f>B571</f>
        <v>Change Over</v>
      </c>
      <c r="B571" s="225" t="s">
        <v>93</v>
      </c>
      <c r="C571" s="226"/>
      <c r="D571" s="226"/>
      <c r="S571" s="366"/>
      <c r="AG571" s="366"/>
      <c r="AU571" s="366"/>
      <c r="BI571" s="366"/>
      <c r="BJ571" s="366"/>
      <c r="BK571" s="366"/>
      <c r="BL571" s="366"/>
      <c r="BM571" s="366"/>
    </row>
    <row r="572" spans="1:66" ht="14.7" customHeight="1" outlineLevel="1" x14ac:dyDescent="0.3">
      <c r="A572" t="str">
        <f>A571</f>
        <v>Change Over</v>
      </c>
      <c r="B572" s="231" t="str">
        <f t="shared" ref="B572:B629" si="246">B128</f>
        <v>Hoplite (FBG) 980</v>
      </c>
      <c r="C572" s="232">
        <f t="shared" ref="C572:C619" si="247">C484</f>
        <v>0</v>
      </c>
      <c r="D572" s="233" t="str">
        <f t="shared" ref="D572:D629" si="248">D128</f>
        <v>Fiber Preparation</v>
      </c>
      <c r="E572" s="234"/>
      <c r="F572" s="508"/>
      <c r="G572" s="508"/>
      <c r="H572" s="508"/>
      <c r="I572" s="508"/>
      <c r="J572" s="508"/>
      <c r="K572" s="508"/>
      <c r="L572" s="508"/>
      <c r="M572" s="508"/>
      <c r="N572" s="508"/>
      <c r="O572" s="508"/>
      <c r="P572" s="508"/>
      <c r="Q572" s="508"/>
      <c r="R572" s="509"/>
      <c r="S572" s="510"/>
      <c r="T572" s="511"/>
      <c r="U572" s="508"/>
      <c r="V572" s="508"/>
      <c r="W572" s="508"/>
      <c r="X572" s="508"/>
      <c r="Y572" s="508"/>
      <c r="Z572" s="508"/>
      <c r="AA572" s="508"/>
      <c r="AB572" s="508"/>
      <c r="AC572" s="508"/>
      <c r="AD572" s="508"/>
      <c r="AE572" s="508"/>
      <c r="AF572" s="509"/>
      <c r="AG572" s="510"/>
      <c r="AH572" s="511"/>
      <c r="AI572" s="508"/>
      <c r="AJ572" s="508"/>
      <c r="AK572" s="508"/>
      <c r="AL572" s="508"/>
      <c r="AM572" s="508"/>
      <c r="AN572" s="508"/>
      <c r="AO572" s="508"/>
      <c r="AP572" s="508"/>
      <c r="AQ572" s="508"/>
      <c r="AR572" s="508"/>
      <c r="AS572" s="508"/>
      <c r="AT572" s="509"/>
      <c r="AU572" s="510"/>
      <c r="AV572" s="511"/>
      <c r="AW572" s="508"/>
      <c r="AX572" s="508"/>
      <c r="AY572" s="508"/>
      <c r="AZ572" s="508"/>
      <c r="BA572" s="508"/>
      <c r="BB572" s="508"/>
      <c r="BC572" s="508"/>
      <c r="BD572" s="508"/>
      <c r="BE572" s="508"/>
      <c r="BF572" s="508"/>
      <c r="BG572" s="508"/>
      <c r="BH572" s="509"/>
      <c r="BI572" s="510"/>
      <c r="BJ572" s="510"/>
      <c r="BK572" s="510"/>
      <c r="BL572" s="510"/>
      <c r="BM572" s="510"/>
    </row>
    <row r="573" spans="1:66" ht="14.7" customHeight="1" outlineLevel="1" x14ac:dyDescent="0.3">
      <c r="A573" t="str">
        <f t="shared" ref="A573:A636" si="249">A572</f>
        <v>Change Over</v>
      </c>
      <c r="B573" s="239" t="str">
        <f t="shared" si="246"/>
        <v>Hoplite (FBG) 980</v>
      </c>
      <c r="C573" s="240">
        <f t="shared" si="247"/>
        <v>0</v>
      </c>
      <c r="D573" s="241" t="str">
        <f t="shared" si="248"/>
        <v>H2 Loading</v>
      </c>
      <c r="E573" s="242"/>
      <c r="F573" s="371"/>
      <c r="G573" s="371"/>
      <c r="H573" s="371"/>
      <c r="I573" s="371"/>
      <c r="J573" s="371"/>
      <c r="K573" s="371"/>
      <c r="L573" s="371"/>
      <c r="M573" s="371"/>
      <c r="N573" s="371"/>
      <c r="O573" s="371"/>
      <c r="P573" s="371"/>
      <c r="Q573" s="371"/>
      <c r="R573" s="372"/>
      <c r="S573" s="373"/>
      <c r="T573" s="374"/>
      <c r="U573" s="371"/>
      <c r="V573" s="371"/>
      <c r="W573" s="371"/>
      <c r="X573" s="371"/>
      <c r="Y573" s="371"/>
      <c r="Z573" s="371"/>
      <c r="AA573" s="371"/>
      <c r="AB573" s="371"/>
      <c r="AC573" s="371"/>
      <c r="AD573" s="371"/>
      <c r="AE573" s="371"/>
      <c r="AF573" s="372"/>
      <c r="AG573" s="373"/>
      <c r="AH573" s="374"/>
      <c r="AI573" s="371"/>
      <c r="AJ573" s="371"/>
      <c r="AK573" s="371"/>
      <c r="AL573" s="371"/>
      <c r="AM573" s="371"/>
      <c r="AN573" s="371"/>
      <c r="AO573" s="371"/>
      <c r="AP573" s="371"/>
      <c r="AQ573" s="371"/>
      <c r="AR573" s="371"/>
      <c r="AS573" s="371"/>
      <c r="AT573" s="372"/>
      <c r="AU573" s="373"/>
      <c r="AV573" s="374"/>
      <c r="AW573" s="371"/>
      <c r="AX573" s="371"/>
      <c r="AY573" s="371"/>
      <c r="AZ573" s="371"/>
      <c r="BA573" s="371"/>
      <c r="BB573" s="371"/>
      <c r="BC573" s="371"/>
      <c r="BD573" s="371"/>
      <c r="BE573" s="371"/>
      <c r="BF573" s="371"/>
      <c r="BG573" s="371"/>
      <c r="BH573" s="372"/>
      <c r="BI573" s="373"/>
      <c r="BJ573" s="373"/>
      <c r="BK573" s="373"/>
      <c r="BL573" s="373"/>
      <c r="BM573" s="373"/>
    </row>
    <row r="574" spans="1:66" ht="14.7" customHeight="1" outlineLevel="1" x14ac:dyDescent="0.3">
      <c r="A574" t="str">
        <f t="shared" si="249"/>
        <v>Change Over</v>
      </c>
      <c r="B574" s="239" t="str">
        <f t="shared" si="246"/>
        <v>Hoplite (FBG) 980</v>
      </c>
      <c r="C574" s="240">
        <f t="shared" si="247"/>
        <v>0</v>
      </c>
      <c r="D574" s="241" t="str">
        <f t="shared" si="248"/>
        <v>Kitting</v>
      </c>
      <c r="E574" s="242"/>
      <c r="F574" s="371">
        <v>0.03</v>
      </c>
      <c r="G574" s="371">
        <v>0.03</v>
      </c>
      <c r="H574" s="371">
        <v>0.03</v>
      </c>
      <c r="I574" s="371">
        <v>0.03</v>
      </c>
      <c r="J574" s="371">
        <v>0.03</v>
      </c>
      <c r="K574" s="371">
        <v>0.03</v>
      </c>
      <c r="L574" s="371">
        <v>0.03</v>
      </c>
      <c r="M574" s="371">
        <v>0.03</v>
      </c>
      <c r="N574" s="371">
        <v>0.03</v>
      </c>
      <c r="O574" s="371">
        <v>0.03</v>
      </c>
      <c r="P574" s="371">
        <v>0.03</v>
      </c>
      <c r="Q574" s="371">
        <v>0.03</v>
      </c>
      <c r="R574" s="372">
        <v>0.03</v>
      </c>
      <c r="S574" s="373">
        <v>0.03</v>
      </c>
      <c r="T574" s="374">
        <v>0.03</v>
      </c>
      <c r="U574" s="371">
        <v>0.03</v>
      </c>
      <c r="V574" s="371">
        <v>0.03</v>
      </c>
      <c r="W574" s="371">
        <v>0.03</v>
      </c>
      <c r="X574" s="371">
        <v>0.03</v>
      </c>
      <c r="Y574" s="371">
        <v>0.03</v>
      </c>
      <c r="Z574" s="371">
        <v>0.03</v>
      </c>
      <c r="AA574" s="371">
        <v>0.03</v>
      </c>
      <c r="AB574" s="371">
        <v>0.03</v>
      </c>
      <c r="AC574" s="371">
        <v>0.03</v>
      </c>
      <c r="AD574" s="371">
        <v>0.03</v>
      </c>
      <c r="AE574" s="371">
        <v>0.03</v>
      </c>
      <c r="AF574" s="372">
        <v>0.03</v>
      </c>
      <c r="AG574" s="373">
        <v>0.03</v>
      </c>
      <c r="AH574" s="374">
        <v>0.03</v>
      </c>
      <c r="AI574" s="371">
        <v>0.03</v>
      </c>
      <c r="AJ574" s="371">
        <v>0.03</v>
      </c>
      <c r="AK574" s="371">
        <v>0.03</v>
      </c>
      <c r="AL574" s="371">
        <v>0.03</v>
      </c>
      <c r="AM574" s="371">
        <v>0.03</v>
      </c>
      <c r="AN574" s="371">
        <v>0.03</v>
      </c>
      <c r="AO574" s="371">
        <v>0.03</v>
      </c>
      <c r="AP574" s="371">
        <v>0.03</v>
      </c>
      <c r="AQ574" s="371">
        <v>0.03</v>
      </c>
      <c r="AR574" s="371">
        <v>0.03</v>
      </c>
      <c r="AS574" s="371">
        <v>0.03</v>
      </c>
      <c r="AT574" s="372">
        <v>0.03</v>
      </c>
      <c r="AU574" s="373">
        <v>0.03</v>
      </c>
      <c r="AV574" s="374">
        <v>0.03</v>
      </c>
      <c r="AW574" s="371">
        <v>0.03</v>
      </c>
      <c r="AX574" s="371">
        <v>0.03</v>
      </c>
      <c r="AY574" s="371">
        <v>0.03</v>
      </c>
      <c r="AZ574" s="371">
        <v>0.03</v>
      </c>
      <c r="BA574" s="371">
        <v>0.03</v>
      </c>
      <c r="BB574" s="371">
        <v>0.03</v>
      </c>
      <c r="BC574" s="371">
        <v>0.03</v>
      </c>
      <c r="BD574" s="371">
        <v>0.03</v>
      </c>
      <c r="BE574" s="371">
        <v>0.03</v>
      </c>
      <c r="BF574" s="371">
        <v>0.03</v>
      </c>
      <c r="BG574" s="371">
        <v>0.03</v>
      </c>
      <c r="BH574" s="372">
        <v>0.03</v>
      </c>
      <c r="BI574" s="373">
        <v>0.03</v>
      </c>
      <c r="BJ574" s="373">
        <v>0.03</v>
      </c>
      <c r="BK574" s="373">
        <v>0.03</v>
      </c>
      <c r="BL574" s="373">
        <v>0.03</v>
      </c>
      <c r="BM574" s="373">
        <v>0.03</v>
      </c>
    </row>
    <row r="575" spans="1:66" ht="14.7" customHeight="1" outlineLevel="1" x14ac:dyDescent="0.3">
      <c r="A575" t="str">
        <f t="shared" si="249"/>
        <v>Change Over</v>
      </c>
      <c r="B575" s="239" t="str">
        <f t="shared" si="246"/>
        <v>Hoplite (FBG) 980</v>
      </c>
      <c r="C575" s="240">
        <f t="shared" si="247"/>
        <v>0</v>
      </c>
      <c r="D575" s="241" t="str">
        <f t="shared" si="248"/>
        <v>Stripping &amp; Cleaning</v>
      </c>
      <c r="E575" s="242"/>
      <c r="F575" s="371">
        <v>0.03</v>
      </c>
      <c r="G575" s="371">
        <v>0.03</v>
      </c>
      <c r="H575" s="371">
        <v>0.03</v>
      </c>
      <c r="I575" s="371">
        <v>0.03</v>
      </c>
      <c r="J575" s="371">
        <v>0.03</v>
      </c>
      <c r="K575" s="371">
        <v>0.03</v>
      </c>
      <c r="L575" s="371">
        <v>0.03</v>
      </c>
      <c r="M575" s="371">
        <v>0.03</v>
      </c>
      <c r="N575" s="371">
        <v>0.03</v>
      </c>
      <c r="O575" s="371">
        <v>0.03</v>
      </c>
      <c r="P575" s="371">
        <v>0.03</v>
      </c>
      <c r="Q575" s="371">
        <v>0.03</v>
      </c>
      <c r="R575" s="372">
        <v>0.03</v>
      </c>
      <c r="S575" s="373">
        <v>0.03</v>
      </c>
      <c r="T575" s="374">
        <v>0.03</v>
      </c>
      <c r="U575" s="371">
        <v>0.03</v>
      </c>
      <c r="V575" s="371">
        <v>0.03</v>
      </c>
      <c r="W575" s="371">
        <v>0.03</v>
      </c>
      <c r="X575" s="371">
        <v>0.03</v>
      </c>
      <c r="Y575" s="371">
        <v>0.03</v>
      </c>
      <c r="Z575" s="371">
        <v>0.03</v>
      </c>
      <c r="AA575" s="371">
        <v>0.03</v>
      </c>
      <c r="AB575" s="371">
        <v>0.03</v>
      </c>
      <c r="AC575" s="371">
        <v>0.03</v>
      </c>
      <c r="AD575" s="371">
        <v>0.03</v>
      </c>
      <c r="AE575" s="371">
        <v>0.03</v>
      </c>
      <c r="AF575" s="372">
        <v>0.03</v>
      </c>
      <c r="AG575" s="373">
        <v>0.03</v>
      </c>
      <c r="AH575" s="374">
        <v>0.03</v>
      </c>
      <c r="AI575" s="371">
        <v>0.03</v>
      </c>
      <c r="AJ575" s="371">
        <v>0.03</v>
      </c>
      <c r="AK575" s="371">
        <v>0.03</v>
      </c>
      <c r="AL575" s="371">
        <v>0.03</v>
      </c>
      <c r="AM575" s="371">
        <v>0.03</v>
      </c>
      <c r="AN575" s="371">
        <v>0.03</v>
      </c>
      <c r="AO575" s="371">
        <v>0.03</v>
      </c>
      <c r="AP575" s="371">
        <v>0.03</v>
      </c>
      <c r="AQ575" s="371">
        <v>0.03</v>
      </c>
      <c r="AR575" s="371">
        <v>0.03</v>
      </c>
      <c r="AS575" s="371">
        <v>0.03</v>
      </c>
      <c r="AT575" s="372">
        <v>0.03</v>
      </c>
      <c r="AU575" s="373">
        <v>0.03</v>
      </c>
      <c r="AV575" s="374">
        <v>0.03</v>
      </c>
      <c r="AW575" s="371">
        <v>0.03</v>
      </c>
      <c r="AX575" s="371">
        <v>0.03</v>
      </c>
      <c r="AY575" s="371">
        <v>0.03</v>
      </c>
      <c r="AZ575" s="371">
        <v>0.03</v>
      </c>
      <c r="BA575" s="371">
        <v>0.03</v>
      </c>
      <c r="BB575" s="371">
        <v>0.03</v>
      </c>
      <c r="BC575" s="371">
        <v>0.03</v>
      </c>
      <c r="BD575" s="371">
        <v>0.03</v>
      </c>
      <c r="BE575" s="371">
        <v>0.03</v>
      </c>
      <c r="BF575" s="371">
        <v>0.03</v>
      </c>
      <c r="BG575" s="371">
        <v>0.03</v>
      </c>
      <c r="BH575" s="372">
        <v>0.03</v>
      </c>
      <c r="BI575" s="373">
        <v>0.03</v>
      </c>
      <c r="BJ575" s="373">
        <v>0.03</v>
      </c>
      <c r="BK575" s="373">
        <v>0.03</v>
      </c>
      <c r="BL575" s="373">
        <v>0.03</v>
      </c>
      <c r="BM575" s="373">
        <v>0.03</v>
      </c>
    </row>
    <row r="576" spans="1:66" ht="14.7" customHeight="1" outlineLevel="1" x14ac:dyDescent="0.3">
      <c r="A576" t="str">
        <f>A575</f>
        <v>Change Over</v>
      </c>
      <c r="B576" s="239" t="str">
        <f t="shared" si="246"/>
        <v>Hoplite (FBG) 980</v>
      </c>
      <c r="C576" s="240">
        <f t="shared" si="247"/>
        <v>0</v>
      </c>
      <c r="D576" s="241" t="str">
        <f t="shared" si="248"/>
        <v>Writing</v>
      </c>
      <c r="E576" s="242"/>
      <c r="F576" s="512">
        <v>0.01</v>
      </c>
      <c r="G576" s="512">
        <v>0.01</v>
      </c>
      <c r="H576" s="512">
        <v>0.01</v>
      </c>
      <c r="I576" s="512">
        <v>0.01</v>
      </c>
      <c r="J576" s="512">
        <v>0.01</v>
      </c>
      <c r="K576" s="512">
        <v>0.01</v>
      </c>
      <c r="L576" s="512">
        <v>0.01</v>
      </c>
      <c r="M576" s="512">
        <v>0.01</v>
      </c>
      <c r="N576" s="512">
        <v>0.01</v>
      </c>
      <c r="O576" s="512">
        <v>0.01</v>
      </c>
      <c r="P576" s="512">
        <v>0.01</v>
      </c>
      <c r="Q576" s="512">
        <v>0.01</v>
      </c>
      <c r="R576" s="513">
        <v>0.01</v>
      </c>
      <c r="S576" s="514">
        <v>0.01</v>
      </c>
      <c r="T576" s="515">
        <v>0.01</v>
      </c>
      <c r="U576" s="512">
        <v>0.01</v>
      </c>
      <c r="V576" s="512">
        <v>0.01</v>
      </c>
      <c r="W576" s="512">
        <v>0.01</v>
      </c>
      <c r="X576" s="512">
        <v>0.01</v>
      </c>
      <c r="Y576" s="512">
        <v>0.01</v>
      </c>
      <c r="Z576" s="512">
        <v>0.01</v>
      </c>
      <c r="AA576" s="512">
        <v>0.01</v>
      </c>
      <c r="AB576" s="512">
        <v>0.01</v>
      </c>
      <c r="AC576" s="512">
        <v>0.01</v>
      </c>
      <c r="AD576" s="512">
        <v>0.01</v>
      </c>
      <c r="AE576" s="512">
        <v>0.01</v>
      </c>
      <c r="AF576" s="513">
        <v>0.01</v>
      </c>
      <c r="AG576" s="514">
        <v>0.01</v>
      </c>
      <c r="AH576" s="515">
        <v>0.01</v>
      </c>
      <c r="AI576" s="512">
        <v>0.01</v>
      </c>
      <c r="AJ576" s="512">
        <v>0.01</v>
      </c>
      <c r="AK576" s="512">
        <v>0.01</v>
      </c>
      <c r="AL576" s="512">
        <v>0.01</v>
      </c>
      <c r="AM576" s="512">
        <v>0.01</v>
      </c>
      <c r="AN576" s="512">
        <v>0.01</v>
      </c>
      <c r="AO576" s="512">
        <v>0.01</v>
      </c>
      <c r="AP576" s="512">
        <v>0.01</v>
      </c>
      <c r="AQ576" s="512">
        <v>0.01</v>
      </c>
      <c r="AR576" s="512">
        <v>0.01</v>
      </c>
      <c r="AS576" s="512">
        <v>0.01</v>
      </c>
      <c r="AT576" s="513">
        <v>0.01</v>
      </c>
      <c r="AU576" s="514">
        <v>0.01</v>
      </c>
      <c r="AV576" s="515">
        <v>0.01</v>
      </c>
      <c r="AW576" s="512">
        <v>0.01</v>
      </c>
      <c r="AX576" s="512">
        <v>0.01</v>
      </c>
      <c r="AY576" s="512">
        <v>0.01</v>
      </c>
      <c r="AZ576" s="512">
        <v>0.01</v>
      </c>
      <c r="BA576" s="512">
        <v>0.01</v>
      </c>
      <c r="BB576" s="512">
        <v>0.01</v>
      </c>
      <c r="BC576" s="512">
        <v>0.01</v>
      </c>
      <c r="BD576" s="512">
        <v>0.01</v>
      </c>
      <c r="BE576" s="512">
        <v>0.01</v>
      </c>
      <c r="BF576" s="512">
        <v>0.01</v>
      </c>
      <c r="BG576" s="512">
        <v>0.01</v>
      </c>
      <c r="BH576" s="513">
        <v>0.01</v>
      </c>
      <c r="BI576" s="514">
        <v>0.01</v>
      </c>
      <c r="BJ576" s="514">
        <v>0.01</v>
      </c>
      <c r="BK576" s="514">
        <v>0.01</v>
      </c>
      <c r="BL576" s="514">
        <v>0.01</v>
      </c>
      <c r="BM576" s="514">
        <v>0.01</v>
      </c>
    </row>
    <row r="577" spans="1:65" ht="14.7" customHeight="1" outlineLevel="1" x14ac:dyDescent="0.3">
      <c r="A577" t="str">
        <f t="shared" si="249"/>
        <v>Change Over</v>
      </c>
      <c r="B577" s="239" t="str">
        <f t="shared" si="246"/>
        <v>Hoplite (FBG) 980</v>
      </c>
      <c r="C577" s="240">
        <f t="shared" si="247"/>
        <v>0</v>
      </c>
      <c r="D577" s="241" t="str">
        <f t="shared" si="248"/>
        <v>Fiber Recoating</v>
      </c>
      <c r="E577" s="242"/>
      <c r="F577" s="371">
        <v>0.03</v>
      </c>
      <c r="G577" s="371">
        <v>0.03</v>
      </c>
      <c r="H577" s="371">
        <v>0.03</v>
      </c>
      <c r="I577" s="371">
        <v>0.03</v>
      </c>
      <c r="J577" s="371">
        <v>0.03</v>
      </c>
      <c r="K577" s="371">
        <v>0.03</v>
      </c>
      <c r="L577" s="371">
        <v>0.03</v>
      </c>
      <c r="M577" s="371">
        <v>0.03</v>
      </c>
      <c r="N577" s="371">
        <v>0.03</v>
      </c>
      <c r="O577" s="371">
        <v>0.03</v>
      </c>
      <c r="P577" s="371">
        <v>0.03</v>
      </c>
      <c r="Q577" s="371">
        <v>0.03</v>
      </c>
      <c r="R577" s="372">
        <v>0.03</v>
      </c>
      <c r="S577" s="373">
        <v>0.03</v>
      </c>
      <c r="T577" s="374">
        <v>0.03</v>
      </c>
      <c r="U577" s="371">
        <v>0.03</v>
      </c>
      <c r="V577" s="371">
        <v>0.03</v>
      </c>
      <c r="W577" s="371">
        <v>0.03</v>
      </c>
      <c r="X577" s="371">
        <v>0.03</v>
      </c>
      <c r="Y577" s="371">
        <v>0.03</v>
      </c>
      <c r="Z577" s="371">
        <v>0.03</v>
      </c>
      <c r="AA577" s="371">
        <v>0.03</v>
      </c>
      <c r="AB577" s="371">
        <v>0.03</v>
      </c>
      <c r="AC577" s="371">
        <v>0.03</v>
      </c>
      <c r="AD577" s="371">
        <v>0.03</v>
      </c>
      <c r="AE577" s="371">
        <v>0.03</v>
      </c>
      <c r="AF577" s="372">
        <v>0.03</v>
      </c>
      <c r="AG577" s="373">
        <v>0.03</v>
      </c>
      <c r="AH577" s="374">
        <v>0.03</v>
      </c>
      <c r="AI577" s="371">
        <v>0.03</v>
      </c>
      <c r="AJ577" s="371">
        <v>0.03</v>
      </c>
      <c r="AK577" s="371">
        <v>0.03</v>
      </c>
      <c r="AL577" s="371">
        <v>0.03</v>
      </c>
      <c r="AM577" s="371">
        <v>0.03</v>
      </c>
      <c r="AN577" s="371">
        <v>0.03</v>
      </c>
      <c r="AO577" s="371">
        <v>0.03</v>
      </c>
      <c r="AP577" s="371">
        <v>0.03</v>
      </c>
      <c r="AQ577" s="371">
        <v>0.03</v>
      </c>
      <c r="AR577" s="371">
        <v>0.03</v>
      </c>
      <c r="AS577" s="371">
        <v>0.03</v>
      </c>
      <c r="AT577" s="372">
        <v>0.03</v>
      </c>
      <c r="AU577" s="373">
        <v>0.03</v>
      </c>
      <c r="AV577" s="374">
        <v>0.03</v>
      </c>
      <c r="AW577" s="371">
        <v>0.03</v>
      </c>
      <c r="AX577" s="371">
        <v>0.03</v>
      </c>
      <c r="AY577" s="371">
        <v>0.03</v>
      </c>
      <c r="AZ577" s="371">
        <v>0.03</v>
      </c>
      <c r="BA577" s="371">
        <v>0.03</v>
      </c>
      <c r="BB577" s="371">
        <v>0.03</v>
      </c>
      <c r="BC577" s="371">
        <v>0.03</v>
      </c>
      <c r="BD577" s="371">
        <v>0.03</v>
      </c>
      <c r="BE577" s="371">
        <v>0.03</v>
      </c>
      <c r="BF577" s="371">
        <v>0.03</v>
      </c>
      <c r="BG577" s="371">
        <v>0.03</v>
      </c>
      <c r="BH577" s="372">
        <v>0.03</v>
      </c>
      <c r="BI577" s="373">
        <v>0.03</v>
      </c>
      <c r="BJ577" s="373">
        <v>0.03</v>
      </c>
      <c r="BK577" s="373">
        <v>0.03</v>
      </c>
      <c r="BL577" s="373">
        <v>0.03</v>
      </c>
      <c r="BM577" s="373">
        <v>0.03</v>
      </c>
    </row>
    <row r="578" spans="1:65" ht="14.7" customHeight="1" outlineLevel="1" x14ac:dyDescent="0.3">
      <c r="A578" t="str">
        <f t="shared" si="249"/>
        <v>Change Over</v>
      </c>
      <c r="B578" s="239" t="str">
        <f t="shared" si="246"/>
        <v>Hoplite (FBG) 980</v>
      </c>
      <c r="C578" s="240">
        <f t="shared" si="247"/>
        <v>0</v>
      </c>
      <c r="D578" s="241" t="str">
        <f t="shared" si="248"/>
        <v>Proof Test</v>
      </c>
      <c r="E578" s="242"/>
      <c r="F578" s="371">
        <v>0.03</v>
      </c>
      <c r="G578" s="371">
        <v>0.03</v>
      </c>
      <c r="H578" s="371">
        <v>0.03</v>
      </c>
      <c r="I578" s="371">
        <v>0.03</v>
      </c>
      <c r="J578" s="371">
        <v>0.03</v>
      </c>
      <c r="K578" s="371">
        <v>0.03</v>
      </c>
      <c r="L578" s="371">
        <v>0.03</v>
      </c>
      <c r="M578" s="371">
        <v>0.03</v>
      </c>
      <c r="N578" s="371">
        <v>0.03</v>
      </c>
      <c r="O578" s="371">
        <v>0.03</v>
      </c>
      <c r="P578" s="371">
        <v>0.03</v>
      </c>
      <c r="Q578" s="371">
        <v>0.03</v>
      </c>
      <c r="R578" s="372">
        <v>0.03</v>
      </c>
      <c r="S578" s="373">
        <v>0.03</v>
      </c>
      <c r="T578" s="374">
        <v>0.03</v>
      </c>
      <c r="U578" s="371">
        <v>0.03</v>
      </c>
      <c r="V578" s="371">
        <v>0.03</v>
      </c>
      <c r="W578" s="371">
        <v>0.03</v>
      </c>
      <c r="X578" s="371">
        <v>0.03</v>
      </c>
      <c r="Y578" s="371">
        <v>0.03</v>
      </c>
      <c r="Z578" s="371">
        <v>0.03</v>
      </c>
      <c r="AA578" s="371">
        <v>0.03</v>
      </c>
      <c r="AB578" s="371">
        <v>0.03</v>
      </c>
      <c r="AC578" s="371">
        <v>0.03</v>
      </c>
      <c r="AD578" s="371">
        <v>0.03</v>
      </c>
      <c r="AE578" s="371">
        <v>0.03</v>
      </c>
      <c r="AF578" s="372">
        <v>0.03</v>
      </c>
      <c r="AG578" s="373">
        <v>0.03</v>
      </c>
      <c r="AH578" s="374">
        <v>0.03</v>
      </c>
      <c r="AI578" s="371">
        <v>0.03</v>
      </c>
      <c r="AJ578" s="371">
        <v>0.03</v>
      </c>
      <c r="AK578" s="371">
        <v>0.03</v>
      </c>
      <c r="AL578" s="371">
        <v>0.03</v>
      </c>
      <c r="AM578" s="371">
        <v>0.03</v>
      </c>
      <c r="AN578" s="371">
        <v>0.03</v>
      </c>
      <c r="AO578" s="371">
        <v>0.03</v>
      </c>
      <c r="AP578" s="371">
        <v>0.03</v>
      </c>
      <c r="AQ578" s="371">
        <v>0.03</v>
      </c>
      <c r="AR578" s="371">
        <v>0.03</v>
      </c>
      <c r="AS578" s="371">
        <v>0.03</v>
      </c>
      <c r="AT578" s="372">
        <v>0.03</v>
      </c>
      <c r="AU578" s="373">
        <v>0.03</v>
      </c>
      <c r="AV578" s="374">
        <v>0.03</v>
      </c>
      <c r="AW578" s="371">
        <v>0.03</v>
      </c>
      <c r="AX578" s="371">
        <v>0.03</v>
      </c>
      <c r="AY578" s="371">
        <v>0.03</v>
      </c>
      <c r="AZ578" s="371">
        <v>0.03</v>
      </c>
      <c r="BA578" s="371">
        <v>0.03</v>
      </c>
      <c r="BB578" s="371">
        <v>0.03</v>
      </c>
      <c r="BC578" s="371">
        <v>0.03</v>
      </c>
      <c r="BD578" s="371">
        <v>0.03</v>
      </c>
      <c r="BE578" s="371">
        <v>0.03</v>
      </c>
      <c r="BF578" s="371">
        <v>0.03</v>
      </c>
      <c r="BG578" s="371">
        <v>0.03</v>
      </c>
      <c r="BH578" s="372">
        <v>0.03</v>
      </c>
      <c r="BI578" s="373">
        <v>0.03</v>
      </c>
      <c r="BJ578" s="373">
        <v>0.03</v>
      </c>
      <c r="BK578" s="373">
        <v>0.03</v>
      </c>
      <c r="BL578" s="373">
        <v>0.03</v>
      </c>
      <c r="BM578" s="373">
        <v>0.03</v>
      </c>
    </row>
    <row r="579" spans="1:65" ht="14.7" customHeight="1" outlineLevel="1" x14ac:dyDescent="0.3">
      <c r="A579" t="str">
        <f t="shared" si="249"/>
        <v>Change Over</v>
      </c>
      <c r="B579" s="239" t="str">
        <f t="shared" si="246"/>
        <v>Hoplite (FBG) 980</v>
      </c>
      <c r="C579" s="240">
        <f t="shared" si="247"/>
        <v>0</v>
      </c>
      <c r="D579" s="241" t="str">
        <f t="shared" si="248"/>
        <v>Degas</v>
      </c>
      <c r="E579" s="242"/>
      <c r="F579" s="371"/>
      <c r="G579" s="371"/>
      <c r="H579" s="371"/>
      <c r="I579" s="371"/>
      <c r="J579" s="371"/>
      <c r="K579" s="371"/>
      <c r="L579" s="371"/>
      <c r="M579" s="371"/>
      <c r="N579" s="371"/>
      <c r="O579" s="371"/>
      <c r="P579" s="371"/>
      <c r="Q579" s="371"/>
      <c r="R579" s="372"/>
      <c r="S579" s="373"/>
      <c r="T579" s="374"/>
      <c r="U579" s="371"/>
      <c r="V579" s="371"/>
      <c r="W579" s="371"/>
      <c r="X579" s="371"/>
      <c r="Y579" s="371"/>
      <c r="Z579" s="371"/>
      <c r="AA579" s="371"/>
      <c r="AB579" s="371"/>
      <c r="AC579" s="371"/>
      <c r="AD579" s="371"/>
      <c r="AE579" s="371"/>
      <c r="AF579" s="372"/>
      <c r="AG579" s="373"/>
      <c r="AH579" s="374"/>
      <c r="AI579" s="371"/>
      <c r="AJ579" s="371"/>
      <c r="AK579" s="371"/>
      <c r="AL579" s="371"/>
      <c r="AM579" s="371"/>
      <c r="AN579" s="371"/>
      <c r="AO579" s="371"/>
      <c r="AP579" s="371"/>
      <c r="AQ579" s="371"/>
      <c r="AR579" s="371"/>
      <c r="AS579" s="371"/>
      <c r="AT579" s="372"/>
      <c r="AU579" s="373"/>
      <c r="AV579" s="374"/>
      <c r="AW579" s="371"/>
      <c r="AX579" s="371"/>
      <c r="AY579" s="371"/>
      <c r="AZ579" s="371"/>
      <c r="BA579" s="371"/>
      <c r="BB579" s="371"/>
      <c r="BC579" s="371"/>
      <c r="BD579" s="371"/>
      <c r="BE579" s="371"/>
      <c r="BF579" s="371"/>
      <c r="BG579" s="371"/>
      <c r="BH579" s="372"/>
      <c r="BI579" s="373"/>
      <c r="BJ579" s="373"/>
      <c r="BK579" s="373"/>
      <c r="BL579" s="373"/>
      <c r="BM579" s="373"/>
    </row>
    <row r="580" spans="1:65" ht="14.7" customHeight="1" outlineLevel="1" x14ac:dyDescent="0.3">
      <c r="A580" t="str">
        <f t="shared" si="249"/>
        <v>Change Over</v>
      </c>
      <c r="B580" s="239" t="str">
        <f t="shared" si="246"/>
        <v>Hoplite (FBG) 980</v>
      </c>
      <c r="C580" s="240">
        <f t="shared" si="247"/>
        <v>0</v>
      </c>
      <c r="D580" s="241" t="str">
        <f t="shared" si="248"/>
        <v>Optical Test</v>
      </c>
      <c r="E580" s="242"/>
      <c r="F580" s="371"/>
      <c r="G580" s="371"/>
      <c r="H580" s="371"/>
      <c r="I580" s="371"/>
      <c r="J580" s="371"/>
      <c r="K580" s="371"/>
      <c r="L580" s="371"/>
      <c r="M580" s="371"/>
      <c r="N580" s="371"/>
      <c r="O580" s="371"/>
      <c r="P580" s="371"/>
      <c r="Q580" s="371"/>
      <c r="R580" s="372"/>
      <c r="S580" s="373"/>
      <c r="T580" s="374"/>
      <c r="U580" s="371"/>
      <c r="V580" s="371"/>
      <c r="W580" s="371"/>
      <c r="X580" s="371"/>
      <c r="Y580" s="371"/>
      <c r="Z580" s="371"/>
      <c r="AA580" s="371"/>
      <c r="AB580" s="371"/>
      <c r="AC580" s="371"/>
      <c r="AD580" s="371"/>
      <c r="AE580" s="371"/>
      <c r="AF580" s="372"/>
      <c r="AG580" s="373"/>
      <c r="AH580" s="374"/>
      <c r="AI580" s="371"/>
      <c r="AJ580" s="371"/>
      <c r="AK580" s="371"/>
      <c r="AL580" s="371"/>
      <c r="AM580" s="371"/>
      <c r="AN580" s="371"/>
      <c r="AO580" s="371"/>
      <c r="AP580" s="371"/>
      <c r="AQ580" s="371"/>
      <c r="AR580" s="371"/>
      <c r="AS580" s="371"/>
      <c r="AT580" s="372"/>
      <c r="AU580" s="373"/>
      <c r="AV580" s="374"/>
      <c r="AW580" s="371"/>
      <c r="AX580" s="371"/>
      <c r="AY580" s="371"/>
      <c r="AZ580" s="371"/>
      <c r="BA580" s="371"/>
      <c r="BB580" s="371"/>
      <c r="BC580" s="371"/>
      <c r="BD580" s="371"/>
      <c r="BE580" s="371"/>
      <c r="BF580" s="371"/>
      <c r="BG580" s="371"/>
      <c r="BH580" s="372"/>
      <c r="BI580" s="373"/>
      <c r="BJ580" s="373"/>
      <c r="BK580" s="373"/>
      <c r="BL580" s="373"/>
      <c r="BM580" s="373"/>
    </row>
    <row r="581" spans="1:65" ht="14.7" customHeight="1" outlineLevel="1" x14ac:dyDescent="0.3">
      <c r="A581" t="str">
        <f t="shared" si="249"/>
        <v>Change Over</v>
      </c>
      <c r="B581" s="350" t="str">
        <f t="shared" si="246"/>
        <v>Hoplite (FBG) 980</v>
      </c>
      <c r="C581" s="291">
        <f t="shared" si="247"/>
        <v>0</v>
      </c>
      <c r="D581" s="351" t="str">
        <f t="shared" si="248"/>
        <v>Hoplite Final Inspection</v>
      </c>
      <c r="E581" s="360"/>
      <c r="F581" s="476"/>
      <c r="G581" s="476"/>
      <c r="H581" s="476"/>
      <c r="I581" s="476"/>
      <c r="J581" s="476"/>
      <c r="K581" s="476"/>
      <c r="L581" s="476"/>
      <c r="M581" s="476"/>
      <c r="N581" s="476"/>
      <c r="O581" s="476"/>
      <c r="P581" s="476"/>
      <c r="Q581" s="476"/>
      <c r="R581" s="477"/>
      <c r="S581" s="478"/>
      <c r="T581" s="479"/>
      <c r="U581" s="476"/>
      <c r="V581" s="476"/>
      <c r="W581" s="476"/>
      <c r="X581" s="476"/>
      <c r="Y581" s="476"/>
      <c r="Z581" s="476"/>
      <c r="AA581" s="476"/>
      <c r="AB581" s="476"/>
      <c r="AC581" s="476"/>
      <c r="AD581" s="476"/>
      <c r="AE581" s="476"/>
      <c r="AF581" s="477"/>
      <c r="AG581" s="478"/>
      <c r="AH581" s="479"/>
      <c r="AI581" s="476"/>
      <c r="AJ581" s="476"/>
      <c r="AK581" s="476"/>
      <c r="AL581" s="476"/>
      <c r="AM581" s="476"/>
      <c r="AN581" s="476"/>
      <c r="AO581" s="476"/>
      <c r="AP581" s="476"/>
      <c r="AQ581" s="476"/>
      <c r="AR581" s="476"/>
      <c r="AS581" s="476"/>
      <c r="AT581" s="477"/>
      <c r="AU581" s="478"/>
      <c r="AV581" s="479"/>
      <c r="AW581" s="476"/>
      <c r="AX581" s="476"/>
      <c r="AY581" s="476"/>
      <c r="AZ581" s="476"/>
      <c r="BA581" s="476"/>
      <c r="BB581" s="476"/>
      <c r="BC581" s="476"/>
      <c r="BD581" s="476"/>
      <c r="BE581" s="476"/>
      <c r="BF581" s="476"/>
      <c r="BG581" s="476"/>
      <c r="BH581" s="477"/>
      <c r="BI581" s="478"/>
      <c r="BJ581" s="478"/>
      <c r="BK581" s="478"/>
      <c r="BL581" s="478"/>
      <c r="BM581" s="478"/>
    </row>
    <row r="582" spans="1:65" ht="14.7" customHeight="1" outlineLevel="1" x14ac:dyDescent="0.3">
      <c r="A582" t="str">
        <f t="shared" si="249"/>
        <v>Change Over</v>
      </c>
      <c r="B582" s="273" t="str">
        <f t="shared" si="246"/>
        <v>Hoplite (FBG) 14xx</v>
      </c>
      <c r="C582" s="274">
        <f t="shared" si="247"/>
        <v>0</v>
      </c>
      <c r="D582" s="275" t="str">
        <f t="shared" si="248"/>
        <v>Fiber Preparation</v>
      </c>
      <c r="E582" s="276"/>
      <c r="F582" s="480"/>
      <c r="G582" s="480"/>
      <c r="H582" s="480"/>
      <c r="I582" s="480"/>
      <c r="J582" s="480"/>
      <c r="K582" s="480"/>
      <c r="L582" s="480"/>
      <c r="M582" s="480"/>
      <c r="N582" s="480"/>
      <c r="O582" s="480"/>
      <c r="P582" s="480"/>
      <c r="Q582" s="480"/>
      <c r="R582" s="481"/>
      <c r="S582" s="482"/>
      <c r="T582" s="483"/>
      <c r="U582" s="480"/>
      <c r="V582" s="480"/>
      <c r="W582" s="480"/>
      <c r="X582" s="480"/>
      <c r="Y582" s="480"/>
      <c r="Z582" s="480"/>
      <c r="AA582" s="480"/>
      <c r="AB582" s="480"/>
      <c r="AC582" s="480"/>
      <c r="AD582" s="480"/>
      <c r="AE582" s="480"/>
      <c r="AF582" s="481"/>
      <c r="AG582" s="482"/>
      <c r="AH582" s="483"/>
      <c r="AI582" s="480"/>
      <c r="AJ582" s="480"/>
      <c r="AK582" s="480"/>
      <c r="AL582" s="480"/>
      <c r="AM582" s="480"/>
      <c r="AN582" s="480"/>
      <c r="AO582" s="480"/>
      <c r="AP582" s="480"/>
      <c r="AQ582" s="480"/>
      <c r="AR582" s="480"/>
      <c r="AS582" s="480"/>
      <c r="AT582" s="481"/>
      <c r="AU582" s="482"/>
      <c r="AV582" s="483"/>
      <c r="AW582" s="480"/>
      <c r="AX582" s="480"/>
      <c r="AY582" s="480"/>
      <c r="AZ582" s="480"/>
      <c r="BA582" s="480"/>
      <c r="BB582" s="480"/>
      <c r="BC582" s="480"/>
      <c r="BD582" s="480"/>
      <c r="BE582" s="480"/>
      <c r="BF582" s="480"/>
      <c r="BG582" s="480"/>
      <c r="BH582" s="481"/>
      <c r="BI582" s="482"/>
      <c r="BJ582" s="482"/>
      <c r="BK582" s="482"/>
      <c r="BL582" s="482"/>
      <c r="BM582" s="482"/>
    </row>
    <row r="583" spans="1:65" ht="14.7" customHeight="1" outlineLevel="1" x14ac:dyDescent="0.3">
      <c r="A583" t="str">
        <f t="shared" si="249"/>
        <v>Change Over</v>
      </c>
      <c r="B583" s="239" t="str">
        <f t="shared" si="246"/>
        <v>Hoplite (FBG) 14xx</v>
      </c>
      <c r="C583" s="240">
        <f t="shared" si="247"/>
        <v>0</v>
      </c>
      <c r="D583" s="241" t="str">
        <f t="shared" si="248"/>
        <v>H2 Loading</v>
      </c>
      <c r="E583" s="242"/>
      <c r="F583" s="371"/>
      <c r="G583" s="371"/>
      <c r="H583" s="371"/>
      <c r="I583" s="371"/>
      <c r="J583" s="371"/>
      <c r="K583" s="371"/>
      <c r="L583" s="371"/>
      <c r="M583" s="371"/>
      <c r="N583" s="371"/>
      <c r="O583" s="371"/>
      <c r="P583" s="371"/>
      <c r="Q583" s="371"/>
      <c r="R583" s="372"/>
      <c r="S583" s="373"/>
      <c r="T583" s="374"/>
      <c r="U583" s="371"/>
      <c r="V583" s="371"/>
      <c r="W583" s="371"/>
      <c r="X583" s="371"/>
      <c r="Y583" s="371"/>
      <c r="Z583" s="371"/>
      <c r="AA583" s="371"/>
      <c r="AB583" s="371"/>
      <c r="AC583" s="371"/>
      <c r="AD583" s="371"/>
      <c r="AE583" s="371"/>
      <c r="AF583" s="372"/>
      <c r="AG583" s="373"/>
      <c r="AH583" s="374"/>
      <c r="AI583" s="371"/>
      <c r="AJ583" s="371"/>
      <c r="AK583" s="371"/>
      <c r="AL583" s="371"/>
      <c r="AM583" s="371"/>
      <c r="AN583" s="371"/>
      <c r="AO583" s="371"/>
      <c r="AP583" s="371"/>
      <c r="AQ583" s="371"/>
      <c r="AR583" s="371"/>
      <c r="AS583" s="371"/>
      <c r="AT583" s="372"/>
      <c r="AU583" s="373"/>
      <c r="AV583" s="374"/>
      <c r="AW583" s="371"/>
      <c r="AX583" s="371"/>
      <c r="AY583" s="371"/>
      <c r="AZ583" s="371"/>
      <c r="BA583" s="371"/>
      <c r="BB583" s="371"/>
      <c r="BC583" s="371"/>
      <c r="BD583" s="371"/>
      <c r="BE583" s="371"/>
      <c r="BF583" s="371"/>
      <c r="BG583" s="371"/>
      <c r="BH583" s="372"/>
      <c r="BI583" s="373"/>
      <c r="BJ583" s="373"/>
      <c r="BK583" s="373"/>
      <c r="BL583" s="373"/>
      <c r="BM583" s="373"/>
    </row>
    <row r="584" spans="1:65" ht="14.7" customHeight="1" outlineLevel="1" x14ac:dyDescent="0.3">
      <c r="A584" t="str">
        <f t="shared" si="249"/>
        <v>Change Over</v>
      </c>
      <c r="B584" s="239" t="str">
        <f t="shared" si="246"/>
        <v>Hoplite (FBG) 14xx</v>
      </c>
      <c r="C584" s="240">
        <f t="shared" si="247"/>
        <v>0</v>
      </c>
      <c r="D584" s="241" t="str">
        <f t="shared" si="248"/>
        <v>Kitting</v>
      </c>
      <c r="E584" s="242"/>
      <c r="F584" s="371">
        <v>0.03</v>
      </c>
      <c r="G584" s="371">
        <v>0.03</v>
      </c>
      <c r="H584" s="371">
        <v>0.03</v>
      </c>
      <c r="I584" s="371">
        <v>0.03</v>
      </c>
      <c r="J584" s="371">
        <v>0.03</v>
      </c>
      <c r="K584" s="371">
        <v>0.03</v>
      </c>
      <c r="L584" s="371">
        <v>0.03</v>
      </c>
      <c r="M584" s="371">
        <v>0.03</v>
      </c>
      <c r="N584" s="371">
        <v>0.03</v>
      </c>
      <c r="O584" s="371">
        <v>0.03</v>
      </c>
      <c r="P584" s="371">
        <v>0.03</v>
      </c>
      <c r="Q584" s="371">
        <v>0.03</v>
      </c>
      <c r="R584" s="372">
        <v>0.03</v>
      </c>
      <c r="S584" s="373">
        <v>0.03</v>
      </c>
      <c r="T584" s="374">
        <v>0.03</v>
      </c>
      <c r="U584" s="371">
        <v>0.03</v>
      </c>
      <c r="V584" s="371">
        <v>0.03</v>
      </c>
      <c r="W584" s="371">
        <v>0.03</v>
      </c>
      <c r="X584" s="371">
        <v>0.03</v>
      </c>
      <c r="Y584" s="371">
        <v>0.03</v>
      </c>
      <c r="Z584" s="371">
        <v>0.03</v>
      </c>
      <c r="AA584" s="371">
        <v>0.03</v>
      </c>
      <c r="AB584" s="371">
        <v>0.03</v>
      </c>
      <c r="AC584" s="371">
        <v>0.03</v>
      </c>
      <c r="AD584" s="371">
        <v>0.03</v>
      </c>
      <c r="AE584" s="371">
        <v>0.03</v>
      </c>
      <c r="AF584" s="372">
        <v>0.03</v>
      </c>
      <c r="AG584" s="373">
        <v>0.03</v>
      </c>
      <c r="AH584" s="374">
        <v>0.03</v>
      </c>
      <c r="AI584" s="371">
        <v>0.03</v>
      </c>
      <c r="AJ584" s="371">
        <v>0.03</v>
      </c>
      <c r="AK584" s="371">
        <v>0.03</v>
      </c>
      <c r="AL584" s="371">
        <v>0.03</v>
      </c>
      <c r="AM584" s="371">
        <v>0.03</v>
      </c>
      <c r="AN584" s="371">
        <v>0.03</v>
      </c>
      <c r="AO584" s="371">
        <v>0.03</v>
      </c>
      <c r="AP584" s="371">
        <v>0.03</v>
      </c>
      <c r="AQ584" s="371">
        <v>0.03</v>
      </c>
      <c r="AR584" s="371">
        <v>0.03</v>
      </c>
      <c r="AS584" s="371">
        <v>0.03</v>
      </c>
      <c r="AT584" s="372">
        <v>0.03</v>
      </c>
      <c r="AU584" s="373">
        <v>0.03</v>
      </c>
      <c r="AV584" s="374">
        <v>0.03</v>
      </c>
      <c r="AW584" s="371">
        <v>0.03</v>
      </c>
      <c r="AX584" s="371">
        <v>0.03</v>
      </c>
      <c r="AY584" s="371">
        <v>0.03</v>
      </c>
      <c r="AZ584" s="371">
        <v>0.03</v>
      </c>
      <c r="BA584" s="371">
        <v>0.03</v>
      </c>
      <c r="BB584" s="371">
        <v>0.03</v>
      </c>
      <c r="BC584" s="371">
        <v>0.03</v>
      </c>
      <c r="BD584" s="371">
        <v>0.03</v>
      </c>
      <c r="BE584" s="371">
        <v>0.03</v>
      </c>
      <c r="BF584" s="371">
        <v>0.03</v>
      </c>
      <c r="BG584" s="371">
        <v>0.03</v>
      </c>
      <c r="BH584" s="372">
        <v>0.03</v>
      </c>
      <c r="BI584" s="373">
        <v>0.03</v>
      </c>
      <c r="BJ584" s="373">
        <v>0.03</v>
      </c>
      <c r="BK584" s="373">
        <v>0.03</v>
      </c>
      <c r="BL584" s="373">
        <v>0.03</v>
      </c>
      <c r="BM584" s="373">
        <v>0.03</v>
      </c>
    </row>
    <row r="585" spans="1:65" ht="14.7" customHeight="1" outlineLevel="1" x14ac:dyDescent="0.3">
      <c r="A585" t="str">
        <f t="shared" si="249"/>
        <v>Change Over</v>
      </c>
      <c r="B585" s="239" t="str">
        <f t="shared" si="246"/>
        <v>Hoplite (FBG) 14xx</v>
      </c>
      <c r="C585" s="240">
        <f t="shared" si="247"/>
        <v>0</v>
      </c>
      <c r="D585" s="241" t="str">
        <f t="shared" si="248"/>
        <v>Stripping &amp; Cleaning</v>
      </c>
      <c r="E585" s="281"/>
      <c r="F585" s="371">
        <v>0.03</v>
      </c>
      <c r="G585" s="371">
        <v>0.03</v>
      </c>
      <c r="H585" s="371">
        <v>0.03</v>
      </c>
      <c r="I585" s="371">
        <v>0.03</v>
      </c>
      <c r="J585" s="371">
        <v>0.03</v>
      </c>
      <c r="K585" s="371">
        <v>0.03</v>
      </c>
      <c r="L585" s="371">
        <v>0.03</v>
      </c>
      <c r="M585" s="371">
        <v>0.03</v>
      </c>
      <c r="N585" s="371">
        <v>0.03</v>
      </c>
      <c r="O585" s="371">
        <v>0.03</v>
      </c>
      <c r="P585" s="371">
        <v>0.03</v>
      </c>
      <c r="Q585" s="371">
        <v>0.03</v>
      </c>
      <c r="R585" s="372">
        <v>0.03</v>
      </c>
      <c r="S585" s="373">
        <v>0.03</v>
      </c>
      <c r="T585" s="374">
        <v>0.03</v>
      </c>
      <c r="U585" s="371">
        <v>0.03</v>
      </c>
      <c r="V585" s="371">
        <v>0.03</v>
      </c>
      <c r="W585" s="371">
        <v>0.03</v>
      </c>
      <c r="X585" s="371">
        <v>0.03</v>
      </c>
      <c r="Y585" s="371">
        <v>0.03</v>
      </c>
      <c r="Z585" s="371">
        <v>0.03</v>
      </c>
      <c r="AA585" s="371">
        <v>0.03</v>
      </c>
      <c r="AB585" s="371">
        <v>0.03</v>
      </c>
      <c r="AC585" s="371">
        <v>0.03</v>
      </c>
      <c r="AD585" s="371">
        <v>0.03</v>
      </c>
      <c r="AE585" s="371">
        <v>0.03</v>
      </c>
      <c r="AF585" s="372">
        <v>0.03</v>
      </c>
      <c r="AG585" s="373">
        <v>0.03</v>
      </c>
      <c r="AH585" s="374">
        <v>0.03</v>
      </c>
      <c r="AI585" s="371">
        <v>0.03</v>
      </c>
      <c r="AJ585" s="371">
        <v>0.03</v>
      </c>
      <c r="AK585" s="371">
        <v>0.03</v>
      </c>
      <c r="AL585" s="371">
        <v>0.03</v>
      </c>
      <c r="AM585" s="371">
        <v>0.03</v>
      </c>
      <c r="AN585" s="371">
        <v>0.03</v>
      </c>
      <c r="AO585" s="371">
        <v>0.03</v>
      </c>
      <c r="AP585" s="371">
        <v>0.03</v>
      </c>
      <c r="AQ585" s="371">
        <v>0.03</v>
      </c>
      <c r="AR585" s="371">
        <v>0.03</v>
      </c>
      <c r="AS585" s="371">
        <v>0.03</v>
      </c>
      <c r="AT585" s="372">
        <v>0.03</v>
      </c>
      <c r="AU585" s="373">
        <v>0.03</v>
      </c>
      <c r="AV585" s="374">
        <v>0.03</v>
      </c>
      <c r="AW585" s="371">
        <v>0.03</v>
      </c>
      <c r="AX585" s="371">
        <v>0.03</v>
      </c>
      <c r="AY585" s="371">
        <v>0.03</v>
      </c>
      <c r="AZ585" s="371">
        <v>0.03</v>
      </c>
      <c r="BA585" s="371">
        <v>0.03</v>
      </c>
      <c r="BB585" s="371">
        <v>0.03</v>
      </c>
      <c r="BC585" s="371">
        <v>0.03</v>
      </c>
      <c r="BD585" s="371">
        <v>0.03</v>
      </c>
      <c r="BE585" s="371">
        <v>0.03</v>
      </c>
      <c r="BF585" s="371">
        <v>0.03</v>
      </c>
      <c r="BG585" s="371">
        <v>0.03</v>
      </c>
      <c r="BH585" s="372">
        <v>0.03</v>
      </c>
      <c r="BI585" s="373">
        <v>0.03</v>
      </c>
      <c r="BJ585" s="373">
        <v>0.03</v>
      </c>
      <c r="BK585" s="373">
        <v>0.03</v>
      </c>
      <c r="BL585" s="373">
        <v>0.03</v>
      </c>
      <c r="BM585" s="373">
        <v>0.03</v>
      </c>
    </row>
    <row r="586" spans="1:65" ht="14.7" customHeight="1" outlineLevel="1" x14ac:dyDescent="0.3">
      <c r="A586" t="str">
        <f t="shared" si="249"/>
        <v>Change Over</v>
      </c>
      <c r="B586" s="239" t="str">
        <f t="shared" si="246"/>
        <v>Hoplite (FBG) 14xx</v>
      </c>
      <c r="C586" s="240">
        <f t="shared" si="247"/>
        <v>0</v>
      </c>
      <c r="D586" s="241" t="str">
        <f t="shared" si="248"/>
        <v>Writing</v>
      </c>
      <c r="E586" s="242"/>
      <c r="F586" s="512">
        <v>0.01</v>
      </c>
      <c r="G586" s="512">
        <v>0.01</v>
      </c>
      <c r="H586" s="512">
        <v>0.01</v>
      </c>
      <c r="I586" s="512">
        <v>0.01</v>
      </c>
      <c r="J586" s="512">
        <v>0.01</v>
      </c>
      <c r="K586" s="512">
        <v>0.01</v>
      </c>
      <c r="L586" s="512">
        <v>0.01</v>
      </c>
      <c r="M586" s="512">
        <v>0.01</v>
      </c>
      <c r="N586" s="512">
        <v>0.01</v>
      </c>
      <c r="O586" s="512">
        <v>0.01</v>
      </c>
      <c r="P586" s="512">
        <v>0.01</v>
      </c>
      <c r="Q586" s="512">
        <v>0.01</v>
      </c>
      <c r="R586" s="513">
        <v>0.01</v>
      </c>
      <c r="S586" s="514">
        <v>0.01</v>
      </c>
      <c r="T586" s="515">
        <v>0.01</v>
      </c>
      <c r="U586" s="512">
        <v>0.01</v>
      </c>
      <c r="V586" s="512">
        <v>0.01</v>
      </c>
      <c r="W586" s="512">
        <v>0.01</v>
      </c>
      <c r="X586" s="512">
        <v>0.01</v>
      </c>
      <c r="Y586" s="512">
        <v>0.01</v>
      </c>
      <c r="Z586" s="512">
        <v>0.01</v>
      </c>
      <c r="AA586" s="512">
        <v>0.01</v>
      </c>
      <c r="AB586" s="512">
        <v>0.01</v>
      </c>
      <c r="AC586" s="512">
        <v>0.01</v>
      </c>
      <c r="AD586" s="512">
        <v>0.01</v>
      </c>
      <c r="AE586" s="512">
        <v>0.01</v>
      </c>
      <c r="AF586" s="513">
        <v>0.01</v>
      </c>
      <c r="AG586" s="514">
        <v>0.01</v>
      </c>
      <c r="AH586" s="515">
        <v>0.01</v>
      </c>
      <c r="AI586" s="512">
        <v>0.01</v>
      </c>
      <c r="AJ586" s="512">
        <v>0.01</v>
      </c>
      <c r="AK586" s="512">
        <v>0.01</v>
      </c>
      <c r="AL586" s="512">
        <v>0.01</v>
      </c>
      <c r="AM586" s="512">
        <v>0.01</v>
      </c>
      <c r="AN586" s="512">
        <v>0.01</v>
      </c>
      <c r="AO586" s="512">
        <v>0.01</v>
      </c>
      <c r="AP586" s="512">
        <v>0.01</v>
      </c>
      <c r="AQ586" s="512">
        <v>0.01</v>
      </c>
      <c r="AR586" s="512">
        <v>0.01</v>
      </c>
      <c r="AS586" s="512">
        <v>0.01</v>
      </c>
      <c r="AT586" s="513">
        <v>0.01</v>
      </c>
      <c r="AU586" s="514">
        <v>0.01</v>
      </c>
      <c r="AV586" s="515">
        <v>0.01</v>
      </c>
      <c r="AW586" s="512">
        <v>0.01</v>
      </c>
      <c r="AX586" s="512">
        <v>0.01</v>
      </c>
      <c r="AY586" s="512">
        <v>0.01</v>
      </c>
      <c r="AZ586" s="512">
        <v>0.01</v>
      </c>
      <c r="BA586" s="512">
        <v>0.01</v>
      </c>
      <c r="BB586" s="512">
        <v>0.01</v>
      </c>
      <c r="BC586" s="512">
        <v>0.01</v>
      </c>
      <c r="BD586" s="512">
        <v>0.01</v>
      </c>
      <c r="BE586" s="512">
        <v>0.01</v>
      </c>
      <c r="BF586" s="512">
        <v>0.01</v>
      </c>
      <c r="BG586" s="512">
        <v>0.01</v>
      </c>
      <c r="BH586" s="513">
        <v>0.01</v>
      </c>
      <c r="BI586" s="514">
        <v>0.01</v>
      </c>
      <c r="BJ586" s="514">
        <v>0.01</v>
      </c>
      <c r="BK586" s="514">
        <v>0.01</v>
      </c>
      <c r="BL586" s="514">
        <v>0.01</v>
      </c>
      <c r="BM586" s="514">
        <v>0.01</v>
      </c>
    </row>
    <row r="587" spans="1:65" ht="14.7" customHeight="1" outlineLevel="1" x14ac:dyDescent="0.3">
      <c r="A587" t="str">
        <f t="shared" si="249"/>
        <v>Change Over</v>
      </c>
      <c r="B587" s="239" t="str">
        <f t="shared" si="246"/>
        <v>Hoplite (FBG) 14xx</v>
      </c>
      <c r="C587" s="240">
        <f t="shared" si="247"/>
        <v>0</v>
      </c>
      <c r="D587" s="241" t="str">
        <f t="shared" si="248"/>
        <v>Fiber Recoating</v>
      </c>
      <c r="E587" s="281"/>
      <c r="F587" s="371">
        <v>0.03</v>
      </c>
      <c r="G587" s="371">
        <v>0.03</v>
      </c>
      <c r="H587" s="371">
        <v>0.03</v>
      </c>
      <c r="I587" s="371">
        <v>0.03</v>
      </c>
      <c r="J587" s="371">
        <v>0.03</v>
      </c>
      <c r="K587" s="371">
        <v>0.03</v>
      </c>
      <c r="L587" s="371">
        <v>0.03</v>
      </c>
      <c r="M587" s="371">
        <v>0.03</v>
      </c>
      <c r="N587" s="371">
        <v>0.03</v>
      </c>
      <c r="O587" s="371">
        <v>0.03</v>
      </c>
      <c r="P587" s="371">
        <v>0.03</v>
      </c>
      <c r="Q587" s="371">
        <v>0.03</v>
      </c>
      <c r="R587" s="372">
        <v>0.03</v>
      </c>
      <c r="S587" s="373">
        <v>0.03</v>
      </c>
      <c r="T587" s="374">
        <v>0.03</v>
      </c>
      <c r="U587" s="371">
        <v>0.03</v>
      </c>
      <c r="V587" s="371">
        <v>0.03</v>
      </c>
      <c r="W587" s="371">
        <v>0.03</v>
      </c>
      <c r="X587" s="371">
        <v>0.03</v>
      </c>
      <c r="Y587" s="371">
        <v>0.03</v>
      </c>
      <c r="Z587" s="371">
        <v>0.03</v>
      </c>
      <c r="AA587" s="371">
        <v>0.03</v>
      </c>
      <c r="AB587" s="371">
        <v>0.03</v>
      </c>
      <c r="AC587" s="371">
        <v>0.03</v>
      </c>
      <c r="AD587" s="371">
        <v>0.03</v>
      </c>
      <c r="AE587" s="371">
        <v>0.03</v>
      </c>
      <c r="AF587" s="372">
        <v>0.03</v>
      </c>
      <c r="AG587" s="373">
        <v>0.03</v>
      </c>
      <c r="AH587" s="374">
        <v>0.03</v>
      </c>
      <c r="AI587" s="371">
        <v>0.03</v>
      </c>
      <c r="AJ587" s="371">
        <v>0.03</v>
      </c>
      <c r="AK587" s="371">
        <v>0.03</v>
      </c>
      <c r="AL587" s="371">
        <v>0.03</v>
      </c>
      <c r="AM587" s="371">
        <v>0.03</v>
      </c>
      <c r="AN587" s="371">
        <v>0.03</v>
      </c>
      <c r="AO587" s="371">
        <v>0.03</v>
      </c>
      <c r="AP587" s="371">
        <v>0.03</v>
      </c>
      <c r="AQ587" s="371">
        <v>0.03</v>
      </c>
      <c r="AR587" s="371">
        <v>0.03</v>
      </c>
      <c r="AS587" s="371">
        <v>0.03</v>
      </c>
      <c r="AT587" s="372">
        <v>0.03</v>
      </c>
      <c r="AU587" s="373">
        <v>0.03</v>
      </c>
      <c r="AV587" s="374">
        <v>0.03</v>
      </c>
      <c r="AW587" s="371">
        <v>0.03</v>
      </c>
      <c r="AX587" s="371">
        <v>0.03</v>
      </c>
      <c r="AY587" s="371">
        <v>0.03</v>
      </c>
      <c r="AZ587" s="371">
        <v>0.03</v>
      </c>
      <c r="BA587" s="371">
        <v>0.03</v>
      </c>
      <c r="BB587" s="371">
        <v>0.03</v>
      </c>
      <c r="BC587" s="371">
        <v>0.03</v>
      </c>
      <c r="BD587" s="371">
        <v>0.03</v>
      </c>
      <c r="BE587" s="371">
        <v>0.03</v>
      </c>
      <c r="BF587" s="371">
        <v>0.03</v>
      </c>
      <c r="BG587" s="371">
        <v>0.03</v>
      </c>
      <c r="BH587" s="372">
        <v>0.03</v>
      </c>
      <c r="BI587" s="373">
        <v>0.03</v>
      </c>
      <c r="BJ587" s="373">
        <v>0.03</v>
      </c>
      <c r="BK587" s="373">
        <v>0.03</v>
      </c>
      <c r="BL587" s="373">
        <v>0.03</v>
      </c>
      <c r="BM587" s="373">
        <v>0.03</v>
      </c>
    </row>
    <row r="588" spans="1:65" ht="14.7" customHeight="1" outlineLevel="1" x14ac:dyDescent="0.3">
      <c r="A588" t="str">
        <f t="shared" si="249"/>
        <v>Change Over</v>
      </c>
      <c r="B588" s="239" t="str">
        <f t="shared" si="246"/>
        <v>Hoplite (FBG) 14xx</v>
      </c>
      <c r="C588" s="240">
        <f t="shared" si="247"/>
        <v>0</v>
      </c>
      <c r="D588" s="241" t="str">
        <f t="shared" si="248"/>
        <v>Proof Test</v>
      </c>
      <c r="E588" s="242"/>
      <c r="F588" s="379">
        <v>0.03</v>
      </c>
      <c r="G588" s="379">
        <v>0.03</v>
      </c>
      <c r="H588" s="379">
        <v>0.03</v>
      </c>
      <c r="I588" s="379">
        <v>0.03</v>
      </c>
      <c r="J588" s="379">
        <v>0.03</v>
      </c>
      <c r="K588" s="379">
        <v>0.03</v>
      </c>
      <c r="L588" s="379">
        <v>0.03</v>
      </c>
      <c r="M588" s="379">
        <v>0.03</v>
      </c>
      <c r="N588" s="379">
        <v>0.03</v>
      </c>
      <c r="O588" s="379">
        <v>0.03</v>
      </c>
      <c r="P588" s="379">
        <v>0.03</v>
      </c>
      <c r="Q588" s="379">
        <v>0.03</v>
      </c>
      <c r="R588" s="380">
        <v>0.03</v>
      </c>
      <c r="S588" s="381">
        <v>0.03</v>
      </c>
      <c r="T588" s="382">
        <v>0.03</v>
      </c>
      <c r="U588" s="379">
        <v>0.03</v>
      </c>
      <c r="V588" s="379">
        <v>0.03</v>
      </c>
      <c r="W588" s="379">
        <v>0.03</v>
      </c>
      <c r="X588" s="379">
        <v>0.03</v>
      </c>
      <c r="Y588" s="379">
        <v>0.03</v>
      </c>
      <c r="Z588" s="379">
        <v>0.03</v>
      </c>
      <c r="AA588" s="379">
        <v>0.03</v>
      </c>
      <c r="AB588" s="379">
        <v>0.03</v>
      </c>
      <c r="AC588" s="379">
        <v>0.03</v>
      </c>
      <c r="AD588" s="379">
        <v>0.03</v>
      </c>
      <c r="AE588" s="379">
        <v>0.03</v>
      </c>
      <c r="AF588" s="380">
        <v>0.03</v>
      </c>
      <c r="AG588" s="381">
        <v>0.03</v>
      </c>
      <c r="AH588" s="382">
        <v>0.03</v>
      </c>
      <c r="AI588" s="379">
        <v>0.03</v>
      </c>
      <c r="AJ588" s="379">
        <v>0.03</v>
      </c>
      <c r="AK588" s="379">
        <v>0.03</v>
      </c>
      <c r="AL588" s="379">
        <v>0.03</v>
      </c>
      <c r="AM588" s="379">
        <v>0.03</v>
      </c>
      <c r="AN588" s="379">
        <v>0.03</v>
      </c>
      <c r="AO588" s="379">
        <v>0.03</v>
      </c>
      <c r="AP588" s="379">
        <v>0.03</v>
      </c>
      <c r="AQ588" s="379">
        <v>0.03</v>
      </c>
      <c r="AR588" s="379">
        <v>0.03</v>
      </c>
      <c r="AS588" s="379">
        <v>0.03</v>
      </c>
      <c r="AT588" s="380">
        <v>0.03</v>
      </c>
      <c r="AU588" s="381">
        <v>0.03</v>
      </c>
      <c r="AV588" s="382">
        <v>0.03</v>
      </c>
      <c r="AW588" s="379">
        <v>0.03</v>
      </c>
      <c r="AX588" s="379">
        <v>0.03</v>
      </c>
      <c r="AY588" s="379">
        <v>0.03</v>
      </c>
      <c r="AZ588" s="379">
        <v>0.03</v>
      </c>
      <c r="BA588" s="379">
        <v>0.03</v>
      </c>
      <c r="BB588" s="379">
        <v>0.03</v>
      </c>
      <c r="BC588" s="379">
        <v>0.03</v>
      </c>
      <c r="BD588" s="379">
        <v>0.03</v>
      </c>
      <c r="BE588" s="379">
        <v>0.03</v>
      </c>
      <c r="BF588" s="379">
        <v>0.03</v>
      </c>
      <c r="BG588" s="379">
        <v>0.03</v>
      </c>
      <c r="BH588" s="380">
        <v>0.03</v>
      </c>
      <c r="BI588" s="381">
        <v>0.03</v>
      </c>
      <c r="BJ588" s="381">
        <v>0.03</v>
      </c>
      <c r="BK588" s="381">
        <v>0.03</v>
      </c>
      <c r="BL588" s="381">
        <v>0.03</v>
      </c>
      <c r="BM588" s="381">
        <v>0.03</v>
      </c>
    </row>
    <row r="589" spans="1:65" ht="14.7" customHeight="1" outlineLevel="1" x14ac:dyDescent="0.3">
      <c r="A589" t="str">
        <f t="shared" si="249"/>
        <v>Change Over</v>
      </c>
      <c r="B589" s="239" t="str">
        <f t="shared" si="246"/>
        <v>Hoplite (FBG) 14xx</v>
      </c>
      <c r="C589" s="240">
        <f t="shared" si="247"/>
        <v>0</v>
      </c>
      <c r="D589" s="241" t="str">
        <f t="shared" si="248"/>
        <v>Degas</v>
      </c>
      <c r="E589" s="242"/>
      <c r="F589" s="379"/>
      <c r="G589" s="379"/>
      <c r="H589" s="379"/>
      <c r="I589" s="379"/>
      <c r="J589" s="379"/>
      <c r="K589" s="379"/>
      <c r="L589" s="379"/>
      <c r="M589" s="379"/>
      <c r="N589" s="379"/>
      <c r="O589" s="379"/>
      <c r="P589" s="379"/>
      <c r="Q589" s="379"/>
      <c r="R589" s="380"/>
      <c r="S589" s="381"/>
      <c r="T589" s="382"/>
      <c r="U589" s="379"/>
      <c r="V589" s="379"/>
      <c r="W589" s="379"/>
      <c r="X589" s="379"/>
      <c r="Y589" s="379"/>
      <c r="Z589" s="379"/>
      <c r="AA589" s="379"/>
      <c r="AB589" s="379"/>
      <c r="AC589" s="379"/>
      <c r="AD589" s="379"/>
      <c r="AE589" s="379"/>
      <c r="AF589" s="380"/>
      <c r="AG589" s="381"/>
      <c r="AH589" s="382"/>
      <c r="AI589" s="379"/>
      <c r="AJ589" s="379"/>
      <c r="AK589" s="379"/>
      <c r="AL589" s="379"/>
      <c r="AM589" s="379"/>
      <c r="AN589" s="379"/>
      <c r="AO589" s="379"/>
      <c r="AP589" s="379"/>
      <c r="AQ589" s="379"/>
      <c r="AR589" s="379"/>
      <c r="AS589" s="379"/>
      <c r="AT589" s="380"/>
      <c r="AU589" s="381"/>
      <c r="AV589" s="382"/>
      <c r="AW589" s="379"/>
      <c r="AX589" s="379"/>
      <c r="AY589" s="379"/>
      <c r="AZ589" s="379"/>
      <c r="BA589" s="379"/>
      <c r="BB589" s="379"/>
      <c r="BC589" s="379"/>
      <c r="BD589" s="379"/>
      <c r="BE589" s="379"/>
      <c r="BF589" s="379"/>
      <c r="BG589" s="379"/>
      <c r="BH589" s="380"/>
      <c r="BI589" s="381"/>
      <c r="BJ589" s="381"/>
      <c r="BK589" s="381"/>
      <c r="BL589" s="381"/>
      <c r="BM589" s="381"/>
    </row>
    <row r="590" spans="1:65" ht="14.7" customHeight="1" outlineLevel="1" x14ac:dyDescent="0.3">
      <c r="A590" t="str">
        <f t="shared" si="249"/>
        <v>Change Over</v>
      </c>
      <c r="B590" s="239" t="str">
        <f t="shared" si="246"/>
        <v>Hoplite (FBG) 14xx</v>
      </c>
      <c r="C590" s="240">
        <f t="shared" si="247"/>
        <v>0</v>
      </c>
      <c r="D590" s="241" t="str">
        <f t="shared" si="248"/>
        <v>Optical Test</v>
      </c>
      <c r="E590" s="290"/>
      <c r="F590" s="379"/>
      <c r="G590" s="379"/>
      <c r="H590" s="379"/>
      <c r="I590" s="379"/>
      <c r="J590" s="379"/>
      <c r="K590" s="379"/>
      <c r="L590" s="379"/>
      <c r="M590" s="379"/>
      <c r="N590" s="379"/>
      <c r="O590" s="379"/>
      <c r="P590" s="379"/>
      <c r="Q590" s="379"/>
      <c r="R590" s="380"/>
      <c r="S590" s="381"/>
      <c r="T590" s="382"/>
      <c r="U590" s="379"/>
      <c r="V590" s="379"/>
      <c r="W590" s="379"/>
      <c r="X590" s="379"/>
      <c r="Y590" s="379"/>
      <c r="Z590" s="379"/>
      <c r="AA590" s="379"/>
      <c r="AB590" s="379"/>
      <c r="AC590" s="379"/>
      <c r="AD590" s="379"/>
      <c r="AE590" s="379"/>
      <c r="AF590" s="380"/>
      <c r="AG590" s="381"/>
      <c r="AH590" s="382"/>
      <c r="AI590" s="379"/>
      <c r="AJ590" s="379"/>
      <c r="AK590" s="379"/>
      <c r="AL590" s="379"/>
      <c r="AM590" s="379"/>
      <c r="AN590" s="379"/>
      <c r="AO590" s="379"/>
      <c r="AP590" s="379"/>
      <c r="AQ590" s="379"/>
      <c r="AR590" s="379"/>
      <c r="AS590" s="379"/>
      <c r="AT590" s="380"/>
      <c r="AU590" s="381"/>
      <c r="AV590" s="382"/>
      <c r="AW590" s="379"/>
      <c r="AX590" s="379"/>
      <c r="AY590" s="379"/>
      <c r="AZ590" s="379"/>
      <c r="BA590" s="379"/>
      <c r="BB590" s="379"/>
      <c r="BC590" s="379"/>
      <c r="BD590" s="379"/>
      <c r="BE590" s="379"/>
      <c r="BF590" s="379"/>
      <c r="BG590" s="379"/>
      <c r="BH590" s="380"/>
      <c r="BI590" s="381"/>
      <c r="BJ590" s="381"/>
      <c r="BK590" s="381"/>
      <c r="BL590" s="381"/>
      <c r="BM590" s="381"/>
    </row>
    <row r="591" spans="1:65" ht="14.7" customHeight="1" outlineLevel="1" x14ac:dyDescent="0.3">
      <c r="A591" t="str">
        <f t="shared" si="249"/>
        <v>Change Over</v>
      </c>
      <c r="B591" s="350" t="str">
        <f t="shared" si="246"/>
        <v>Hoplite (FBG) 14xx</v>
      </c>
      <c r="C591" s="291">
        <f t="shared" si="247"/>
        <v>0</v>
      </c>
      <c r="D591" s="351" t="str">
        <f t="shared" si="248"/>
        <v>Hoplite Final Inspection</v>
      </c>
      <c r="E591" s="360"/>
      <c r="F591" s="383"/>
      <c r="G591" s="383"/>
      <c r="H591" s="383"/>
      <c r="I591" s="383"/>
      <c r="J591" s="383"/>
      <c r="K591" s="383"/>
      <c r="L591" s="383"/>
      <c r="M591" s="383"/>
      <c r="N591" s="383"/>
      <c r="O591" s="383"/>
      <c r="P591" s="383"/>
      <c r="Q591" s="383"/>
      <c r="R591" s="384"/>
      <c r="S591" s="385"/>
      <c r="T591" s="386"/>
      <c r="U591" s="383"/>
      <c r="V591" s="383"/>
      <c r="W591" s="383"/>
      <c r="X591" s="383"/>
      <c r="Y591" s="383"/>
      <c r="Z591" s="383"/>
      <c r="AA591" s="383"/>
      <c r="AB591" s="383"/>
      <c r="AC591" s="383"/>
      <c r="AD591" s="383"/>
      <c r="AE591" s="383"/>
      <c r="AF591" s="384"/>
      <c r="AG591" s="385"/>
      <c r="AH591" s="386"/>
      <c r="AI591" s="383"/>
      <c r="AJ591" s="383"/>
      <c r="AK591" s="383"/>
      <c r="AL591" s="383"/>
      <c r="AM591" s="383"/>
      <c r="AN591" s="383"/>
      <c r="AO591" s="383"/>
      <c r="AP591" s="383"/>
      <c r="AQ591" s="383"/>
      <c r="AR591" s="383"/>
      <c r="AS591" s="383"/>
      <c r="AT591" s="384"/>
      <c r="AU591" s="385"/>
      <c r="AV591" s="386"/>
      <c r="AW591" s="383"/>
      <c r="AX591" s="383"/>
      <c r="AY591" s="383"/>
      <c r="AZ591" s="383"/>
      <c r="BA591" s="383"/>
      <c r="BB591" s="383"/>
      <c r="BC591" s="383"/>
      <c r="BD591" s="383"/>
      <c r="BE591" s="383"/>
      <c r="BF591" s="383"/>
      <c r="BG591" s="383"/>
      <c r="BH591" s="384"/>
      <c r="BI591" s="385"/>
      <c r="BJ591" s="385"/>
      <c r="BK591" s="385"/>
      <c r="BL591" s="385"/>
      <c r="BM591" s="385"/>
    </row>
    <row r="592" spans="1:65" ht="14.7" customHeight="1" outlineLevel="1" x14ac:dyDescent="0.3">
      <c r="A592" t="str">
        <f t="shared" si="249"/>
        <v>Change Over</v>
      </c>
      <c r="B592" s="273" t="str">
        <f t="shared" si="246"/>
        <v>Hoplite (FBG) HRS</v>
      </c>
      <c r="C592" s="274">
        <f t="shared" si="247"/>
        <v>0</v>
      </c>
      <c r="D592" s="275" t="str">
        <f t="shared" si="248"/>
        <v>Fiber Preparation</v>
      </c>
      <c r="E592" s="299"/>
      <c r="F592" s="387"/>
      <c r="G592" s="387"/>
      <c r="H592" s="387"/>
      <c r="I592" s="387"/>
      <c r="J592" s="387"/>
      <c r="K592" s="387"/>
      <c r="L592" s="387"/>
      <c r="M592" s="387"/>
      <c r="N592" s="387"/>
      <c r="O592" s="387"/>
      <c r="P592" s="387"/>
      <c r="Q592" s="387"/>
      <c r="R592" s="388"/>
      <c r="S592" s="389"/>
      <c r="T592" s="390"/>
      <c r="U592" s="387"/>
      <c r="V592" s="387"/>
      <c r="W592" s="387"/>
      <c r="X592" s="387"/>
      <c r="Y592" s="387"/>
      <c r="Z592" s="387"/>
      <c r="AA592" s="387"/>
      <c r="AB592" s="387"/>
      <c r="AC592" s="387"/>
      <c r="AD592" s="387"/>
      <c r="AE592" s="387"/>
      <c r="AF592" s="388"/>
      <c r="AG592" s="389"/>
      <c r="AH592" s="390"/>
      <c r="AI592" s="387"/>
      <c r="AJ592" s="387"/>
      <c r="AK592" s="387"/>
      <c r="AL592" s="387"/>
      <c r="AM592" s="387"/>
      <c r="AN592" s="387"/>
      <c r="AO592" s="387"/>
      <c r="AP592" s="387"/>
      <c r="AQ592" s="387"/>
      <c r="AR592" s="387"/>
      <c r="AS592" s="387"/>
      <c r="AT592" s="388"/>
      <c r="AU592" s="389"/>
      <c r="AV592" s="390"/>
      <c r="AW592" s="387"/>
      <c r="AX592" s="387"/>
      <c r="AY592" s="387"/>
      <c r="AZ592" s="387"/>
      <c r="BA592" s="387"/>
      <c r="BB592" s="387"/>
      <c r="BC592" s="387"/>
      <c r="BD592" s="387"/>
      <c r="BE592" s="387"/>
      <c r="BF592" s="387"/>
      <c r="BG592" s="387"/>
      <c r="BH592" s="388"/>
      <c r="BI592" s="389"/>
      <c r="BJ592" s="389"/>
      <c r="BK592" s="389"/>
      <c r="BL592" s="389"/>
      <c r="BM592" s="389"/>
    </row>
    <row r="593" spans="1:65" ht="14.7" customHeight="1" outlineLevel="1" x14ac:dyDescent="0.3">
      <c r="A593" t="str">
        <f t="shared" si="249"/>
        <v>Change Over</v>
      </c>
      <c r="B593" s="239" t="str">
        <f t="shared" si="246"/>
        <v>Hoplite (FBG) HRS</v>
      </c>
      <c r="C593" s="240">
        <f t="shared" si="247"/>
        <v>0</v>
      </c>
      <c r="D593" s="241" t="str">
        <f t="shared" si="248"/>
        <v>H2 Loading</v>
      </c>
      <c r="E593" s="242"/>
      <c r="F593" s="379"/>
      <c r="G593" s="379"/>
      <c r="H593" s="379"/>
      <c r="I593" s="379"/>
      <c r="J593" s="379"/>
      <c r="K593" s="379"/>
      <c r="L593" s="379"/>
      <c r="M593" s="379"/>
      <c r="N593" s="379"/>
      <c r="O593" s="379"/>
      <c r="P593" s="379"/>
      <c r="Q593" s="379"/>
      <c r="R593" s="380"/>
      <c r="S593" s="381"/>
      <c r="T593" s="382"/>
      <c r="U593" s="379"/>
      <c r="V593" s="379"/>
      <c r="W593" s="379"/>
      <c r="X593" s="379"/>
      <c r="Y593" s="379"/>
      <c r="Z593" s="379"/>
      <c r="AA593" s="379"/>
      <c r="AB593" s="379"/>
      <c r="AC593" s="379"/>
      <c r="AD593" s="379"/>
      <c r="AE593" s="379"/>
      <c r="AF593" s="380"/>
      <c r="AG593" s="381"/>
      <c r="AH593" s="382"/>
      <c r="AI593" s="379"/>
      <c r="AJ593" s="379"/>
      <c r="AK593" s="379"/>
      <c r="AL593" s="379"/>
      <c r="AM593" s="379"/>
      <c r="AN593" s="379"/>
      <c r="AO593" s="379"/>
      <c r="AP593" s="379"/>
      <c r="AQ593" s="379"/>
      <c r="AR593" s="379"/>
      <c r="AS593" s="379"/>
      <c r="AT593" s="380"/>
      <c r="AU593" s="381"/>
      <c r="AV593" s="382"/>
      <c r="AW593" s="379"/>
      <c r="AX593" s="379"/>
      <c r="AY593" s="379"/>
      <c r="AZ593" s="379"/>
      <c r="BA593" s="379"/>
      <c r="BB593" s="379"/>
      <c r="BC593" s="379"/>
      <c r="BD593" s="379"/>
      <c r="BE593" s="379"/>
      <c r="BF593" s="379"/>
      <c r="BG593" s="379"/>
      <c r="BH593" s="380"/>
      <c r="BI593" s="381"/>
      <c r="BJ593" s="381"/>
      <c r="BK593" s="381"/>
      <c r="BL593" s="381"/>
      <c r="BM593" s="381"/>
    </row>
    <row r="594" spans="1:65" ht="14.7" customHeight="1" outlineLevel="1" x14ac:dyDescent="0.3">
      <c r="A594" t="str">
        <f t="shared" si="249"/>
        <v>Change Over</v>
      </c>
      <c r="B594" s="239" t="str">
        <f t="shared" si="246"/>
        <v>Hoplite (FBG) HRS</v>
      </c>
      <c r="C594" s="240">
        <f t="shared" si="247"/>
        <v>0</v>
      </c>
      <c r="D594" s="241" t="str">
        <f t="shared" si="248"/>
        <v>Kitting</v>
      </c>
      <c r="E594" s="242"/>
      <c r="F594" s="371"/>
      <c r="G594" s="371"/>
      <c r="H594" s="371"/>
      <c r="I594" s="371"/>
      <c r="J594" s="371"/>
      <c r="K594" s="371"/>
      <c r="L594" s="371"/>
      <c r="M594" s="371"/>
      <c r="N594" s="371"/>
      <c r="O594" s="371"/>
      <c r="P594" s="371"/>
      <c r="Q594" s="371"/>
      <c r="R594" s="372"/>
      <c r="S594" s="373"/>
      <c r="T594" s="374"/>
      <c r="U594" s="371"/>
      <c r="V594" s="371"/>
      <c r="W594" s="371"/>
      <c r="X594" s="371"/>
      <c r="Y594" s="371"/>
      <c r="Z594" s="371"/>
      <c r="AA594" s="371"/>
      <c r="AB594" s="371"/>
      <c r="AC594" s="371"/>
      <c r="AD594" s="371"/>
      <c r="AE594" s="371"/>
      <c r="AF594" s="372"/>
      <c r="AG594" s="373"/>
      <c r="AH594" s="374"/>
      <c r="AI594" s="371"/>
      <c r="AJ594" s="371"/>
      <c r="AK594" s="371"/>
      <c r="AL594" s="371"/>
      <c r="AM594" s="371"/>
      <c r="AN594" s="371"/>
      <c r="AO594" s="371"/>
      <c r="AP594" s="371"/>
      <c r="AQ594" s="371"/>
      <c r="AR594" s="371"/>
      <c r="AS594" s="371"/>
      <c r="AT594" s="372"/>
      <c r="AU594" s="373"/>
      <c r="AV594" s="374"/>
      <c r="AW594" s="371"/>
      <c r="AX594" s="371"/>
      <c r="AY594" s="371"/>
      <c r="AZ594" s="371"/>
      <c r="BA594" s="371"/>
      <c r="BB594" s="371"/>
      <c r="BC594" s="371"/>
      <c r="BD594" s="371"/>
      <c r="BE594" s="371"/>
      <c r="BF594" s="371"/>
      <c r="BG594" s="371"/>
      <c r="BH594" s="372"/>
      <c r="BI594" s="373"/>
      <c r="BJ594" s="373"/>
      <c r="BK594" s="373"/>
      <c r="BL594" s="373"/>
      <c r="BM594" s="373"/>
    </row>
    <row r="595" spans="1:65" ht="14.7" customHeight="1" outlineLevel="1" x14ac:dyDescent="0.3">
      <c r="A595" t="str">
        <f t="shared" si="249"/>
        <v>Change Over</v>
      </c>
      <c r="B595" s="239" t="str">
        <f t="shared" si="246"/>
        <v>Hoplite (FBG) HRS</v>
      </c>
      <c r="C595" s="240">
        <f t="shared" si="247"/>
        <v>0</v>
      </c>
      <c r="D595" s="241" t="str">
        <f t="shared" si="248"/>
        <v>Stripping &amp; Cleaning</v>
      </c>
      <c r="E595" s="242"/>
      <c r="F595" s="371"/>
      <c r="G595" s="371"/>
      <c r="H595" s="371"/>
      <c r="I595" s="371"/>
      <c r="J595" s="371"/>
      <c r="K595" s="371"/>
      <c r="L595" s="371"/>
      <c r="M595" s="371"/>
      <c r="N595" s="371"/>
      <c r="O595" s="371"/>
      <c r="P595" s="371"/>
      <c r="Q595" s="371"/>
      <c r="R595" s="372"/>
      <c r="S595" s="373"/>
      <c r="T595" s="374"/>
      <c r="U595" s="371"/>
      <c r="V595" s="371"/>
      <c r="W595" s="371"/>
      <c r="X595" s="371"/>
      <c r="Y595" s="371"/>
      <c r="Z595" s="371"/>
      <c r="AA595" s="371"/>
      <c r="AB595" s="371"/>
      <c r="AC595" s="371"/>
      <c r="AD595" s="371"/>
      <c r="AE595" s="371"/>
      <c r="AF595" s="372"/>
      <c r="AG595" s="373"/>
      <c r="AH595" s="374"/>
      <c r="AI595" s="371"/>
      <c r="AJ595" s="371"/>
      <c r="AK595" s="371"/>
      <c r="AL595" s="371"/>
      <c r="AM595" s="371"/>
      <c r="AN595" s="371"/>
      <c r="AO595" s="371"/>
      <c r="AP595" s="371"/>
      <c r="AQ595" s="371"/>
      <c r="AR595" s="371"/>
      <c r="AS595" s="371"/>
      <c r="AT595" s="372"/>
      <c r="AU595" s="373"/>
      <c r="AV595" s="374"/>
      <c r="AW595" s="371"/>
      <c r="AX595" s="371"/>
      <c r="AY595" s="371"/>
      <c r="AZ595" s="371"/>
      <c r="BA595" s="371"/>
      <c r="BB595" s="371"/>
      <c r="BC595" s="371"/>
      <c r="BD595" s="371"/>
      <c r="BE595" s="371"/>
      <c r="BF595" s="371"/>
      <c r="BG595" s="371"/>
      <c r="BH595" s="372"/>
      <c r="BI595" s="373"/>
      <c r="BJ595" s="373"/>
      <c r="BK595" s="373"/>
      <c r="BL595" s="373"/>
      <c r="BM595" s="373"/>
    </row>
    <row r="596" spans="1:65" ht="14.7" customHeight="1" outlineLevel="1" x14ac:dyDescent="0.3">
      <c r="A596" t="str">
        <f t="shared" si="249"/>
        <v>Change Over</v>
      </c>
      <c r="B596" s="239" t="str">
        <f t="shared" si="246"/>
        <v>Hoplite (FBG) HRS</v>
      </c>
      <c r="C596" s="240">
        <f t="shared" si="247"/>
        <v>0</v>
      </c>
      <c r="D596" s="241" t="str">
        <f t="shared" si="248"/>
        <v>Writing</v>
      </c>
      <c r="E596" s="242"/>
      <c r="F596" s="371"/>
      <c r="G596" s="371"/>
      <c r="H596" s="371"/>
      <c r="I596" s="371"/>
      <c r="J596" s="371"/>
      <c r="K596" s="371"/>
      <c r="L596" s="371"/>
      <c r="M596" s="371"/>
      <c r="N596" s="371"/>
      <c r="O596" s="371"/>
      <c r="P596" s="371"/>
      <c r="Q596" s="371"/>
      <c r="R596" s="372"/>
      <c r="S596" s="373"/>
      <c r="T596" s="374"/>
      <c r="U596" s="371"/>
      <c r="V596" s="371"/>
      <c r="W596" s="371"/>
      <c r="X596" s="371"/>
      <c r="Y596" s="371"/>
      <c r="Z596" s="371"/>
      <c r="AA596" s="371"/>
      <c r="AB596" s="371"/>
      <c r="AC596" s="371"/>
      <c r="AD596" s="371"/>
      <c r="AE596" s="371"/>
      <c r="AF596" s="372"/>
      <c r="AG596" s="373"/>
      <c r="AH596" s="374"/>
      <c r="AI596" s="371"/>
      <c r="AJ596" s="371"/>
      <c r="AK596" s="371"/>
      <c r="AL596" s="371"/>
      <c r="AM596" s="371"/>
      <c r="AN596" s="371"/>
      <c r="AO596" s="371"/>
      <c r="AP596" s="371"/>
      <c r="AQ596" s="371"/>
      <c r="AR596" s="371"/>
      <c r="AS596" s="371"/>
      <c r="AT596" s="372"/>
      <c r="AU596" s="373"/>
      <c r="AV596" s="374"/>
      <c r="AW596" s="371"/>
      <c r="AX596" s="371"/>
      <c r="AY596" s="371"/>
      <c r="AZ596" s="371"/>
      <c r="BA596" s="371"/>
      <c r="BB596" s="371"/>
      <c r="BC596" s="371"/>
      <c r="BD596" s="371"/>
      <c r="BE596" s="371"/>
      <c r="BF596" s="371"/>
      <c r="BG596" s="371"/>
      <c r="BH596" s="372"/>
      <c r="BI596" s="373"/>
      <c r="BJ596" s="373"/>
      <c r="BK596" s="373"/>
      <c r="BL596" s="373"/>
      <c r="BM596" s="373"/>
    </row>
    <row r="597" spans="1:65" ht="14.7" customHeight="1" outlineLevel="1" x14ac:dyDescent="0.3">
      <c r="A597" t="str">
        <f t="shared" si="249"/>
        <v>Change Over</v>
      </c>
      <c r="B597" s="239" t="str">
        <f t="shared" si="246"/>
        <v>Hoplite (FBG) HRS</v>
      </c>
      <c r="C597" s="240">
        <f t="shared" si="247"/>
        <v>0</v>
      </c>
      <c r="D597" s="241" t="str">
        <f t="shared" si="248"/>
        <v>Fiber Recoating</v>
      </c>
      <c r="E597" s="242"/>
      <c r="F597" s="371"/>
      <c r="G597" s="371"/>
      <c r="H597" s="371"/>
      <c r="I597" s="371"/>
      <c r="J597" s="371"/>
      <c r="K597" s="371"/>
      <c r="L597" s="371"/>
      <c r="M597" s="371"/>
      <c r="N597" s="371"/>
      <c r="O597" s="371"/>
      <c r="P597" s="371"/>
      <c r="Q597" s="371"/>
      <c r="R597" s="372"/>
      <c r="S597" s="373"/>
      <c r="T597" s="374"/>
      <c r="U597" s="371"/>
      <c r="V597" s="371"/>
      <c r="W597" s="371"/>
      <c r="X597" s="371"/>
      <c r="Y597" s="371"/>
      <c r="Z597" s="371"/>
      <c r="AA597" s="371"/>
      <c r="AB597" s="371"/>
      <c r="AC597" s="371"/>
      <c r="AD597" s="371"/>
      <c r="AE597" s="371"/>
      <c r="AF597" s="372"/>
      <c r="AG597" s="373"/>
      <c r="AH597" s="374"/>
      <c r="AI597" s="371"/>
      <c r="AJ597" s="371"/>
      <c r="AK597" s="371"/>
      <c r="AL597" s="371"/>
      <c r="AM597" s="371"/>
      <c r="AN597" s="371"/>
      <c r="AO597" s="371"/>
      <c r="AP597" s="371"/>
      <c r="AQ597" s="371"/>
      <c r="AR597" s="371"/>
      <c r="AS597" s="371"/>
      <c r="AT597" s="372"/>
      <c r="AU597" s="373"/>
      <c r="AV597" s="374"/>
      <c r="AW597" s="371"/>
      <c r="AX597" s="371"/>
      <c r="AY597" s="371"/>
      <c r="AZ597" s="371"/>
      <c r="BA597" s="371"/>
      <c r="BB597" s="371"/>
      <c r="BC597" s="371"/>
      <c r="BD597" s="371"/>
      <c r="BE597" s="371"/>
      <c r="BF597" s="371"/>
      <c r="BG597" s="371"/>
      <c r="BH597" s="372"/>
      <c r="BI597" s="373"/>
      <c r="BJ597" s="373"/>
      <c r="BK597" s="373"/>
      <c r="BL597" s="373"/>
      <c r="BM597" s="373"/>
    </row>
    <row r="598" spans="1:65" ht="14.7" customHeight="1" outlineLevel="1" x14ac:dyDescent="0.3">
      <c r="A598" t="str">
        <f t="shared" si="249"/>
        <v>Change Over</v>
      </c>
      <c r="B598" s="239" t="str">
        <f t="shared" si="246"/>
        <v>Hoplite (FBG) HRS</v>
      </c>
      <c r="C598" s="240">
        <f t="shared" si="247"/>
        <v>0</v>
      </c>
      <c r="D598" s="241" t="str">
        <f t="shared" si="248"/>
        <v>Proof Test</v>
      </c>
      <c r="E598" s="242"/>
      <c r="F598" s="379"/>
      <c r="G598" s="379"/>
      <c r="H598" s="379"/>
      <c r="I598" s="379"/>
      <c r="J598" s="379"/>
      <c r="K598" s="379"/>
      <c r="L598" s="379"/>
      <c r="M598" s="379"/>
      <c r="N598" s="379"/>
      <c r="O598" s="379"/>
      <c r="P598" s="379"/>
      <c r="Q598" s="379"/>
      <c r="R598" s="380"/>
      <c r="S598" s="381"/>
      <c r="T598" s="382"/>
      <c r="U598" s="379"/>
      <c r="V598" s="379"/>
      <c r="W598" s="379"/>
      <c r="X598" s="379"/>
      <c r="Y598" s="379"/>
      <c r="Z598" s="379"/>
      <c r="AA598" s="379"/>
      <c r="AB598" s="379"/>
      <c r="AC598" s="379"/>
      <c r="AD598" s="379"/>
      <c r="AE598" s="379"/>
      <c r="AF598" s="380"/>
      <c r="AG598" s="381"/>
      <c r="AH598" s="382"/>
      <c r="AI598" s="379"/>
      <c r="AJ598" s="379"/>
      <c r="AK598" s="379"/>
      <c r="AL598" s="379"/>
      <c r="AM598" s="379"/>
      <c r="AN598" s="379"/>
      <c r="AO598" s="379"/>
      <c r="AP598" s="379"/>
      <c r="AQ598" s="379"/>
      <c r="AR598" s="379"/>
      <c r="AS598" s="379"/>
      <c r="AT598" s="380"/>
      <c r="AU598" s="381"/>
      <c r="AV598" s="382"/>
      <c r="AW598" s="379"/>
      <c r="AX598" s="379"/>
      <c r="AY598" s="379"/>
      <c r="AZ598" s="379"/>
      <c r="BA598" s="379"/>
      <c r="BB598" s="379"/>
      <c r="BC598" s="379"/>
      <c r="BD598" s="379"/>
      <c r="BE598" s="379"/>
      <c r="BF598" s="379"/>
      <c r="BG598" s="379"/>
      <c r="BH598" s="380"/>
      <c r="BI598" s="381"/>
      <c r="BJ598" s="381"/>
      <c r="BK598" s="381"/>
      <c r="BL598" s="381"/>
      <c r="BM598" s="381"/>
    </row>
    <row r="599" spans="1:65" ht="14.7" customHeight="1" outlineLevel="1" x14ac:dyDescent="0.3">
      <c r="A599" t="str">
        <f t="shared" si="249"/>
        <v>Change Over</v>
      </c>
      <c r="B599" s="239" t="str">
        <f t="shared" si="246"/>
        <v>Hoplite (FBG) HRS</v>
      </c>
      <c r="C599" s="240">
        <f t="shared" si="247"/>
        <v>0</v>
      </c>
      <c r="D599" s="241" t="str">
        <f t="shared" si="248"/>
        <v>Degas</v>
      </c>
      <c r="E599" s="242"/>
      <c r="F599" s="379"/>
      <c r="G599" s="379"/>
      <c r="H599" s="379"/>
      <c r="I599" s="379"/>
      <c r="J599" s="379"/>
      <c r="K599" s="379"/>
      <c r="L599" s="379"/>
      <c r="M599" s="379"/>
      <c r="N599" s="379"/>
      <c r="O599" s="379"/>
      <c r="P599" s="379"/>
      <c r="Q599" s="379"/>
      <c r="R599" s="380"/>
      <c r="S599" s="381"/>
      <c r="T599" s="382"/>
      <c r="U599" s="379"/>
      <c r="V599" s="379"/>
      <c r="W599" s="379"/>
      <c r="X599" s="379"/>
      <c r="Y599" s="379"/>
      <c r="Z599" s="379"/>
      <c r="AA599" s="379"/>
      <c r="AB599" s="379"/>
      <c r="AC599" s="379"/>
      <c r="AD599" s="379"/>
      <c r="AE599" s="379"/>
      <c r="AF599" s="380"/>
      <c r="AG599" s="381"/>
      <c r="AH599" s="382"/>
      <c r="AI599" s="379"/>
      <c r="AJ599" s="379"/>
      <c r="AK599" s="379"/>
      <c r="AL599" s="379"/>
      <c r="AM599" s="379"/>
      <c r="AN599" s="379"/>
      <c r="AO599" s="379"/>
      <c r="AP599" s="379"/>
      <c r="AQ599" s="379"/>
      <c r="AR599" s="379"/>
      <c r="AS599" s="379"/>
      <c r="AT599" s="380"/>
      <c r="AU599" s="381"/>
      <c r="AV599" s="382"/>
      <c r="AW599" s="379"/>
      <c r="AX599" s="379"/>
      <c r="AY599" s="379"/>
      <c r="AZ599" s="379"/>
      <c r="BA599" s="379"/>
      <c r="BB599" s="379"/>
      <c r="BC599" s="379"/>
      <c r="BD599" s="379"/>
      <c r="BE599" s="379"/>
      <c r="BF599" s="379"/>
      <c r="BG599" s="379"/>
      <c r="BH599" s="380"/>
      <c r="BI599" s="381"/>
      <c r="BJ599" s="381"/>
      <c r="BK599" s="381"/>
      <c r="BL599" s="381"/>
      <c r="BM599" s="381"/>
    </row>
    <row r="600" spans="1:65" ht="14.7" customHeight="1" outlineLevel="1" x14ac:dyDescent="0.3">
      <c r="A600" t="str">
        <f t="shared" si="249"/>
        <v>Change Over</v>
      </c>
      <c r="B600" s="239" t="str">
        <f t="shared" si="246"/>
        <v>Hoplite (FBG) HRS</v>
      </c>
      <c r="C600" s="240">
        <f t="shared" si="247"/>
        <v>0</v>
      </c>
      <c r="D600" s="241" t="str">
        <f t="shared" si="248"/>
        <v>Optical Test</v>
      </c>
      <c r="E600" s="242"/>
      <c r="F600" s="379"/>
      <c r="G600" s="379"/>
      <c r="H600" s="379"/>
      <c r="I600" s="379"/>
      <c r="J600" s="379"/>
      <c r="K600" s="379"/>
      <c r="L600" s="379"/>
      <c r="M600" s="379"/>
      <c r="N600" s="379"/>
      <c r="O600" s="379"/>
      <c r="P600" s="379"/>
      <c r="Q600" s="379"/>
      <c r="R600" s="380"/>
      <c r="S600" s="381"/>
      <c r="T600" s="382"/>
      <c r="U600" s="379"/>
      <c r="V600" s="379"/>
      <c r="W600" s="379"/>
      <c r="X600" s="379"/>
      <c r="Y600" s="379"/>
      <c r="Z600" s="379"/>
      <c r="AA600" s="379"/>
      <c r="AB600" s="379"/>
      <c r="AC600" s="379"/>
      <c r="AD600" s="379"/>
      <c r="AE600" s="379"/>
      <c r="AF600" s="380"/>
      <c r="AG600" s="381"/>
      <c r="AH600" s="382"/>
      <c r="AI600" s="379"/>
      <c r="AJ600" s="379"/>
      <c r="AK600" s="379"/>
      <c r="AL600" s="379"/>
      <c r="AM600" s="379"/>
      <c r="AN600" s="379"/>
      <c r="AO600" s="379"/>
      <c r="AP600" s="379"/>
      <c r="AQ600" s="379"/>
      <c r="AR600" s="379"/>
      <c r="AS600" s="379"/>
      <c r="AT600" s="380"/>
      <c r="AU600" s="381"/>
      <c r="AV600" s="382"/>
      <c r="AW600" s="379"/>
      <c r="AX600" s="379"/>
      <c r="AY600" s="379"/>
      <c r="AZ600" s="379"/>
      <c r="BA600" s="379"/>
      <c r="BB600" s="379"/>
      <c r="BC600" s="379"/>
      <c r="BD600" s="379"/>
      <c r="BE600" s="379"/>
      <c r="BF600" s="379"/>
      <c r="BG600" s="379"/>
      <c r="BH600" s="380"/>
      <c r="BI600" s="381"/>
      <c r="BJ600" s="381"/>
      <c r="BK600" s="381"/>
      <c r="BL600" s="381"/>
      <c r="BM600" s="381"/>
    </row>
    <row r="601" spans="1:65" ht="14.7" customHeight="1" outlineLevel="1" x14ac:dyDescent="0.3">
      <c r="A601" t="str">
        <f t="shared" si="249"/>
        <v>Change Over</v>
      </c>
      <c r="B601" s="350" t="str">
        <f t="shared" si="246"/>
        <v>Hoplite (FBG) HRS</v>
      </c>
      <c r="C601" s="291">
        <f t="shared" si="247"/>
        <v>0</v>
      </c>
      <c r="D601" s="351" t="str">
        <f t="shared" si="248"/>
        <v>Hoplite Final Inspection</v>
      </c>
      <c r="E601" s="360"/>
      <c r="F601" s="383"/>
      <c r="G601" s="383"/>
      <c r="H601" s="383"/>
      <c r="I601" s="383"/>
      <c r="J601" s="383"/>
      <c r="K601" s="383"/>
      <c r="L601" s="383"/>
      <c r="M601" s="383"/>
      <c r="N601" s="383"/>
      <c r="O601" s="383"/>
      <c r="P601" s="383"/>
      <c r="Q601" s="383"/>
      <c r="R601" s="384"/>
      <c r="S601" s="385"/>
      <c r="T601" s="386"/>
      <c r="U601" s="383"/>
      <c r="V601" s="383"/>
      <c r="W601" s="383"/>
      <c r="X601" s="383"/>
      <c r="Y601" s="383"/>
      <c r="Z601" s="383"/>
      <c r="AA601" s="383"/>
      <c r="AB601" s="383"/>
      <c r="AC601" s="383"/>
      <c r="AD601" s="383"/>
      <c r="AE601" s="383"/>
      <c r="AF601" s="384"/>
      <c r="AG601" s="385"/>
      <c r="AH601" s="386"/>
      <c r="AI601" s="383"/>
      <c r="AJ601" s="383"/>
      <c r="AK601" s="383"/>
      <c r="AL601" s="383"/>
      <c r="AM601" s="383"/>
      <c r="AN601" s="383"/>
      <c r="AO601" s="383"/>
      <c r="AP601" s="383"/>
      <c r="AQ601" s="383"/>
      <c r="AR601" s="383"/>
      <c r="AS601" s="383"/>
      <c r="AT601" s="384"/>
      <c r="AU601" s="385"/>
      <c r="AV601" s="386"/>
      <c r="AW601" s="383"/>
      <c r="AX601" s="383"/>
      <c r="AY601" s="383"/>
      <c r="AZ601" s="383"/>
      <c r="BA601" s="383"/>
      <c r="BB601" s="383"/>
      <c r="BC601" s="383"/>
      <c r="BD601" s="383"/>
      <c r="BE601" s="383"/>
      <c r="BF601" s="383"/>
      <c r="BG601" s="383"/>
      <c r="BH601" s="384"/>
      <c r="BI601" s="385"/>
      <c r="BJ601" s="385"/>
      <c r="BK601" s="385"/>
      <c r="BL601" s="385"/>
      <c r="BM601" s="385"/>
    </row>
    <row r="602" spans="1:65" ht="14.7" customHeight="1" outlineLevel="1" x14ac:dyDescent="0.3">
      <c r="A602" t="str">
        <f t="shared" si="249"/>
        <v>Change Over</v>
      </c>
      <c r="B602" s="273" t="str">
        <f t="shared" si="246"/>
        <v>Hoplens (FTA) 980</v>
      </c>
      <c r="C602" s="274">
        <f t="shared" si="247"/>
        <v>0</v>
      </c>
      <c r="D602" s="275" t="str">
        <f t="shared" si="248"/>
        <v>Blue Spool</v>
      </c>
      <c r="E602" s="299"/>
      <c r="F602" s="387"/>
      <c r="G602" s="387"/>
      <c r="H602" s="387"/>
      <c r="I602" s="387"/>
      <c r="J602" s="387"/>
      <c r="K602" s="387"/>
      <c r="L602" s="387"/>
      <c r="M602" s="387"/>
      <c r="N602" s="387"/>
      <c r="O602" s="387"/>
      <c r="P602" s="387"/>
      <c r="Q602" s="387"/>
      <c r="R602" s="388"/>
      <c r="S602" s="389"/>
      <c r="T602" s="390"/>
      <c r="U602" s="387"/>
      <c r="V602" s="387"/>
      <c r="W602" s="387"/>
      <c r="X602" s="387"/>
      <c r="Y602" s="387"/>
      <c r="Z602" s="387"/>
      <c r="AA602" s="387"/>
      <c r="AB602" s="387"/>
      <c r="AC602" s="387"/>
      <c r="AD602" s="387"/>
      <c r="AE602" s="387"/>
      <c r="AF602" s="388"/>
      <c r="AG602" s="389"/>
      <c r="AH602" s="390"/>
      <c r="AI602" s="387"/>
      <c r="AJ602" s="387"/>
      <c r="AK602" s="387"/>
      <c r="AL602" s="387"/>
      <c r="AM602" s="387"/>
      <c r="AN602" s="387"/>
      <c r="AO602" s="387"/>
      <c r="AP602" s="387"/>
      <c r="AQ602" s="387"/>
      <c r="AR602" s="387"/>
      <c r="AS602" s="387"/>
      <c r="AT602" s="388"/>
      <c r="AU602" s="389"/>
      <c r="AV602" s="390"/>
      <c r="AW602" s="387"/>
      <c r="AX602" s="387"/>
      <c r="AY602" s="387"/>
      <c r="AZ602" s="387"/>
      <c r="BA602" s="387"/>
      <c r="BB602" s="387"/>
      <c r="BC602" s="387"/>
      <c r="BD602" s="387"/>
      <c r="BE602" s="387"/>
      <c r="BF602" s="387"/>
      <c r="BG602" s="387"/>
      <c r="BH602" s="388"/>
      <c r="BI602" s="389"/>
      <c r="BJ602" s="389"/>
      <c r="BK602" s="389"/>
      <c r="BL602" s="389"/>
      <c r="BM602" s="389"/>
    </row>
    <row r="603" spans="1:65" ht="14.7" customHeight="1" outlineLevel="1" x14ac:dyDescent="0.3">
      <c r="A603" t="str">
        <f t="shared" si="249"/>
        <v>Change Over</v>
      </c>
      <c r="B603" s="239" t="str">
        <f t="shared" si="246"/>
        <v>Hoplens (FTA) 980</v>
      </c>
      <c r="C603" s="240">
        <f t="shared" si="247"/>
        <v>0</v>
      </c>
      <c r="D603" s="241" t="str">
        <f t="shared" si="248"/>
        <v>Catridge Preparation</v>
      </c>
      <c r="E603" s="242"/>
      <c r="F603" s="379">
        <v>0.03</v>
      </c>
      <c r="G603" s="379">
        <v>0.03</v>
      </c>
      <c r="H603" s="379">
        <v>0.03</v>
      </c>
      <c r="I603" s="379">
        <v>0.03</v>
      </c>
      <c r="J603" s="379">
        <v>0.03</v>
      </c>
      <c r="K603" s="379">
        <v>0.03</v>
      </c>
      <c r="L603" s="379">
        <v>0.03</v>
      </c>
      <c r="M603" s="379">
        <v>0.03</v>
      </c>
      <c r="N603" s="379">
        <v>0.03</v>
      </c>
      <c r="O603" s="379">
        <v>0.03</v>
      </c>
      <c r="P603" s="379">
        <v>0.03</v>
      </c>
      <c r="Q603" s="379">
        <v>0.03</v>
      </c>
      <c r="R603" s="380">
        <v>0.03</v>
      </c>
      <c r="S603" s="381">
        <v>0.03</v>
      </c>
      <c r="T603" s="382">
        <v>0.03</v>
      </c>
      <c r="U603" s="379">
        <v>0.03</v>
      </c>
      <c r="V603" s="379">
        <v>0.03</v>
      </c>
      <c r="W603" s="379">
        <v>0.03</v>
      </c>
      <c r="X603" s="379">
        <v>0.03</v>
      </c>
      <c r="Y603" s="379">
        <v>0.03</v>
      </c>
      <c r="Z603" s="379">
        <v>0.03</v>
      </c>
      <c r="AA603" s="379">
        <v>0.03</v>
      </c>
      <c r="AB603" s="379">
        <v>0.03</v>
      </c>
      <c r="AC603" s="379">
        <v>0.03</v>
      </c>
      <c r="AD603" s="379">
        <v>0.03</v>
      </c>
      <c r="AE603" s="379">
        <v>0.03</v>
      </c>
      <c r="AF603" s="380">
        <v>0.03</v>
      </c>
      <c r="AG603" s="381">
        <v>0.03</v>
      </c>
      <c r="AH603" s="382">
        <v>0.03</v>
      </c>
      <c r="AI603" s="379">
        <v>0.03</v>
      </c>
      <c r="AJ603" s="379">
        <v>0.03</v>
      </c>
      <c r="AK603" s="379">
        <v>0.03</v>
      </c>
      <c r="AL603" s="379">
        <v>0.03</v>
      </c>
      <c r="AM603" s="379">
        <v>0.03</v>
      </c>
      <c r="AN603" s="379">
        <v>0.03</v>
      </c>
      <c r="AO603" s="379">
        <v>0.03</v>
      </c>
      <c r="AP603" s="379">
        <v>0.03</v>
      </c>
      <c r="AQ603" s="379">
        <v>0.03</v>
      </c>
      <c r="AR603" s="379">
        <v>0.03</v>
      </c>
      <c r="AS603" s="379">
        <v>0.03</v>
      </c>
      <c r="AT603" s="380">
        <v>0.03</v>
      </c>
      <c r="AU603" s="381">
        <v>0.03</v>
      </c>
      <c r="AV603" s="382">
        <v>0.03</v>
      </c>
      <c r="AW603" s="379">
        <v>0.03</v>
      </c>
      <c r="AX603" s="379">
        <v>0.03</v>
      </c>
      <c r="AY603" s="379">
        <v>0.03</v>
      </c>
      <c r="AZ603" s="379">
        <v>0.03</v>
      </c>
      <c r="BA603" s="379">
        <v>0.03</v>
      </c>
      <c r="BB603" s="379">
        <v>0.03</v>
      </c>
      <c r="BC603" s="379">
        <v>0.03</v>
      </c>
      <c r="BD603" s="379">
        <v>0.03</v>
      </c>
      <c r="BE603" s="379">
        <v>0.03</v>
      </c>
      <c r="BF603" s="379">
        <v>0.03</v>
      </c>
      <c r="BG603" s="379">
        <v>0.03</v>
      </c>
      <c r="BH603" s="380">
        <v>0.03</v>
      </c>
      <c r="BI603" s="381">
        <v>0.03</v>
      </c>
      <c r="BJ603" s="381">
        <v>0.03</v>
      </c>
      <c r="BK603" s="381">
        <v>0.03</v>
      </c>
      <c r="BL603" s="381">
        <v>0.03</v>
      </c>
      <c r="BM603" s="381">
        <v>0.03</v>
      </c>
    </row>
    <row r="604" spans="1:65" ht="14.7" customHeight="1" outlineLevel="1" x14ac:dyDescent="0.3">
      <c r="A604" t="str">
        <f t="shared" si="249"/>
        <v>Change Over</v>
      </c>
      <c r="B604" s="239" t="str">
        <f t="shared" si="246"/>
        <v>Hoplens (FTA) 980</v>
      </c>
      <c r="C604" s="240">
        <f t="shared" si="247"/>
        <v>0</v>
      </c>
      <c r="D604" s="241" t="str">
        <f t="shared" si="248"/>
        <v>Lensing</v>
      </c>
      <c r="E604" s="242"/>
      <c r="F604" s="516">
        <v>1.4999999999999999E-2</v>
      </c>
      <c r="G604" s="516">
        <v>1.4999999999999999E-2</v>
      </c>
      <c r="H604" s="516">
        <v>1.4999999999999999E-2</v>
      </c>
      <c r="I604" s="516">
        <v>1.4999999999999999E-2</v>
      </c>
      <c r="J604" s="516">
        <v>1.4999999999999999E-2</v>
      </c>
      <c r="K604" s="516">
        <v>1.4999999999999999E-2</v>
      </c>
      <c r="L604" s="516">
        <v>1.4999999999999999E-2</v>
      </c>
      <c r="M604" s="516">
        <v>1.4999999999999999E-2</v>
      </c>
      <c r="N604" s="516">
        <v>1.4999999999999999E-2</v>
      </c>
      <c r="O604" s="516">
        <v>1.4999999999999999E-2</v>
      </c>
      <c r="P604" s="516">
        <v>1.4999999999999999E-2</v>
      </c>
      <c r="Q604" s="516">
        <v>1.4999999999999999E-2</v>
      </c>
      <c r="R604" s="517">
        <v>1.4999999999999999E-2</v>
      </c>
      <c r="S604" s="518">
        <v>1.4999999999999999E-2</v>
      </c>
      <c r="T604" s="519">
        <v>1.4999999999999999E-2</v>
      </c>
      <c r="U604" s="516">
        <v>1.4999999999999999E-2</v>
      </c>
      <c r="V604" s="516">
        <v>1.4999999999999999E-2</v>
      </c>
      <c r="W604" s="516">
        <v>1.4999999999999999E-2</v>
      </c>
      <c r="X604" s="516">
        <v>1.4999999999999999E-2</v>
      </c>
      <c r="Y604" s="516">
        <v>1.4999999999999999E-2</v>
      </c>
      <c r="Z604" s="516">
        <v>1.4999999999999999E-2</v>
      </c>
      <c r="AA604" s="516">
        <v>1.4999999999999999E-2</v>
      </c>
      <c r="AB604" s="516">
        <v>1.4999999999999999E-2</v>
      </c>
      <c r="AC604" s="516">
        <v>1.4999999999999999E-2</v>
      </c>
      <c r="AD604" s="516">
        <v>1.4999999999999999E-2</v>
      </c>
      <c r="AE604" s="516">
        <v>1.4999999999999999E-2</v>
      </c>
      <c r="AF604" s="517">
        <v>1.4999999999999999E-2</v>
      </c>
      <c r="AG604" s="518">
        <v>1.4999999999999999E-2</v>
      </c>
      <c r="AH604" s="519">
        <v>1.4999999999999999E-2</v>
      </c>
      <c r="AI604" s="516">
        <v>1.4999999999999999E-2</v>
      </c>
      <c r="AJ604" s="516">
        <v>1.4999999999999999E-2</v>
      </c>
      <c r="AK604" s="516">
        <v>1.4999999999999999E-2</v>
      </c>
      <c r="AL604" s="516">
        <v>1.4999999999999999E-2</v>
      </c>
      <c r="AM604" s="516">
        <v>1.4999999999999999E-2</v>
      </c>
      <c r="AN604" s="516">
        <v>1.4999999999999999E-2</v>
      </c>
      <c r="AO604" s="516">
        <v>1.4999999999999999E-2</v>
      </c>
      <c r="AP604" s="516">
        <v>1.4999999999999999E-2</v>
      </c>
      <c r="AQ604" s="516">
        <v>1.4999999999999999E-2</v>
      </c>
      <c r="AR604" s="516">
        <v>1.4999999999999999E-2</v>
      </c>
      <c r="AS604" s="516">
        <v>1.4999999999999999E-2</v>
      </c>
      <c r="AT604" s="517">
        <v>1.4999999999999999E-2</v>
      </c>
      <c r="AU604" s="518">
        <v>1.4999999999999999E-2</v>
      </c>
      <c r="AV604" s="519">
        <v>1.4999999999999999E-2</v>
      </c>
      <c r="AW604" s="516">
        <v>1.4999999999999999E-2</v>
      </c>
      <c r="AX604" s="516">
        <v>1.4999999999999999E-2</v>
      </c>
      <c r="AY604" s="516">
        <v>1.4999999999999999E-2</v>
      </c>
      <c r="AZ604" s="516">
        <v>1.4999999999999999E-2</v>
      </c>
      <c r="BA604" s="516">
        <v>1.4999999999999999E-2</v>
      </c>
      <c r="BB604" s="516">
        <v>1.4999999999999999E-2</v>
      </c>
      <c r="BC604" s="516">
        <v>1.4999999999999999E-2</v>
      </c>
      <c r="BD604" s="516">
        <v>1.4999999999999999E-2</v>
      </c>
      <c r="BE604" s="516">
        <v>1.4999999999999999E-2</v>
      </c>
      <c r="BF604" s="516">
        <v>1.4999999999999999E-2</v>
      </c>
      <c r="BG604" s="516">
        <v>1.4999999999999999E-2</v>
      </c>
      <c r="BH604" s="517">
        <v>1.4999999999999999E-2</v>
      </c>
      <c r="BI604" s="518">
        <v>1.4999999999999999E-2</v>
      </c>
      <c r="BJ604" s="518">
        <v>1.4999999999999999E-2</v>
      </c>
      <c r="BK604" s="518">
        <v>1.4999999999999999E-2</v>
      </c>
      <c r="BL604" s="518">
        <v>1.4999999999999999E-2</v>
      </c>
      <c r="BM604" s="518">
        <v>1.4999999999999999E-2</v>
      </c>
    </row>
    <row r="605" spans="1:65" ht="14.7" customHeight="1" outlineLevel="1" x14ac:dyDescent="0.3">
      <c r="A605" t="str">
        <f t="shared" si="249"/>
        <v>Change Over</v>
      </c>
      <c r="B605" s="239" t="str">
        <f t="shared" si="246"/>
        <v>Hoplens (FTA) 980</v>
      </c>
      <c r="C605" s="240">
        <f t="shared" si="247"/>
        <v>0</v>
      </c>
      <c r="D605" s="241" t="str">
        <f t="shared" si="248"/>
        <v>Final Stripping</v>
      </c>
      <c r="E605" s="242"/>
      <c r="F605" s="379">
        <v>0.03</v>
      </c>
      <c r="G605" s="379">
        <v>0.03</v>
      </c>
      <c r="H605" s="379">
        <v>0.03</v>
      </c>
      <c r="I605" s="379">
        <v>0.03</v>
      </c>
      <c r="J605" s="379">
        <v>0.03</v>
      </c>
      <c r="K605" s="379">
        <v>0.03</v>
      </c>
      <c r="L605" s="379">
        <v>0.03</v>
      </c>
      <c r="M605" s="379">
        <v>0.03</v>
      </c>
      <c r="N605" s="379">
        <v>0.03</v>
      </c>
      <c r="O605" s="379">
        <v>0.03</v>
      </c>
      <c r="P605" s="379">
        <v>0.03</v>
      </c>
      <c r="Q605" s="379">
        <v>0.03</v>
      </c>
      <c r="R605" s="380">
        <v>0.03</v>
      </c>
      <c r="S605" s="381">
        <v>0.03</v>
      </c>
      <c r="T605" s="382">
        <v>0.03</v>
      </c>
      <c r="U605" s="379">
        <v>0.03</v>
      </c>
      <c r="V605" s="379">
        <v>0.03</v>
      </c>
      <c r="W605" s="379">
        <v>0.03</v>
      </c>
      <c r="X605" s="379">
        <v>0.03</v>
      </c>
      <c r="Y605" s="379">
        <v>0.03</v>
      </c>
      <c r="Z605" s="379">
        <v>0.03</v>
      </c>
      <c r="AA605" s="379">
        <v>0.03</v>
      </c>
      <c r="AB605" s="379">
        <v>0.03</v>
      </c>
      <c r="AC605" s="379">
        <v>0.03</v>
      </c>
      <c r="AD605" s="379">
        <v>0.03</v>
      </c>
      <c r="AE605" s="379">
        <v>0.03</v>
      </c>
      <c r="AF605" s="380">
        <v>0.03</v>
      </c>
      <c r="AG605" s="381">
        <v>0.03</v>
      </c>
      <c r="AH605" s="382">
        <v>0.03</v>
      </c>
      <c r="AI605" s="379">
        <v>0.03</v>
      </c>
      <c r="AJ605" s="379">
        <v>0.03</v>
      </c>
      <c r="AK605" s="379">
        <v>0.03</v>
      </c>
      <c r="AL605" s="379">
        <v>0.03</v>
      </c>
      <c r="AM605" s="379">
        <v>0.03</v>
      </c>
      <c r="AN605" s="379">
        <v>0.03</v>
      </c>
      <c r="AO605" s="379">
        <v>0.03</v>
      </c>
      <c r="AP605" s="379">
        <v>0.03</v>
      </c>
      <c r="AQ605" s="379">
        <v>0.03</v>
      </c>
      <c r="AR605" s="379">
        <v>0.03</v>
      </c>
      <c r="AS605" s="379">
        <v>0.03</v>
      </c>
      <c r="AT605" s="380">
        <v>0.03</v>
      </c>
      <c r="AU605" s="381">
        <v>0.03</v>
      </c>
      <c r="AV605" s="382">
        <v>0.03</v>
      </c>
      <c r="AW605" s="379">
        <v>0.03</v>
      </c>
      <c r="AX605" s="379">
        <v>0.03</v>
      </c>
      <c r="AY605" s="379">
        <v>0.03</v>
      </c>
      <c r="AZ605" s="379">
        <v>0.03</v>
      </c>
      <c r="BA605" s="379">
        <v>0.03</v>
      </c>
      <c r="BB605" s="379">
        <v>0.03</v>
      </c>
      <c r="BC605" s="379">
        <v>0.03</v>
      </c>
      <c r="BD605" s="379">
        <v>0.03</v>
      </c>
      <c r="BE605" s="379">
        <v>0.03</v>
      </c>
      <c r="BF605" s="379">
        <v>0.03</v>
      </c>
      <c r="BG605" s="379">
        <v>0.03</v>
      </c>
      <c r="BH605" s="380">
        <v>0.03</v>
      </c>
      <c r="BI605" s="381">
        <v>0.03</v>
      </c>
      <c r="BJ605" s="381">
        <v>0.03</v>
      </c>
      <c r="BK605" s="381">
        <v>0.03</v>
      </c>
      <c r="BL605" s="381">
        <v>0.03</v>
      </c>
      <c r="BM605" s="381">
        <v>0.03</v>
      </c>
    </row>
    <row r="606" spans="1:65" ht="14.7" customHeight="1" outlineLevel="1" x14ac:dyDescent="0.3">
      <c r="A606" t="str">
        <f t="shared" si="249"/>
        <v>Change Over</v>
      </c>
      <c r="B606" s="239" t="str">
        <f t="shared" si="246"/>
        <v>Hoplens (FTA) 980</v>
      </c>
      <c r="C606" s="240">
        <f t="shared" si="247"/>
        <v>0</v>
      </c>
      <c r="D606" s="241" t="str">
        <f t="shared" si="248"/>
        <v>AR Coating load</v>
      </c>
      <c r="E606" s="242"/>
      <c r="F606" s="467"/>
      <c r="G606" s="467"/>
      <c r="H606" s="467"/>
      <c r="I606" s="467"/>
      <c r="J606" s="467"/>
      <c r="K606" s="467"/>
      <c r="L606" s="467"/>
      <c r="M606" s="467"/>
      <c r="N606" s="467"/>
      <c r="O606" s="467"/>
      <c r="P606" s="467"/>
      <c r="Q606" s="467"/>
      <c r="R606" s="468"/>
      <c r="S606" s="469"/>
      <c r="T606" s="470"/>
      <c r="U606" s="467"/>
      <c r="V606" s="467"/>
      <c r="W606" s="467"/>
      <c r="X606" s="467"/>
      <c r="Y606" s="467"/>
      <c r="Z606" s="467"/>
      <c r="AA606" s="467"/>
      <c r="AB606" s="467"/>
      <c r="AC606" s="467"/>
      <c r="AD606" s="467"/>
      <c r="AE606" s="467"/>
      <c r="AF606" s="468"/>
      <c r="AG606" s="469"/>
      <c r="AH606" s="470"/>
      <c r="AI606" s="467"/>
      <c r="AJ606" s="467"/>
      <c r="AK606" s="467"/>
      <c r="AL606" s="467"/>
      <c r="AM606" s="467"/>
      <c r="AN606" s="467"/>
      <c r="AO606" s="467"/>
      <c r="AP606" s="467"/>
      <c r="AQ606" s="467"/>
      <c r="AR606" s="467"/>
      <c r="AS606" s="467"/>
      <c r="AT606" s="468"/>
      <c r="AU606" s="469"/>
      <c r="AV606" s="470"/>
      <c r="AW606" s="467"/>
      <c r="AX606" s="467"/>
      <c r="AY606" s="467"/>
      <c r="AZ606" s="467"/>
      <c r="BA606" s="467"/>
      <c r="BB606" s="467"/>
      <c r="BC606" s="467"/>
      <c r="BD606" s="467"/>
      <c r="BE606" s="467"/>
      <c r="BF606" s="467"/>
      <c r="BG606" s="467"/>
      <c r="BH606" s="468"/>
      <c r="BI606" s="469"/>
      <c r="BJ606" s="469"/>
      <c r="BK606" s="469"/>
      <c r="BL606" s="469"/>
      <c r="BM606" s="469"/>
    </row>
    <row r="607" spans="1:65" ht="14.7" customHeight="1" outlineLevel="1" x14ac:dyDescent="0.3">
      <c r="A607" t="str">
        <f t="shared" si="249"/>
        <v>Change Over</v>
      </c>
      <c r="B607" s="239" t="str">
        <f t="shared" si="246"/>
        <v>Hoplens (FTA) 980</v>
      </c>
      <c r="C607" s="240">
        <f t="shared" si="247"/>
        <v>0</v>
      </c>
      <c r="D607" s="241" t="str">
        <f t="shared" si="248"/>
        <v>AR Coating/Pre/Post Inspection</v>
      </c>
      <c r="E607" s="242"/>
      <c r="F607" s="467"/>
      <c r="G607" s="467"/>
      <c r="H607" s="467"/>
      <c r="I607" s="467"/>
      <c r="J607" s="467"/>
      <c r="K607" s="467"/>
      <c r="L607" s="467"/>
      <c r="M607" s="467"/>
      <c r="N607" s="467"/>
      <c r="O607" s="467"/>
      <c r="P607" s="467"/>
      <c r="Q607" s="467"/>
      <c r="R607" s="468"/>
      <c r="S607" s="469"/>
      <c r="T607" s="470"/>
      <c r="U607" s="467"/>
      <c r="V607" s="467"/>
      <c r="W607" s="467"/>
      <c r="X607" s="467"/>
      <c r="Y607" s="467"/>
      <c r="Z607" s="467"/>
      <c r="AA607" s="467"/>
      <c r="AB607" s="467"/>
      <c r="AC607" s="467"/>
      <c r="AD607" s="467"/>
      <c r="AE607" s="467"/>
      <c r="AF607" s="468"/>
      <c r="AG607" s="469"/>
      <c r="AH607" s="470"/>
      <c r="AI607" s="467"/>
      <c r="AJ607" s="467"/>
      <c r="AK607" s="467"/>
      <c r="AL607" s="467"/>
      <c r="AM607" s="467"/>
      <c r="AN607" s="467"/>
      <c r="AO607" s="467"/>
      <c r="AP607" s="467"/>
      <c r="AQ607" s="467"/>
      <c r="AR607" s="467"/>
      <c r="AS607" s="467"/>
      <c r="AT607" s="468"/>
      <c r="AU607" s="469"/>
      <c r="AV607" s="470"/>
      <c r="AW607" s="467"/>
      <c r="AX607" s="467"/>
      <c r="AY607" s="467"/>
      <c r="AZ607" s="467"/>
      <c r="BA607" s="467"/>
      <c r="BB607" s="467"/>
      <c r="BC607" s="467"/>
      <c r="BD607" s="467"/>
      <c r="BE607" s="467"/>
      <c r="BF607" s="467"/>
      <c r="BG607" s="467"/>
      <c r="BH607" s="468"/>
      <c r="BI607" s="469"/>
      <c r="BJ607" s="469"/>
      <c r="BK607" s="469"/>
      <c r="BL607" s="469"/>
      <c r="BM607" s="469"/>
    </row>
    <row r="608" spans="1:65" ht="14.7" customHeight="1" outlineLevel="1" x14ac:dyDescent="0.3">
      <c r="A608" t="str">
        <f t="shared" si="249"/>
        <v>Change Over</v>
      </c>
      <c r="B608" s="239" t="str">
        <f t="shared" si="246"/>
        <v>Hoplens (FTA) 980</v>
      </c>
      <c r="C608" s="240">
        <f t="shared" si="247"/>
        <v>0</v>
      </c>
      <c r="D608" s="241" t="str">
        <f t="shared" si="248"/>
        <v>AR Coating unload</v>
      </c>
      <c r="E608" s="242"/>
      <c r="F608" s="379"/>
      <c r="G608" s="379"/>
      <c r="H608" s="379"/>
      <c r="I608" s="379"/>
      <c r="J608" s="379"/>
      <c r="K608" s="379"/>
      <c r="L608" s="379"/>
      <c r="M608" s="379"/>
      <c r="N608" s="379"/>
      <c r="O608" s="379"/>
      <c r="P608" s="379"/>
      <c r="Q608" s="379"/>
      <c r="R608" s="380"/>
      <c r="S608" s="381"/>
      <c r="T608" s="382"/>
      <c r="U608" s="379"/>
      <c r="V608" s="379"/>
      <c r="W608" s="379"/>
      <c r="X608" s="379"/>
      <c r="Y608" s="379"/>
      <c r="Z608" s="379"/>
      <c r="AA608" s="379"/>
      <c r="AB608" s="379"/>
      <c r="AC608" s="379"/>
      <c r="AD608" s="379"/>
      <c r="AE608" s="379"/>
      <c r="AF608" s="380"/>
      <c r="AG608" s="381"/>
      <c r="AH608" s="382"/>
      <c r="AI608" s="379"/>
      <c r="AJ608" s="379"/>
      <c r="AK608" s="379"/>
      <c r="AL608" s="379"/>
      <c r="AM608" s="379"/>
      <c r="AN608" s="379"/>
      <c r="AO608" s="379"/>
      <c r="AP608" s="379"/>
      <c r="AQ608" s="379"/>
      <c r="AR608" s="379"/>
      <c r="AS608" s="379"/>
      <c r="AT608" s="380"/>
      <c r="AU608" s="381"/>
      <c r="AV608" s="382"/>
      <c r="AW608" s="379"/>
      <c r="AX608" s="379"/>
      <c r="AY608" s="379"/>
      <c r="AZ608" s="379"/>
      <c r="BA608" s="379"/>
      <c r="BB608" s="379"/>
      <c r="BC608" s="379"/>
      <c r="BD608" s="379"/>
      <c r="BE608" s="379"/>
      <c r="BF608" s="379"/>
      <c r="BG608" s="379"/>
      <c r="BH608" s="380"/>
      <c r="BI608" s="381"/>
      <c r="BJ608" s="381"/>
      <c r="BK608" s="381"/>
      <c r="BL608" s="381"/>
      <c r="BM608" s="381"/>
    </row>
    <row r="609" spans="1:65" ht="14.7" customHeight="1" outlineLevel="1" x14ac:dyDescent="0.3">
      <c r="A609" t="str">
        <f t="shared" si="249"/>
        <v>Change Over</v>
      </c>
      <c r="B609" s="239" t="str">
        <f t="shared" si="246"/>
        <v>Hoplens (FTA) 980</v>
      </c>
      <c r="C609" s="240">
        <f t="shared" si="247"/>
        <v>0</v>
      </c>
      <c r="D609" s="241" t="str">
        <f t="shared" si="248"/>
        <v>Hoplens Final Inspection</v>
      </c>
      <c r="E609" s="242"/>
      <c r="F609" s="379"/>
      <c r="G609" s="379"/>
      <c r="H609" s="379"/>
      <c r="I609" s="379"/>
      <c r="J609" s="379"/>
      <c r="K609" s="379"/>
      <c r="L609" s="379"/>
      <c r="M609" s="379"/>
      <c r="N609" s="379"/>
      <c r="O609" s="379"/>
      <c r="P609" s="379"/>
      <c r="Q609" s="379"/>
      <c r="R609" s="380"/>
      <c r="S609" s="381"/>
      <c r="T609" s="382"/>
      <c r="U609" s="379"/>
      <c r="V609" s="379"/>
      <c r="W609" s="379"/>
      <c r="X609" s="379"/>
      <c r="Y609" s="379"/>
      <c r="Z609" s="379"/>
      <c r="AA609" s="379"/>
      <c r="AB609" s="379"/>
      <c r="AC609" s="379"/>
      <c r="AD609" s="379"/>
      <c r="AE609" s="379"/>
      <c r="AF609" s="380"/>
      <c r="AG609" s="381"/>
      <c r="AH609" s="382"/>
      <c r="AI609" s="379"/>
      <c r="AJ609" s="379"/>
      <c r="AK609" s="379"/>
      <c r="AL609" s="379"/>
      <c r="AM609" s="379"/>
      <c r="AN609" s="379"/>
      <c r="AO609" s="379"/>
      <c r="AP609" s="379"/>
      <c r="AQ609" s="379"/>
      <c r="AR609" s="379"/>
      <c r="AS609" s="379"/>
      <c r="AT609" s="380"/>
      <c r="AU609" s="381"/>
      <c r="AV609" s="382"/>
      <c r="AW609" s="379"/>
      <c r="AX609" s="379"/>
      <c r="AY609" s="379"/>
      <c r="AZ609" s="379"/>
      <c r="BA609" s="379"/>
      <c r="BB609" s="379"/>
      <c r="BC609" s="379"/>
      <c r="BD609" s="379"/>
      <c r="BE609" s="379"/>
      <c r="BF609" s="379"/>
      <c r="BG609" s="379"/>
      <c r="BH609" s="380"/>
      <c r="BI609" s="381"/>
      <c r="BJ609" s="381"/>
      <c r="BK609" s="381"/>
      <c r="BL609" s="381"/>
      <c r="BM609" s="381"/>
    </row>
    <row r="610" spans="1:65" ht="14.7" customHeight="1" outlineLevel="1" x14ac:dyDescent="0.3">
      <c r="A610" t="str">
        <f t="shared" si="249"/>
        <v>Change Over</v>
      </c>
      <c r="B610" s="350" t="str">
        <f t="shared" si="246"/>
        <v>Hoplens (FTA) 980</v>
      </c>
      <c r="C610" s="291">
        <f t="shared" si="247"/>
        <v>0</v>
      </c>
      <c r="D610" s="351" t="str">
        <f t="shared" si="248"/>
        <v>Packing and label printing</v>
      </c>
      <c r="E610" s="360"/>
      <c r="F610" s="383"/>
      <c r="G610" s="383"/>
      <c r="H610" s="383"/>
      <c r="I610" s="383"/>
      <c r="J610" s="383"/>
      <c r="K610" s="383"/>
      <c r="L610" s="383"/>
      <c r="M610" s="383"/>
      <c r="N610" s="383"/>
      <c r="O610" s="383"/>
      <c r="P610" s="383"/>
      <c r="Q610" s="383"/>
      <c r="R610" s="384"/>
      <c r="S610" s="385"/>
      <c r="T610" s="386"/>
      <c r="U610" s="383"/>
      <c r="V610" s="383"/>
      <c r="W610" s="383"/>
      <c r="X610" s="383"/>
      <c r="Y610" s="383"/>
      <c r="Z610" s="383"/>
      <c r="AA610" s="383"/>
      <c r="AB610" s="383"/>
      <c r="AC610" s="383"/>
      <c r="AD610" s="383"/>
      <c r="AE610" s="383"/>
      <c r="AF610" s="384"/>
      <c r="AG610" s="385"/>
      <c r="AH610" s="386"/>
      <c r="AI610" s="383"/>
      <c r="AJ610" s="383"/>
      <c r="AK610" s="383"/>
      <c r="AL610" s="383"/>
      <c r="AM610" s="383"/>
      <c r="AN610" s="383"/>
      <c r="AO610" s="383"/>
      <c r="AP610" s="383"/>
      <c r="AQ610" s="383"/>
      <c r="AR610" s="383"/>
      <c r="AS610" s="383"/>
      <c r="AT610" s="384"/>
      <c r="AU610" s="385"/>
      <c r="AV610" s="386"/>
      <c r="AW610" s="383"/>
      <c r="AX610" s="383"/>
      <c r="AY610" s="383"/>
      <c r="AZ610" s="383"/>
      <c r="BA610" s="383"/>
      <c r="BB610" s="383"/>
      <c r="BC610" s="383"/>
      <c r="BD610" s="383"/>
      <c r="BE610" s="383"/>
      <c r="BF610" s="383"/>
      <c r="BG610" s="383"/>
      <c r="BH610" s="384"/>
      <c r="BI610" s="385"/>
      <c r="BJ610" s="385"/>
      <c r="BK610" s="385"/>
      <c r="BL610" s="385"/>
      <c r="BM610" s="385"/>
    </row>
    <row r="611" spans="1:65" ht="14.7" customHeight="1" outlineLevel="1" x14ac:dyDescent="0.3">
      <c r="A611" t="str">
        <f t="shared" si="249"/>
        <v>Change Over</v>
      </c>
      <c r="B611" s="273" t="str">
        <f t="shared" si="246"/>
        <v>Hoplens (FLA) 14xx</v>
      </c>
      <c r="C611" s="274">
        <f t="shared" si="247"/>
        <v>0</v>
      </c>
      <c r="D611" s="275" t="str">
        <f t="shared" si="248"/>
        <v>Blue Spool</v>
      </c>
      <c r="E611" s="299"/>
      <c r="F611" s="403"/>
      <c r="G611" s="403"/>
      <c r="H611" s="403"/>
      <c r="I611" s="403"/>
      <c r="J611" s="403"/>
      <c r="K611" s="403"/>
      <c r="L611" s="403"/>
      <c r="M611" s="403"/>
      <c r="N611" s="403"/>
      <c r="O611" s="403"/>
      <c r="P611" s="403"/>
      <c r="Q611" s="403"/>
      <c r="R611" s="404"/>
      <c r="S611" s="405"/>
      <c r="T611" s="406"/>
      <c r="U611" s="403"/>
      <c r="V611" s="403"/>
      <c r="W611" s="403"/>
      <c r="X611" s="403"/>
      <c r="Y611" s="403"/>
      <c r="Z611" s="403"/>
      <c r="AA611" s="403"/>
      <c r="AB611" s="403"/>
      <c r="AC611" s="403"/>
      <c r="AD611" s="403"/>
      <c r="AE611" s="403"/>
      <c r="AF611" s="404"/>
      <c r="AG611" s="405"/>
      <c r="AH611" s="406"/>
      <c r="AI611" s="403"/>
      <c r="AJ611" s="403"/>
      <c r="AK611" s="403"/>
      <c r="AL611" s="403"/>
      <c r="AM611" s="403"/>
      <c r="AN611" s="403"/>
      <c r="AO611" s="403"/>
      <c r="AP611" s="403"/>
      <c r="AQ611" s="403"/>
      <c r="AR611" s="403"/>
      <c r="AS611" s="403"/>
      <c r="AT611" s="404"/>
      <c r="AU611" s="405"/>
      <c r="AV611" s="406"/>
      <c r="AW611" s="403"/>
      <c r="AX611" s="403"/>
      <c r="AY611" s="403"/>
      <c r="AZ611" s="403"/>
      <c r="BA611" s="403"/>
      <c r="BB611" s="403"/>
      <c r="BC611" s="403"/>
      <c r="BD611" s="403"/>
      <c r="BE611" s="403"/>
      <c r="BF611" s="403"/>
      <c r="BG611" s="403"/>
      <c r="BH611" s="404"/>
      <c r="BI611" s="405"/>
      <c r="BJ611" s="405"/>
      <c r="BK611" s="405"/>
      <c r="BL611" s="405"/>
      <c r="BM611" s="405"/>
    </row>
    <row r="612" spans="1:65" ht="14.7" customHeight="1" outlineLevel="1" x14ac:dyDescent="0.3">
      <c r="A612" t="str">
        <f t="shared" si="249"/>
        <v>Change Over</v>
      </c>
      <c r="B612" s="239" t="str">
        <f t="shared" si="246"/>
        <v>Hoplens (FLA) 14xx</v>
      </c>
      <c r="C612" s="240">
        <f t="shared" si="247"/>
        <v>0</v>
      </c>
      <c r="D612" s="241" t="str">
        <f t="shared" si="248"/>
        <v>Catridge Preparation</v>
      </c>
      <c r="E612" s="242"/>
      <c r="F612" s="407">
        <v>0.03</v>
      </c>
      <c r="G612" s="407">
        <v>0.03</v>
      </c>
      <c r="H612" s="407">
        <v>0.03</v>
      </c>
      <c r="I612" s="407">
        <v>0.03</v>
      </c>
      <c r="J612" s="407">
        <v>0.03</v>
      </c>
      <c r="K612" s="407">
        <v>0.03</v>
      </c>
      <c r="L612" s="407">
        <v>0.03</v>
      </c>
      <c r="M612" s="407">
        <v>0.03</v>
      </c>
      <c r="N612" s="407">
        <v>0.03</v>
      </c>
      <c r="O612" s="407">
        <v>0.03</v>
      </c>
      <c r="P612" s="407">
        <v>0.03</v>
      </c>
      <c r="Q612" s="407">
        <v>0.03</v>
      </c>
      <c r="R612" s="408">
        <v>0.03</v>
      </c>
      <c r="S612" s="409">
        <v>0.03</v>
      </c>
      <c r="T612" s="410">
        <v>0.03</v>
      </c>
      <c r="U612" s="407">
        <v>0.03</v>
      </c>
      <c r="V612" s="407">
        <v>0.03</v>
      </c>
      <c r="W612" s="407">
        <v>0.03</v>
      </c>
      <c r="X612" s="407">
        <v>0.03</v>
      </c>
      <c r="Y612" s="407">
        <v>0.03</v>
      </c>
      <c r="Z612" s="407">
        <v>0.03</v>
      </c>
      <c r="AA612" s="407">
        <v>0.03</v>
      </c>
      <c r="AB612" s="407">
        <v>0.03</v>
      </c>
      <c r="AC612" s="407">
        <v>0.03</v>
      </c>
      <c r="AD612" s="407">
        <v>0.03</v>
      </c>
      <c r="AE612" s="407">
        <v>0.03</v>
      </c>
      <c r="AF612" s="408">
        <v>0.03</v>
      </c>
      <c r="AG612" s="409">
        <v>0.03</v>
      </c>
      <c r="AH612" s="410">
        <v>0.03</v>
      </c>
      <c r="AI612" s="407">
        <v>0.03</v>
      </c>
      <c r="AJ612" s="407">
        <v>0.03</v>
      </c>
      <c r="AK612" s="407">
        <v>0.03</v>
      </c>
      <c r="AL612" s="407">
        <v>0.03</v>
      </c>
      <c r="AM612" s="407">
        <v>0.03</v>
      </c>
      <c r="AN612" s="407">
        <v>0.03</v>
      </c>
      <c r="AO612" s="407">
        <v>0.03</v>
      </c>
      <c r="AP612" s="407">
        <v>0.03</v>
      </c>
      <c r="AQ612" s="407">
        <v>0.03</v>
      </c>
      <c r="AR612" s="407">
        <v>0.03</v>
      </c>
      <c r="AS612" s="407">
        <v>0.03</v>
      </c>
      <c r="AT612" s="408">
        <v>0.03</v>
      </c>
      <c r="AU612" s="409">
        <v>0.03</v>
      </c>
      <c r="AV612" s="410">
        <v>0.03</v>
      </c>
      <c r="AW612" s="407">
        <v>0.03</v>
      </c>
      <c r="AX612" s="407">
        <v>0.03</v>
      </c>
      <c r="AY612" s="407">
        <v>0.03</v>
      </c>
      <c r="AZ612" s="407">
        <v>0.03</v>
      </c>
      <c r="BA612" s="407">
        <v>0.03</v>
      </c>
      <c r="BB612" s="407">
        <v>0.03</v>
      </c>
      <c r="BC612" s="407">
        <v>0.03</v>
      </c>
      <c r="BD612" s="407">
        <v>0.03</v>
      </c>
      <c r="BE612" s="407">
        <v>0.03</v>
      </c>
      <c r="BF612" s="407">
        <v>0.03</v>
      </c>
      <c r="BG612" s="407">
        <v>0.03</v>
      </c>
      <c r="BH612" s="408">
        <v>0.03</v>
      </c>
      <c r="BI612" s="409">
        <v>0.03</v>
      </c>
      <c r="BJ612" s="409">
        <v>0.03</v>
      </c>
      <c r="BK612" s="409">
        <v>0.03</v>
      </c>
      <c r="BL612" s="409">
        <v>0.03</v>
      </c>
      <c r="BM612" s="409">
        <v>0.03</v>
      </c>
    </row>
    <row r="613" spans="1:65" ht="14.7" customHeight="1" outlineLevel="1" x14ac:dyDescent="0.3">
      <c r="A613" t="str">
        <f t="shared" si="249"/>
        <v>Change Over</v>
      </c>
      <c r="B613" s="239" t="str">
        <f t="shared" si="246"/>
        <v>Hoplens (FLA) 14xx</v>
      </c>
      <c r="C613" s="240">
        <f t="shared" si="247"/>
        <v>0</v>
      </c>
      <c r="D613" s="241" t="str">
        <f t="shared" si="248"/>
        <v>Lensing</v>
      </c>
      <c r="E613" s="242"/>
      <c r="F613" s="516">
        <v>1.4999999999999999E-2</v>
      </c>
      <c r="G613" s="516">
        <v>1.4999999999999999E-2</v>
      </c>
      <c r="H613" s="516">
        <v>1.4999999999999999E-2</v>
      </c>
      <c r="I613" s="516">
        <v>1.4999999999999999E-2</v>
      </c>
      <c r="J613" s="516">
        <v>1.4999999999999999E-2</v>
      </c>
      <c r="K613" s="516">
        <v>1.4999999999999999E-2</v>
      </c>
      <c r="L613" s="516">
        <v>1.4999999999999999E-2</v>
      </c>
      <c r="M613" s="516">
        <v>1.4999999999999999E-2</v>
      </c>
      <c r="N613" s="516">
        <v>1.4999999999999999E-2</v>
      </c>
      <c r="O613" s="516">
        <v>1.4999999999999999E-2</v>
      </c>
      <c r="P613" s="516">
        <v>1.4999999999999999E-2</v>
      </c>
      <c r="Q613" s="516">
        <v>1.4999999999999999E-2</v>
      </c>
      <c r="R613" s="517">
        <v>1.4999999999999999E-2</v>
      </c>
      <c r="S613" s="518">
        <v>1.4999999999999999E-2</v>
      </c>
      <c r="T613" s="519">
        <v>1.4999999999999999E-2</v>
      </c>
      <c r="U613" s="516">
        <v>1.4999999999999999E-2</v>
      </c>
      <c r="V613" s="516">
        <v>1.4999999999999999E-2</v>
      </c>
      <c r="W613" s="516">
        <v>1.4999999999999999E-2</v>
      </c>
      <c r="X613" s="516">
        <v>1.4999999999999999E-2</v>
      </c>
      <c r="Y613" s="516">
        <v>1.4999999999999999E-2</v>
      </c>
      <c r="Z613" s="516">
        <v>1.4999999999999999E-2</v>
      </c>
      <c r="AA613" s="516">
        <v>1.4999999999999999E-2</v>
      </c>
      <c r="AB613" s="516">
        <v>1.4999999999999999E-2</v>
      </c>
      <c r="AC613" s="516">
        <v>1.4999999999999999E-2</v>
      </c>
      <c r="AD613" s="516">
        <v>1.4999999999999999E-2</v>
      </c>
      <c r="AE613" s="516">
        <v>1.4999999999999999E-2</v>
      </c>
      <c r="AF613" s="517">
        <v>1.4999999999999999E-2</v>
      </c>
      <c r="AG613" s="518">
        <v>1.4999999999999999E-2</v>
      </c>
      <c r="AH613" s="519">
        <v>1.4999999999999999E-2</v>
      </c>
      <c r="AI613" s="516">
        <v>1.4999999999999999E-2</v>
      </c>
      <c r="AJ613" s="516">
        <v>1.4999999999999999E-2</v>
      </c>
      <c r="AK613" s="516">
        <v>1.4999999999999999E-2</v>
      </c>
      <c r="AL613" s="516">
        <v>1.4999999999999999E-2</v>
      </c>
      <c r="AM613" s="516">
        <v>1.4999999999999999E-2</v>
      </c>
      <c r="AN613" s="516">
        <v>1.4999999999999999E-2</v>
      </c>
      <c r="AO613" s="516">
        <v>1.4999999999999999E-2</v>
      </c>
      <c r="AP613" s="516">
        <v>1.4999999999999999E-2</v>
      </c>
      <c r="AQ613" s="516">
        <v>1.4999999999999999E-2</v>
      </c>
      <c r="AR613" s="516">
        <v>1.4999999999999999E-2</v>
      </c>
      <c r="AS613" s="516">
        <v>1.4999999999999999E-2</v>
      </c>
      <c r="AT613" s="517">
        <v>1.4999999999999999E-2</v>
      </c>
      <c r="AU613" s="518">
        <v>1.4999999999999999E-2</v>
      </c>
      <c r="AV613" s="519">
        <v>1.4999999999999999E-2</v>
      </c>
      <c r="AW613" s="516">
        <v>1.4999999999999999E-2</v>
      </c>
      <c r="AX613" s="516">
        <v>1.4999999999999999E-2</v>
      </c>
      <c r="AY613" s="516">
        <v>1.4999999999999999E-2</v>
      </c>
      <c r="AZ613" s="516">
        <v>1.4999999999999999E-2</v>
      </c>
      <c r="BA613" s="516">
        <v>1.4999999999999999E-2</v>
      </c>
      <c r="BB613" s="516">
        <v>1.4999999999999999E-2</v>
      </c>
      <c r="BC613" s="516">
        <v>1.4999999999999999E-2</v>
      </c>
      <c r="BD613" s="516">
        <v>1.4999999999999999E-2</v>
      </c>
      <c r="BE613" s="516">
        <v>1.4999999999999999E-2</v>
      </c>
      <c r="BF613" s="516">
        <v>1.4999999999999999E-2</v>
      </c>
      <c r="BG613" s="516">
        <v>1.4999999999999999E-2</v>
      </c>
      <c r="BH613" s="517">
        <v>1.4999999999999999E-2</v>
      </c>
      <c r="BI613" s="518">
        <v>1.4999999999999999E-2</v>
      </c>
      <c r="BJ613" s="518">
        <v>1.4999999999999999E-2</v>
      </c>
      <c r="BK613" s="518">
        <v>1.4999999999999999E-2</v>
      </c>
      <c r="BL613" s="518">
        <v>1.4999999999999999E-2</v>
      </c>
      <c r="BM613" s="518">
        <v>1.4999999999999999E-2</v>
      </c>
    </row>
    <row r="614" spans="1:65" ht="14.7" customHeight="1" outlineLevel="1" x14ac:dyDescent="0.3">
      <c r="A614" t="str">
        <f t="shared" si="249"/>
        <v>Change Over</v>
      </c>
      <c r="B614" s="239" t="str">
        <f t="shared" si="246"/>
        <v>Hoplens (FLA) 14xx</v>
      </c>
      <c r="C614" s="240">
        <f t="shared" si="247"/>
        <v>0</v>
      </c>
      <c r="D614" s="241" t="str">
        <f t="shared" si="248"/>
        <v>Final Stripping</v>
      </c>
      <c r="E614" s="242"/>
      <c r="F614" s="379">
        <v>0.03</v>
      </c>
      <c r="G614" s="379">
        <v>0.03</v>
      </c>
      <c r="H614" s="379">
        <v>0.03</v>
      </c>
      <c r="I614" s="379">
        <v>0.03</v>
      </c>
      <c r="J614" s="379">
        <v>0.03</v>
      </c>
      <c r="K614" s="379">
        <v>0.03</v>
      </c>
      <c r="L614" s="379">
        <v>0.03</v>
      </c>
      <c r="M614" s="379">
        <v>0.03</v>
      </c>
      <c r="N614" s="379">
        <v>0.03</v>
      </c>
      <c r="O614" s="379">
        <v>0.03</v>
      </c>
      <c r="P614" s="379">
        <v>0.03</v>
      </c>
      <c r="Q614" s="379">
        <v>0.03</v>
      </c>
      <c r="R614" s="380">
        <v>0.03</v>
      </c>
      <c r="S614" s="381">
        <v>0.03</v>
      </c>
      <c r="T614" s="382">
        <v>0.03</v>
      </c>
      <c r="U614" s="379">
        <v>0.03</v>
      </c>
      <c r="V614" s="379">
        <v>0.03</v>
      </c>
      <c r="W614" s="379">
        <v>0.03</v>
      </c>
      <c r="X614" s="379">
        <v>0.03</v>
      </c>
      <c r="Y614" s="379">
        <v>0.03</v>
      </c>
      <c r="Z614" s="379">
        <v>0.03</v>
      </c>
      <c r="AA614" s="379">
        <v>0.03</v>
      </c>
      <c r="AB614" s="379">
        <v>0.03</v>
      </c>
      <c r="AC614" s="379">
        <v>0.03</v>
      </c>
      <c r="AD614" s="379">
        <v>0.03</v>
      </c>
      <c r="AE614" s="379">
        <v>0.03</v>
      </c>
      <c r="AF614" s="380">
        <v>0.03</v>
      </c>
      <c r="AG614" s="381">
        <v>0.03</v>
      </c>
      <c r="AH614" s="382">
        <v>0.03</v>
      </c>
      <c r="AI614" s="379">
        <v>0.03</v>
      </c>
      <c r="AJ614" s="379">
        <v>0.03</v>
      </c>
      <c r="AK614" s="379">
        <v>0.03</v>
      </c>
      <c r="AL614" s="379">
        <v>0.03</v>
      </c>
      <c r="AM614" s="379">
        <v>0.03</v>
      </c>
      <c r="AN614" s="379">
        <v>0.03</v>
      </c>
      <c r="AO614" s="379">
        <v>0.03</v>
      </c>
      <c r="AP614" s="379">
        <v>0.03</v>
      </c>
      <c r="AQ614" s="379">
        <v>0.03</v>
      </c>
      <c r="AR614" s="379">
        <v>0.03</v>
      </c>
      <c r="AS614" s="379">
        <v>0.03</v>
      </c>
      <c r="AT614" s="380">
        <v>0.03</v>
      </c>
      <c r="AU614" s="381">
        <v>0.03</v>
      </c>
      <c r="AV614" s="382">
        <v>0.03</v>
      </c>
      <c r="AW614" s="379">
        <v>0.03</v>
      </c>
      <c r="AX614" s="379">
        <v>0.03</v>
      </c>
      <c r="AY614" s="379">
        <v>0.03</v>
      </c>
      <c r="AZ614" s="379">
        <v>0.03</v>
      </c>
      <c r="BA614" s="379">
        <v>0.03</v>
      </c>
      <c r="BB614" s="379">
        <v>0.03</v>
      </c>
      <c r="BC614" s="379">
        <v>0.03</v>
      </c>
      <c r="BD614" s="379">
        <v>0.03</v>
      </c>
      <c r="BE614" s="379">
        <v>0.03</v>
      </c>
      <c r="BF614" s="379">
        <v>0.03</v>
      </c>
      <c r="BG614" s="379">
        <v>0.03</v>
      </c>
      <c r="BH614" s="380">
        <v>0.03</v>
      </c>
      <c r="BI614" s="381">
        <v>0.03</v>
      </c>
      <c r="BJ614" s="381">
        <v>0.03</v>
      </c>
      <c r="BK614" s="381">
        <v>0.03</v>
      </c>
      <c r="BL614" s="381">
        <v>0.03</v>
      </c>
      <c r="BM614" s="381">
        <v>0.03</v>
      </c>
    </row>
    <row r="615" spans="1:65" ht="14.7" customHeight="1" outlineLevel="1" x14ac:dyDescent="0.3">
      <c r="A615" t="str">
        <f t="shared" si="249"/>
        <v>Change Over</v>
      </c>
      <c r="B615" s="239" t="str">
        <f t="shared" si="246"/>
        <v>Hoplens (FLA) 14xx</v>
      </c>
      <c r="C615" s="240">
        <f t="shared" si="247"/>
        <v>0</v>
      </c>
      <c r="D615" s="241" t="str">
        <f t="shared" si="248"/>
        <v>AR Coating load</v>
      </c>
      <c r="E615" s="242"/>
      <c r="F615" s="379"/>
      <c r="G615" s="379"/>
      <c r="H615" s="379"/>
      <c r="I615" s="379"/>
      <c r="J615" s="379"/>
      <c r="K615" s="379"/>
      <c r="L615" s="379"/>
      <c r="M615" s="379"/>
      <c r="N615" s="379"/>
      <c r="O615" s="379"/>
      <c r="P615" s="379"/>
      <c r="Q615" s="379"/>
      <c r="R615" s="380"/>
      <c r="S615" s="381"/>
      <c r="T615" s="382"/>
      <c r="U615" s="379"/>
      <c r="V615" s="379"/>
      <c r="W615" s="379"/>
      <c r="X615" s="379"/>
      <c r="Y615" s="379"/>
      <c r="Z615" s="379"/>
      <c r="AA615" s="379"/>
      <c r="AB615" s="379"/>
      <c r="AC615" s="379"/>
      <c r="AD615" s="379"/>
      <c r="AE615" s="379"/>
      <c r="AF615" s="380"/>
      <c r="AG615" s="381"/>
      <c r="AH615" s="382"/>
      <c r="AI615" s="379"/>
      <c r="AJ615" s="379"/>
      <c r="AK615" s="379"/>
      <c r="AL615" s="379"/>
      <c r="AM615" s="379"/>
      <c r="AN615" s="379"/>
      <c r="AO615" s="379"/>
      <c r="AP615" s="379"/>
      <c r="AQ615" s="379"/>
      <c r="AR615" s="379"/>
      <c r="AS615" s="379"/>
      <c r="AT615" s="380"/>
      <c r="AU615" s="381"/>
      <c r="AV615" s="382"/>
      <c r="AW615" s="379"/>
      <c r="AX615" s="379"/>
      <c r="AY615" s="379"/>
      <c r="AZ615" s="379"/>
      <c r="BA615" s="379"/>
      <c r="BB615" s="379"/>
      <c r="BC615" s="379"/>
      <c r="BD615" s="379"/>
      <c r="BE615" s="379"/>
      <c r="BF615" s="379"/>
      <c r="BG615" s="379"/>
      <c r="BH615" s="380"/>
      <c r="BI615" s="381"/>
      <c r="BJ615" s="381"/>
      <c r="BK615" s="381"/>
      <c r="BL615" s="381"/>
      <c r="BM615" s="381"/>
    </row>
    <row r="616" spans="1:65" ht="14.7" customHeight="1" outlineLevel="1" x14ac:dyDescent="0.3">
      <c r="A616" t="str">
        <f t="shared" si="249"/>
        <v>Change Over</v>
      </c>
      <c r="B616" s="239" t="str">
        <f t="shared" si="246"/>
        <v>Hoplens (FLA) 14xx</v>
      </c>
      <c r="C616" s="240">
        <f t="shared" si="247"/>
        <v>0</v>
      </c>
      <c r="D616" s="241" t="str">
        <f t="shared" si="248"/>
        <v>AR Coating/Pre/Post Inspection</v>
      </c>
      <c r="E616" s="242"/>
      <c r="F616" s="379"/>
      <c r="G616" s="379"/>
      <c r="H616" s="379"/>
      <c r="I616" s="379"/>
      <c r="J616" s="379"/>
      <c r="K616" s="379"/>
      <c r="L616" s="379"/>
      <c r="M616" s="379"/>
      <c r="N616" s="379"/>
      <c r="O616" s="379"/>
      <c r="P616" s="379"/>
      <c r="Q616" s="379"/>
      <c r="R616" s="380"/>
      <c r="S616" s="381"/>
      <c r="T616" s="382"/>
      <c r="U616" s="379"/>
      <c r="V616" s="379"/>
      <c r="W616" s="379"/>
      <c r="X616" s="379"/>
      <c r="Y616" s="379"/>
      <c r="Z616" s="379"/>
      <c r="AA616" s="379"/>
      <c r="AB616" s="379"/>
      <c r="AC616" s="379"/>
      <c r="AD616" s="379"/>
      <c r="AE616" s="379"/>
      <c r="AF616" s="380"/>
      <c r="AG616" s="381"/>
      <c r="AH616" s="382"/>
      <c r="AI616" s="379"/>
      <c r="AJ616" s="379"/>
      <c r="AK616" s="379"/>
      <c r="AL616" s="379"/>
      <c r="AM616" s="379"/>
      <c r="AN616" s="379"/>
      <c r="AO616" s="379"/>
      <c r="AP616" s="379"/>
      <c r="AQ616" s="379"/>
      <c r="AR616" s="379"/>
      <c r="AS616" s="379"/>
      <c r="AT616" s="380"/>
      <c r="AU616" s="381"/>
      <c r="AV616" s="382"/>
      <c r="AW616" s="379"/>
      <c r="AX616" s="379"/>
      <c r="AY616" s="379"/>
      <c r="AZ616" s="379"/>
      <c r="BA616" s="379"/>
      <c r="BB616" s="379"/>
      <c r="BC616" s="379"/>
      <c r="BD616" s="379"/>
      <c r="BE616" s="379"/>
      <c r="BF616" s="379"/>
      <c r="BG616" s="379"/>
      <c r="BH616" s="380"/>
      <c r="BI616" s="381"/>
      <c r="BJ616" s="381"/>
      <c r="BK616" s="381"/>
      <c r="BL616" s="381"/>
      <c r="BM616" s="381"/>
    </row>
    <row r="617" spans="1:65" ht="14.7" customHeight="1" outlineLevel="1" x14ac:dyDescent="0.3">
      <c r="A617" t="str">
        <f t="shared" si="249"/>
        <v>Change Over</v>
      </c>
      <c r="B617" s="239" t="str">
        <f t="shared" si="246"/>
        <v>Hoplens (FLA) 14xx</v>
      </c>
      <c r="C617" s="240">
        <f t="shared" si="247"/>
        <v>0</v>
      </c>
      <c r="D617" s="241" t="str">
        <f t="shared" si="248"/>
        <v>AR Coating unload</v>
      </c>
      <c r="E617" s="242"/>
      <c r="F617" s="379"/>
      <c r="G617" s="379"/>
      <c r="H617" s="379"/>
      <c r="I617" s="379"/>
      <c r="J617" s="379"/>
      <c r="K617" s="379"/>
      <c r="L617" s="379"/>
      <c r="M617" s="379"/>
      <c r="N617" s="379"/>
      <c r="O617" s="379"/>
      <c r="P617" s="379"/>
      <c r="Q617" s="379"/>
      <c r="R617" s="380"/>
      <c r="S617" s="381"/>
      <c r="T617" s="382"/>
      <c r="U617" s="379"/>
      <c r="V617" s="379"/>
      <c r="W617" s="379"/>
      <c r="X617" s="379"/>
      <c r="Y617" s="379"/>
      <c r="Z617" s="379"/>
      <c r="AA617" s="379"/>
      <c r="AB617" s="379"/>
      <c r="AC617" s="379"/>
      <c r="AD617" s="379"/>
      <c r="AE617" s="379"/>
      <c r="AF617" s="380"/>
      <c r="AG617" s="381"/>
      <c r="AH617" s="382"/>
      <c r="AI617" s="379"/>
      <c r="AJ617" s="379"/>
      <c r="AK617" s="379"/>
      <c r="AL617" s="379"/>
      <c r="AM617" s="379"/>
      <c r="AN617" s="379"/>
      <c r="AO617" s="379"/>
      <c r="AP617" s="379"/>
      <c r="AQ617" s="379"/>
      <c r="AR617" s="379"/>
      <c r="AS617" s="379"/>
      <c r="AT617" s="380"/>
      <c r="AU617" s="381"/>
      <c r="AV617" s="382"/>
      <c r="AW617" s="379"/>
      <c r="AX617" s="379"/>
      <c r="AY617" s="379"/>
      <c r="AZ617" s="379"/>
      <c r="BA617" s="379"/>
      <c r="BB617" s="379"/>
      <c r="BC617" s="379"/>
      <c r="BD617" s="379"/>
      <c r="BE617" s="379"/>
      <c r="BF617" s="379"/>
      <c r="BG617" s="379"/>
      <c r="BH617" s="380"/>
      <c r="BI617" s="381"/>
      <c r="BJ617" s="381"/>
      <c r="BK617" s="381"/>
      <c r="BL617" s="381"/>
      <c r="BM617" s="381"/>
    </row>
    <row r="618" spans="1:65" ht="14.7" customHeight="1" outlineLevel="1" x14ac:dyDescent="0.3">
      <c r="A618" t="str">
        <f t="shared" si="249"/>
        <v>Change Over</v>
      </c>
      <c r="B618" s="239" t="str">
        <f t="shared" si="246"/>
        <v>Hoplens (FLA) 14xx</v>
      </c>
      <c r="C618" s="240">
        <f t="shared" si="247"/>
        <v>0</v>
      </c>
      <c r="D618" s="241" t="str">
        <f t="shared" si="248"/>
        <v>Hoplens Final Inspection</v>
      </c>
      <c r="E618" s="242"/>
      <c r="F618" s="379"/>
      <c r="G618" s="379"/>
      <c r="H618" s="379"/>
      <c r="I618" s="379"/>
      <c r="J618" s="379"/>
      <c r="K618" s="379"/>
      <c r="L618" s="379"/>
      <c r="M618" s="379"/>
      <c r="N618" s="379"/>
      <c r="O618" s="379"/>
      <c r="P618" s="379"/>
      <c r="Q618" s="379"/>
      <c r="R618" s="380"/>
      <c r="S618" s="381"/>
      <c r="T618" s="382"/>
      <c r="U618" s="379"/>
      <c r="V618" s="379"/>
      <c r="W618" s="379"/>
      <c r="X618" s="379"/>
      <c r="Y618" s="379"/>
      <c r="Z618" s="379"/>
      <c r="AA618" s="379"/>
      <c r="AB618" s="379"/>
      <c r="AC618" s="379"/>
      <c r="AD618" s="379"/>
      <c r="AE618" s="379"/>
      <c r="AF618" s="380"/>
      <c r="AG618" s="381"/>
      <c r="AH618" s="382"/>
      <c r="AI618" s="379"/>
      <c r="AJ618" s="379"/>
      <c r="AK618" s="379"/>
      <c r="AL618" s="379"/>
      <c r="AM618" s="379"/>
      <c r="AN618" s="379"/>
      <c r="AO618" s="379"/>
      <c r="AP618" s="379"/>
      <c r="AQ618" s="379"/>
      <c r="AR618" s="379"/>
      <c r="AS618" s="379"/>
      <c r="AT618" s="380"/>
      <c r="AU618" s="381"/>
      <c r="AV618" s="382"/>
      <c r="AW618" s="379"/>
      <c r="AX618" s="379"/>
      <c r="AY618" s="379"/>
      <c r="AZ618" s="379"/>
      <c r="BA618" s="379"/>
      <c r="BB618" s="379"/>
      <c r="BC618" s="379"/>
      <c r="BD618" s="379"/>
      <c r="BE618" s="379"/>
      <c r="BF618" s="379"/>
      <c r="BG618" s="379"/>
      <c r="BH618" s="380"/>
      <c r="BI618" s="381"/>
      <c r="BJ618" s="381"/>
      <c r="BK618" s="381"/>
      <c r="BL618" s="381"/>
      <c r="BM618" s="381"/>
    </row>
    <row r="619" spans="1:65" ht="14.7" customHeight="1" outlineLevel="1" x14ac:dyDescent="0.3">
      <c r="A619" t="str">
        <f t="shared" si="249"/>
        <v>Change Over</v>
      </c>
      <c r="B619" s="350" t="str">
        <f t="shared" si="246"/>
        <v>Hoplens (FLA) 14xx</v>
      </c>
      <c r="C619" s="291">
        <f t="shared" si="247"/>
        <v>0</v>
      </c>
      <c r="D619" s="351" t="str">
        <f t="shared" si="248"/>
        <v>Packing and label printing</v>
      </c>
      <c r="E619" s="360"/>
      <c r="F619" s="383"/>
      <c r="G619" s="383"/>
      <c r="H619" s="383"/>
      <c r="I619" s="383"/>
      <c r="J619" s="383"/>
      <c r="K619" s="383"/>
      <c r="L619" s="383"/>
      <c r="M619" s="383"/>
      <c r="N619" s="383"/>
      <c r="O619" s="383"/>
      <c r="P619" s="383"/>
      <c r="Q619" s="383"/>
      <c r="R619" s="384"/>
      <c r="S619" s="385"/>
      <c r="T619" s="386"/>
      <c r="U619" s="383"/>
      <c r="V619" s="383"/>
      <c r="W619" s="383"/>
      <c r="X619" s="383"/>
      <c r="Y619" s="383"/>
      <c r="Z619" s="383"/>
      <c r="AA619" s="383"/>
      <c r="AB619" s="383"/>
      <c r="AC619" s="383"/>
      <c r="AD619" s="383"/>
      <c r="AE619" s="383"/>
      <c r="AF619" s="384"/>
      <c r="AG619" s="385"/>
      <c r="AH619" s="386"/>
      <c r="AI619" s="383"/>
      <c r="AJ619" s="383"/>
      <c r="AK619" s="383"/>
      <c r="AL619" s="383"/>
      <c r="AM619" s="383"/>
      <c r="AN619" s="383"/>
      <c r="AO619" s="383"/>
      <c r="AP619" s="383"/>
      <c r="AQ619" s="383"/>
      <c r="AR619" s="383"/>
      <c r="AS619" s="383"/>
      <c r="AT619" s="384"/>
      <c r="AU619" s="385"/>
      <c r="AV619" s="386"/>
      <c r="AW619" s="383"/>
      <c r="AX619" s="383"/>
      <c r="AY619" s="383"/>
      <c r="AZ619" s="383"/>
      <c r="BA619" s="383"/>
      <c r="BB619" s="383"/>
      <c r="BC619" s="383"/>
      <c r="BD619" s="383"/>
      <c r="BE619" s="383"/>
      <c r="BF619" s="383"/>
      <c r="BG619" s="383"/>
      <c r="BH619" s="384"/>
      <c r="BI619" s="385"/>
      <c r="BJ619" s="385"/>
      <c r="BK619" s="385"/>
      <c r="BL619" s="385"/>
      <c r="BM619" s="385"/>
    </row>
    <row r="620" spans="1:65" ht="14.7" customHeight="1" outlineLevel="1" x14ac:dyDescent="0.3">
      <c r="A620" t="str">
        <f>A618</f>
        <v>Change Over</v>
      </c>
      <c r="B620" s="273" t="str">
        <f t="shared" si="246"/>
        <v>Hoplens (FTA) H1x</v>
      </c>
      <c r="C620" s="274">
        <f t="shared" ref="C620:C629" si="250">C531</f>
        <v>0</v>
      </c>
      <c r="D620" s="275" t="str">
        <f t="shared" si="248"/>
        <v>Fiber Preparation</v>
      </c>
      <c r="E620" s="299"/>
      <c r="F620" s="387"/>
      <c r="G620" s="387"/>
      <c r="H620" s="387"/>
      <c r="I620" s="387"/>
      <c r="J620" s="387"/>
      <c r="K620" s="387"/>
      <c r="L620" s="387"/>
      <c r="M620" s="387"/>
      <c r="N620" s="387"/>
      <c r="O620" s="387"/>
      <c r="P620" s="387"/>
      <c r="Q620" s="387"/>
      <c r="R620" s="388"/>
      <c r="S620" s="389"/>
      <c r="T620" s="390"/>
      <c r="U620" s="387"/>
      <c r="V620" s="387"/>
      <c r="W620" s="387"/>
      <c r="X620" s="387"/>
      <c r="Y620" s="387"/>
      <c r="Z620" s="387"/>
      <c r="AA620" s="387"/>
      <c r="AB620" s="387"/>
      <c r="AC620" s="387"/>
      <c r="AD620" s="387"/>
      <c r="AE620" s="387"/>
      <c r="AF620" s="388"/>
      <c r="AG620" s="389"/>
      <c r="AH620" s="390"/>
      <c r="AI620" s="387"/>
      <c r="AJ620" s="387"/>
      <c r="AK620" s="387"/>
      <c r="AL620" s="387"/>
      <c r="AM620" s="387"/>
      <c r="AN620" s="387"/>
      <c r="AO620" s="387"/>
      <c r="AP620" s="387"/>
      <c r="AQ620" s="387"/>
      <c r="AR620" s="387"/>
      <c r="AS620" s="387"/>
      <c r="AT620" s="388"/>
      <c r="AU620" s="389"/>
      <c r="AV620" s="390"/>
      <c r="AW620" s="387"/>
      <c r="AX620" s="387"/>
      <c r="AY620" s="387"/>
      <c r="AZ620" s="387"/>
      <c r="BA620" s="387"/>
      <c r="BB620" s="387"/>
      <c r="BC620" s="387"/>
      <c r="BD620" s="387"/>
      <c r="BE620" s="387"/>
      <c r="BF620" s="387"/>
      <c r="BG620" s="387"/>
      <c r="BH620" s="388"/>
      <c r="BI620" s="389"/>
      <c r="BJ620" s="389"/>
      <c r="BK620" s="389"/>
      <c r="BL620" s="389"/>
      <c r="BM620" s="389"/>
    </row>
    <row r="621" spans="1:65" ht="14.7" customHeight="1" outlineLevel="1" x14ac:dyDescent="0.3">
      <c r="A621" t="str">
        <f>A619</f>
        <v>Change Over</v>
      </c>
      <c r="B621" s="273" t="str">
        <f t="shared" si="246"/>
        <v>Hoplens (FTA) H1x</v>
      </c>
      <c r="C621" s="274">
        <f t="shared" si="250"/>
        <v>0</v>
      </c>
      <c r="D621" s="275" t="str">
        <f t="shared" si="248"/>
        <v>Blue Spool</v>
      </c>
      <c r="E621" s="299"/>
      <c r="F621" s="387"/>
      <c r="G621" s="387"/>
      <c r="H621" s="387"/>
      <c r="I621" s="387"/>
      <c r="J621" s="387"/>
      <c r="K621" s="387"/>
      <c r="L621" s="387"/>
      <c r="M621" s="387"/>
      <c r="N621" s="387"/>
      <c r="O621" s="387"/>
      <c r="P621" s="387"/>
      <c r="Q621" s="387"/>
      <c r="R621" s="388"/>
      <c r="S621" s="389"/>
      <c r="T621" s="390"/>
      <c r="U621" s="387"/>
      <c r="V621" s="387"/>
      <c r="W621" s="387"/>
      <c r="X621" s="387"/>
      <c r="Y621" s="387"/>
      <c r="Z621" s="387"/>
      <c r="AA621" s="387"/>
      <c r="AB621" s="387"/>
      <c r="AC621" s="387"/>
      <c r="AD621" s="387"/>
      <c r="AE621" s="387"/>
      <c r="AF621" s="388"/>
      <c r="AG621" s="389"/>
      <c r="AH621" s="390"/>
      <c r="AI621" s="387"/>
      <c r="AJ621" s="387"/>
      <c r="AK621" s="387"/>
      <c r="AL621" s="387"/>
      <c r="AM621" s="387"/>
      <c r="AN621" s="387"/>
      <c r="AO621" s="387"/>
      <c r="AP621" s="387"/>
      <c r="AQ621" s="387"/>
      <c r="AR621" s="387"/>
      <c r="AS621" s="387"/>
      <c r="AT621" s="388"/>
      <c r="AU621" s="389"/>
      <c r="AV621" s="390"/>
      <c r="AW621" s="387"/>
      <c r="AX621" s="387"/>
      <c r="AY621" s="387"/>
      <c r="AZ621" s="387"/>
      <c r="BA621" s="387"/>
      <c r="BB621" s="387"/>
      <c r="BC621" s="387"/>
      <c r="BD621" s="387"/>
      <c r="BE621" s="387"/>
      <c r="BF621" s="387"/>
      <c r="BG621" s="387"/>
      <c r="BH621" s="388"/>
      <c r="BI621" s="389"/>
      <c r="BJ621" s="389"/>
      <c r="BK621" s="389"/>
      <c r="BL621" s="389"/>
      <c r="BM621" s="389"/>
    </row>
    <row r="622" spans="1:65" ht="14.7" customHeight="1" outlineLevel="1" x14ac:dyDescent="0.3">
      <c r="A622" t="str">
        <f t="shared" si="249"/>
        <v>Change Over</v>
      </c>
      <c r="B622" s="239" t="str">
        <f t="shared" si="246"/>
        <v>Hoplens (FTA) H1x</v>
      </c>
      <c r="C622" s="240">
        <f t="shared" si="250"/>
        <v>0</v>
      </c>
      <c r="D622" s="241" t="str">
        <f t="shared" si="248"/>
        <v>Catridge Preparation</v>
      </c>
      <c r="E622" s="242"/>
      <c r="F622" s="379">
        <v>0.03</v>
      </c>
      <c r="G622" s="379">
        <v>0.03</v>
      </c>
      <c r="H622" s="379">
        <v>0.03</v>
      </c>
      <c r="I622" s="379">
        <v>0.03</v>
      </c>
      <c r="J622" s="379">
        <v>0.03</v>
      </c>
      <c r="K622" s="379">
        <v>0.03</v>
      </c>
      <c r="L622" s="379">
        <v>0.03</v>
      </c>
      <c r="M622" s="379">
        <v>0.03</v>
      </c>
      <c r="N622" s="379">
        <v>0.03</v>
      </c>
      <c r="O622" s="379">
        <v>0.03</v>
      </c>
      <c r="P622" s="379">
        <v>0.03</v>
      </c>
      <c r="Q622" s="379">
        <v>0.03</v>
      </c>
      <c r="R622" s="380">
        <v>0.03</v>
      </c>
      <c r="S622" s="381">
        <v>0.03</v>
      </c>
      <c r="T622" s="382">
        <v>0.03</v>
      </c>
      <c r="U622" s="379">
        <v>0.03</v>
      </c>
      <c r="V622" s="379">
        <v>0.03</v>
      </c>
      <c r="W622" s="379">
        <v>0.03</v>
      </c>
      <c r="X622" s="379">
        <v>0.03</v>
      </c>
      <c r="Y622" s="379">
        <v>0.03</v>
      </c>
      <c r="Z622" s="379">
        <v>0.03</v>
      </c>
      <c r="AA622" s="379">
        <v>0.03</v>
      </c>
      <c r="AB622" s="379">
        <v>0.03</v>
      </c>
      <c r="AC622" s="379">
        <v>0.03</v>
      </c>
      <c r="AD622" s="379">
        <v>0.03</v>
      </c>
      <c r="AE622" s="379">
        <v>0.03</v>
      </c>
      <c r="AF622" s="380">
        <v>0.03</v>
      </c>
      <c r="AG622" s="381">
        <v>0.03</v>
      </c>
      <c r="AH622" s="382">
        <v>0.03</v>
      </c>
      <c r="AI622" s="379">
        <v>0.03</v>
      </c>
      <c r="AJ622" s="379">
        <v>0.03</v>
      </c>
      <c r="AK622" s="379">
        <v>0.03</v>
      </c>
      <c r="AL622" s="379">
        <v>0.03</v>
      </c>
      <c r="AM622" s="379">
        <v>0.03</v>
      </c>
      <c r="AN622" s="379">
        <v>0.03</v>
      </c>
      <c r="AO622" s="379">
        <v>0.03</v>
      </c>
      <c r="AP622" s="379">
        <v>0.03</v>
      </c>
      <c r="AQ622" s="379">
        <v>0.03</v>
      </c>
      <c r="AR622" s="379">
        <v>0.03</v>
      </c>
      <c r="AS622" s="379">
        <v>0.03</v>
      </c>
      <c r="AT622" s="380">
        <v>0.03</v>
      </c>
      <c r="AU622" s="381">
        <v>0.03</v>
      </c>
      <c r="AV622" s="382">
        <v>0.03</v>
      </c>
      <c r="AW622" s="379">
        <v>0.03</v>
      </c>
      <c r="AX622" s="379">
        <v>0.03</v>
      </c>
      <c r="AY622" s="379">
        <v>0.03</v>
      </c>
      <c r="AZ622" s="379">
        <v>0.03</v>
      </c>
      <c r="BA622" s="379">
        <v>0.03</v>
      </c>
      <c r="BB622" s="379">
        <v>0.03</v>
      </c>
      <c r="BC622" s="379">
        <v>0.03</v>
      </c>
      <c r="BD622" s="379">
        <v>0.03</v>
      </c>
      <c r="BE622" s="379">
        <v>0.03</v>
      </c>
      <c r="BF622" s="379">
        <v>0.03</v>
      </c>
      <c r="BG622" s="379">
        <v>0.03</v>
      </c>
      <c r="BH622" s="380">
        <v>0.03</v>
      </c>
      <c r="BI622" s="381">
        <v>0.03</v>
      </c>
      <c r="BJ622" s="381">
        <v>0.03</v>
      </c>
      <c r="BK622" s="381">
        <v>0.03</v>
      </c>
      <c r="BL622" s="381">
        <v>0.03</v>
      </c>
      <c r="BM622" s="381">
        <v>0.03</v>
      </c>
    </row>
    <row r="623" spans="1:65" ht="14.7" customHeight="1" outlineLevel="1" x14ac:dyDescent="0.3">
      <c r="A623" t="str">
        <f t="shared" si="249"/>
        <v>Change Over</v>
      </c>
      <c r="B623" s="239" t="str">
        <f t="shared" si="246"/>
        <v>Hoplens (FTA) H1x</v>
      </c>
      <c r="C623" s="240">
        <f t="shared" si="250"/>
        <v>0</v>
      </c>
      <c r="D623" s="241" t="str">
        <f t="shared" si="248"/>
        <v>Lensing</v>
      </c>
      <c r="E623" s="242"/>
      <c r="F623" s="379">
        <v>0.03</v>
      </c>
      <c r="G623" s="379">
        <v>0.03</v>
      </c>
      <c r="H623" s="379">
        <v>0.03</v>
      </c>
      <c r="I623" s="379">
        <v>0.03</v>
      </c>
      <c r="J623" s="379">
        <v>0.03</v>
      </c>
      <c r="K623" s="379">
        <v>0.03</v>
      </c>
      <c r="L623" s="379">
        <v>0.03</v>
      </c>
      <c r="M623" s="379">
        <v>0.03</v>
      </c>
      <c r="N623" s="379">
        <v>0.03</v>
      </c>
      <c r="O623" s="379">
        <v>0.03</v>
      </c>
      <c r="P623" s="379">
        <v>0.03</v>
      </c>
      <c r="Q623" s="379">
        <v>0.03</v>
      </c>
      <c r="R623" s="380">
        <v>0.03</v>
      </c>
      <c r="S623" s="381">
        <v>0.03</v>
      </c>
      <c r="T623" s="382">
        <v>0.03</v>
      </c>
      <c r="U623" s="379">
        <v>0.03</v>
      </c>
      <c r="V623" s="379">
        <v>0.03</v>
      </c>
      <c r="W623" s="379">
        <v>0.03</v>
      </c>
      <c r="X623" s="379">
        <v>0.03</v>
      </c>
      <c r="Y623" s="379">
        <v>0.03</v>
      </c>
      <c r="Z623" s="379">
        <v>0.03</v>
      </c>
      <c r="AA623" s="379">
        <v>0.03</v>
      </c>
      <c r="AB623" s="379">
        <v>0.03</v>
      </c>
      <c r="AC623" s="379">
        <v>0.03</v>
      </c>
      <c r="AD623" s="379">
        <v>0.03</v>
      </c>
      <c r="AE623" s="379">
        <v>0.03</v>
      </c>
      <c r="AF623" s="380">
        <v>0.03</v>
      </c>
      <c r="AG623" s="381">
        <v>0.03</v>
      </c>
      <c r="AH623" s="382">
        <v>0.03</v>
      </c>
      <c r="AI623" s="379">
        <v>0.03</v>
      </c>
      <c r="AJ623" s="379">
        <v>0.03</v>
      </c>
      <c r="AK623" s="379">
        <v>0.03</v>
      </c>
      <c r="AL623" s="379">
        <v>0.03</v>
      </c>
      <c r="AM623" s="379">
        <v>0.03</v>
      </c>
      <c r="AN623" s="379">
        <v>0.03</v>
      </c>
      <c r="AO623" s="379">
        <v>0.03</v>
      </c>
      <c r="AP623" s="379">
        <v>0.03</v>
      </c>
      <c r="AQ623" s="379">
        <v>0.03</v>
      </c>
      <c r="AR623" s="379">
        <v>0.03</v>
      </c>
      <c r="AS623" s="379">
        <v>0.03</v>
      </c>
      <c r="AT623" s="380">
        <v>0.03</v>
      </c>
      <c r="AU623" s="381">
        <v>0.03</v>
      </c>
      <c r="AV623" s="382">
        <v>0.03</v>
      </c>
      <c r="AW623" s="379">
        <v>0.03</v>
      </c>
      <c r="AX623" s="379">
        <v>0.03</v>
      </c>
      <c r="AY623" s="379">
        <v>0.03</v>
      </c>
      <c r="AZ623" s="379">
        <v>0.03</v>
      </c>
      <c r="BA623" s="379">
        <v>0.03</v>
      </c>
      <c r="BB623" s="379">
        <v>0.03</v>
      </c>
      <c r="BC623" s="379">
        <v>0.03</v>
      </c>
      <c r="BD623" s="379">
        <v>0.03</v>
      </c>
      <c r="BE623" s="379">
        <v>0.03</v>
      </c>
      <c r="BF623" s="379">
        <v>0.03</v>
      </c>
      <c r="BG623" s="379">
        <v>0.03</v>
      </c>
      <c r="BH623" s="380">
        <v>0.03</v>
      </c>
      <c r="BI623" s="381">
        <v>0.03</v>
      </c>
      <c r="BJ623" s="381">
        <v>0.03</v>
      </c>
      <c r="BK623" s="381">
        <v>0.03</v>
      </c>
      <c r="BL623" s="381">
        <v>0.03</v>
      </c>
      <c r="BM623" s="381">
        <v>0.03</v>
      </c>
    </row>
    <row r="624" spans="1:65" ht="14.7" customHeight="1" outlineLevel="1" x14ac:dyDescent="0.3">
      <c r="A624" t="str">
        <f t="shared" si="249"/>
        <v>Change Over</v>
      </c>
      <c r="B624" s="239" t="str">
        <f t="shared" si="246"/>
        <v>Hoplens (FTA) H1x</v>
      </c>
      <c r="C624" s="240">
        <f t="shared" si="250"/>
        <v>0</v>
      </c>
      <c r="D624" s="241" t="str">
        <f t="shared" si="248"/>
        <v>Final Stripping</v>
      </c>
      <c r="E624" s="242"/>
      <c r="F624" s="379">
        <v>0.03</v>
      </c>
      <c r="G624" s="379">
        <v>0.03</v>
      </c>
      <c r="H624" s="379">
        <v>0.03</v>
      </c>
      <c r="I624" s="379">
        <v>0.03</v>
      </c>
      <c r="J624" s="379">
        <v>0.03</v>
      </c>
      <c r="K624" s="379">
        <v>0.03</v>
      </c>
      <c r="L624" s="379">
        <v>0.03</v>
      </c>
      <c r="M624" s="379">
        <v>0.03</v>
      </c>
      <c r="N624" s="379">
        <v>0.03</v>
      </c>
      <c r="O624" s="379">
        <v>0.03</v>
      </c>
      <c r="P624" s="379">
        <v>0.03</v>
      </c>
      <c r="Q624" s="379">
        <v>0.03</v>
      </c>
      <c r="R624" s="380">
        <v>0.03</v>
      </c>
      <c r="S624" s="381">
        <v>0.03</v>
      </c>
      <c r="T624" s="382">
        <v>0.03</v>
      </c>
      <c r="U624" s="379">
        <v>0.03</v>
      </c>
      <c r="V624" s="379">
        <v>0.03</v>
      </c>
      <c r="W624" s="379">
        <v>0.03</v>
      </c>
      <c r="X624" s="379">
        <v>0.03</v>
      </c>
      <c r="Y624" s="379">
        <v>0.03</v>
      </c>
      <c r="Z624" s="379">
        <v>0.03</v>
      </c>
      <c r="AA624" s="379">
        <v>0.03</v>
      </c>
      <c r="AB624" s="379">
        <v>0.03</v>
      </c>
      <c r="AC624" s="379">
        <v>0.03</v>
      </c>
      <c r="AD624" s="379">
        <v>0.03</v>
      </c>
      <c r="AE624" s="379">
        <v>0.03</v>
      </c>
      <c r="AF624" s="380">
        <v>0.03</v>
      </c>
      <c r="AG624" s="381">
        <v>0.03</v>
      </c>
      <c r="AH624" s="382">
        <v>0.03</v>
      </c>
      <c r="AI624" s="379">
        <v>0.03</v>
      </c>
      <c r="AJ624" s="379">
        <v>0.03</v>
      </c>
      <c r="AK624" s="379">
        <v>0.03</v>
      </c>
      <c r="AL624" s="379">
        <v>0.03</v>
      </c>
      <c r="AM624" s="379">
        <v>0.03</v>
      </c>
      <c r="AN624" s="379">
        <v>0.03</v>
      </c>
      <c r="AO624" s="379">
        <v>0.03</v>
      </c>
      <c r="AP624" s="379">
        <v>0.03</v>
      </c>
      <c r="AQ624" s="379">
        <v>0.03</v>
      </c>
      <c r="AR624" s="379">
        <v>0.03</v>
      </c>
      <c r="AS624" s="379">
        <v>0.03</v>
      </c>
      <c r="AT624" s="380">
        <v>0.03</v>
      </c>
      <c r="AU624" s="381">
        <v>0.03</v>
      </c>
      <c r="AV624" s="382">
        <v>0.03</v>
      </c>
      <c r="AW624" s="379">
        <v>0.03</v>
      </c>
      <c r="AX624" s="379">
        <v>0.03</v>
      </c>
      <c r="AY624" s="379">
        <v>0.03</v>
      </c>
      <c r="AZ624" s="379">
        <v>0.03</v>
      </c>
      <c r="BA624" s="379">
        <v>0.03</v>
      </c>
      <c r="BB624" s="379">
        <v>0.03</v>
      </c>
      <c r="BC624" s="379">
        <v>0.03</v>
      </c>
      <c r="BD624" s="379">
        <v>0.03</v>
      </c>
      <c r="BE624" s="379">
        <v>0.03</v>
      </c>
      <c r="BF624" s="379">
        <v>0.03</v>
      </c>
      <c r="BG624" s="379">
        <v>0.03</v>
      </c>
      <c r="BH624" s="380">
        <v>0.03</v>
      </c>
      <c r="BI624" s="381">
        <v>0.03</v>
      </c>
      <c r="BJ624" s="381">
        <v>0.03</v>
      </c>
      <c r="BK624" s="381">
        <v>0.03</v>
      </c>
      <c r="BL624" s="381">
        <v>0.03</v>
      </c>
      <c r="BM624" s="381">
        <v>0.03</v>
      </c>
    </row>
    <row r="625" spans="1:65" ht="14.7" customHeight="1" outlineLevel="1" x14ac:dyDescent="0.3">
      <c r="A625" t="str">
        <f t="shared" si="249"/>
        <v>Change Over</v>
      </c>
      <c r="B625" s="239" t="str">
        <f t="shared" si="246"/>
        <v>Hoplens (FTA) H1x</v>
      </c>
      <c r="C625" s="240">
        <f t="shared" si="250"/>
        <v>0</v>
      </c>
      <c r="D625" s="241" t="str">
        <f t="shared" si="248"/>
        <v>AR Coating load</v>
      </c>
      <c r="E625" s="242"/>
      <c r="F625" s="379"/>
      <c r="G625" s="379"/>
      <c r="H625" s="379"/>
      <c r="I625" s="379"/>
      <c r="J625" s="379"/>
      <c r="K625" s="379"/>
      <c r="L625" s="379"/>
      <c r="M625" s="379"/>
      <c r="N625" s="379"/>
      <c r="O625" s="379"/>
      <c r="P625" s="379"/>
      <c r="Q625" s="379"/>
      <c r="R625" s="380"/>
      <c r="S625" s="381"/>
      <c r="T625" s="382"/>
      <c r="U625" s="379"/>
      <c r="V625" s="379"/>
      <c r="W625" s="379"/>
      <c r="X625" s="379"/>
      <c r="Y625" s="379"/>
      <c r="Z625" s="379"/>
      <c r="AA625" s="379"/>
      <c r="AB625" s="379"/>
      <c r="AC625" s="379"/>
      <c r="AD625" s="379"/>
      <c r="AE625" s="379"/>
      <c r="AF625" s="380"/>
      <c r="AG625" s="381"/>
      <c r="AH625" s="382"/>
      <c r="AI625" s="379"/>
      <c r="AJ625" s="379"/>
      <c r="AK625" s="379"/>
      <c r="AL625" s="379"/>
      <c r="AM625" s="379"/>
      <c r="AN625" s="379"/>
      <c r="AO625" s="379"/>
      <c r="AP625" s="379"/>
      <c r="AQ625" s="379"/>
      <c r="AR625" s="379"/>
      <c r="AS625" s="379"/>
      <c r="AT625" s="380"/>
      <c r="AU625" s="381"/>
      <c r="AV625" s="382"/>
      <c r="AW625" s="379"/>
      <c r="AX625" s="379"/>
      <c r="AY625" s="379"/>
      <c r="AZ625" s="379"/>
      <c r="BA625" s="379"/>
      <c r="BB625" s="379"/>
      <c r="BC625" s="379"/>
      <c r="BD625" s="379"/>
      <c r="BE625" s="379"/>
      <c r="BF625" s="379"/>
      <c r="BG625" s="379"/>
      <c r="BH625" s="380"/>
      <c r="BI625" s="381"/>
      <c r="BJ625" s="381"/>
      <c r="BK625" s="381"/>
      <c r="BL625" s="381"/>
      <c r="BM625" s="381"/>
    </row>
    <row r="626" spans="1:65" ht="14.7" customHeight="1" outlineLevel="1" x14ac:dyDescent="0.3">
      <c r="A626" t="str">
        <f t="shared" si="249"/>
        <v>Change Over</v>
      </c>
      <c r="B626" s="239" t="str">
        <f t="shared" si="246"/>
        <v>Hoplens (FTA) H1x</v>
      </c>
      <c r="C626" s="240">
        <f t="shared" si="250"/>
        <v>0</v>
      </c>
      <c r="D626" s="241" t="str">
        <f t="shared" si="248"/>
        <v>AR Coating/Pre/Post Inspection</v>
      </c>
      <c r="E626" s="242"/>
      <c r="F626" s="379"/>
      <c r="G626" s="379"/>
      <c r="H626" s="379"/>
      <c r="I626" s="379"/>
      <c r="J626" s="379"/>
      <c r="K626" s="379"/>
      <c r="L626" s="379"/>
      <c r="M626" s="379"/>
      <c r="N626" s="379"/>
      <c r="O626" s="379"/>
      <c r="P626" s="379"/>
      <c r="Q626" s="379"/>
      <c r="R626" s="380"/>
      <c r="S626" s="381"/>
      <c r="T626" s="382"/>
      <c r="U626" s="379"/>
      <c r="V626" s="379"/>
      <c r="W626" s="379"/>
      <c r="X626" s="379"/>
      <c r="Y626" s="379"/>
      <c r="Z626" s="379"/>
      <c r="AA626" s="379"/>
      <c r="AB626" s="379"/>
      <c r="AC626" s="379"/>
      <c r="AD626" s="379"/>
      <c r="AE626" s="379"/>
      <c r="AF626" s="380"/>
      <c r="AG626" s="381"/>
      <c r="AH626" s="382"/>
      <c r="AI626" s="379"/>
      <c r="AJ626" s="379"/>
      <c r="AK626" s="379"/>
      <c r="AL626" s="379"/>
      <c r="AM626" s="379"/>
      <c r="AN626" s="379"/>
      <c r="AO626" s="379"/>
      <c r="AP626" s="379"/>
      <c r="AQ626" s="379"/>
      <c r="AR626" s="379"/>
      <c r="AS626" s="379"/>
      <c r="AT626" s="380"/>
      <c r="AU626" s="381"/>
      <c r="AV626" s="382"/>
      <c r="AW626" s="379"/>
      <c r="AX626" s="379"/>
      <c r="AY626" s="379"/>
      <c r="AZ626" s="379"/>
      <c r="BA626" s="379"/>
      <c r="BB626" s="379"/>
      <c r="BC626" s="379"/>
      <c r="BD626" s="379"/>
      <c r="BE626" s="379"/>
      <c r="BF626" s="379"/>
      <c r="BG626" s="379"/>
      <c r="BH626" s="380"/>
      <c r="BI626" s="381"/>
      <c r="BJ626" s="381"/>
      <c r="BK626" s="381"/>
      <c r="BL626" s="381"/>
      <c r="BM626" s="381"/>
    </row>
    <row r="627" spans="1:65" ht="14.7" customHeight="1" outlineLevel="1" x14ac:dyDescent="0.3">
      <c r="A627" t="str">
        <f t="shared" si="249"/>
        <v>Change Over</v>
      </c>
      <c r="B627" s="239" t="str">
        <f t="shared" si="246"/>
        <v>Hoplens (FTA) H1x</v>
      </c>
      <c r="C627" s="240">
        <f t="shared" si="250"/>
        <v>0</v>
      </c>
      <c r="D627" s="241" t="str">
        <f t="shared" si="248"/>
        <v>AR Coating unload</v>
      </c>
      <c r="E627" s="242"/>
      <c r="F627" s="379"/>
      <c r="G627" s="379"/>
      <c r="H627" s="379"/>
      <c r="I627" s="379"/>
      <c r="J627" s="379"/>
      <c r="K627" s="379"/>
      <c r="L627" s="379"/>
      <c r="M627" s="379"/>
      <c r="N627" s="379"/>
      <c r="O627" s="379"/>
      <c r="P627" s="379"/>
      <c r="Q627" s="379"/>
      <c r="R627" s="380"/>
      <c r="S627" s="381"/>
      <c r="T627" s="382"/>
      <c r="U627" s="379"/>
      <c r="V627" s="379"/>
      <c r="W627" s="379"/>
      <c r="X627" s="379"/>
      <c r="Y627" s="379"/>
      <c r="Z627" s="379"/>
      <c r="AA627" s="379"/>
      <c r="AB627" s="379"/>
      <c r="AC627" s="379"/>
      <c r="AD627" s="379"/>
      <c r="AE627" s="379"/>
      <c r="AF627" s="380"/>
      <c r="AG627" s="381"/>
      <c r="AH627" s="382"/>
      <c r="AI627" s="379"/>
      <c r="AJ627" s="379"/>
      <c r="AK627" s="379"/>
      <c r="AL627" s="379"/>
      <c r="AM627" s="379"/>
      <c r="AN627" s="379"/>
      <c r="AO627" s="379"/>
      <c r="AP627" s="379"/>
      <c r="AQ627" s="379"/>
      <c r="AR627" s="379"/>
      <c r="AS627" s="379"/>
      <c r="AT627" s="380"/>
      <c r="AU627" s="381"/>
      <c r="AV627" s="382"/>
      <c r="AW627" s="379"/>
      <c r="AX627" s="379"/>
      <c r="AY627" s="379"/>
      <c r="AZ627" s="379"/>
      <c r="BA627" s="379"/>
      <c r="BB627" s="379"/>
      <c r="BC627" s="379"/>
      <c r="BD627" s="379"/>
      <c r="BE627" s="379"/>
      <c r="BF627" s="379"/>
      <c r="BG627" s="379"/>
      <c r="BH627" s="380"/>
      <c r="BI627" s="381"/>
      <c r="BJ627" s="381"/>
      <c r="BK627" s="381"/>
      <c r="BL627" s="381"/>
      <c r="BM627" s="381"/>
    </row>
    <row r="628" spans="1:65" ht="14.7" customHeight="1" outlineLevel="1" x14ac:dyDescent="0.3">
      <c r="A628" t="str">
        <f t="shared" si="249"/>
        <v>Change Over</v>
      </c>
      <c r="B628" s="239" t="str">
        <f t="shared" si="246"/>
        <v>Hoplens (FTA) H1x</v>
      </c>
      <c r="C628" s="240">
        <f t="shared" si="250"/>
        <v>0</v>
      </c>
      <c r="D628" s="241" t="str">
        <f t="shared" si="248"/>
        <v>Hoplens Final Inspection</v>
      </c>
      <c r="E628" s="242"/>
      <c r="F628" s="379"/>
      <c r="G628" s="379"/>
      <c r="H628" s="379"/>
      <c r="I628" s="379"/>
      <c r="J628" s="379"/>
      <c r="K628" s="379"/>
      <c r="L628" s="379"/>
      <c r="M628" s="379"/>
      <c r="N628" s="379"/>
      <c r="O628" s="379"/>
      <c r="P628" s="379"/>
      <c r="Q628" s="379"/>
      <c r="R628" s="380"/>
      <c r="S628" s="381"/>
      <c r="T628" s="382"/>
      <c r="U628" s="379"/>
      <c r="V628" s="379"/>
      <c r="W628" s="379"/>
      <c r="X628" s="379"/>
      <c r="Y628" s="379"/>
      <c r="Z628" s="379"/>
      <c r="AA628" s="379"/>
      <c r="AB628" s="379"/>
      <c r="AC628" s="379"/>
      <c r="AD628" s="379"/>
      <c r="AE628" s="379"/>
      <c r="AF628" s="380"/>
      <c r="AG628" s="381"/>
      <c r="AH628" s="382"/>
      <c r="AI628" s="379"/>
      <c r="AJ628" s="379"/>
      <c r="AK628" s="379"/>
      <c r="AL628" s="379"/>
      <c r="AM628" s="379"/>
      <c r="AN628" s="379"/>
      <c r="AO628" s="379"/>
      <c r="AP628" s="379"/>
      <c r="AQ628" s="379"/>
      <c r="AR628" s="379"/>
      <c r="AS628" s="379"/>
      <c r="AT628" s="380"/>
      <c r="AU628" s="381"/>
      <c r="AV628" s="382"/>
      <c r="AW628" s="379"/>
      <c r="AX628" s="379"/>
      <c r="AY628" s="379"/>
      <c r="AZ628" s="379"/>
      <c r="BA628" s="379"/>
      <c r="BB628" s="379"/>
      <c r="BC628" s="379"/>
      <c r="BD628" s="379"/>
      <c r="BE628" s="379"/>
      <c r="BF628" s="379"/>
      <c r="BG628" s="379"/>
      <c r="BH628" s="380"/>
      <c r="BI628" s="381"/>
      <c r="BJ628" s="381"/>
      <c r="BK628" s="381"/>
      <c r="BL628" s="381"/>
      <c r="BM628" s="381"/>
    </row>
    <row r="629" spans="1:65" ht="14.7" customHeight="1" outlineLevel="1" x14ac:dyDescent="0.3">
      <c r="A629" t="str">
        <f t="shared" si="249"/>
        <v>Change Over</v>
      </c>
      <c r="B629" s="350" t="str">
        <f t="shared" si="246"/>
        <v>Hoplens (FTA) H1x</v>
      </c>
      <c r="C629" s="291">
        <f t="shared" si="250"/>
        <v>0</v>
      </c>
      <c r="D629" s="351" t="str">
        <f t="shared" si="248"/>
        <v>Packing and label printing</v>
      </c>
      <c r="E629" s="360"/>
      <c r="F629" s="383"/>
      <c r="G629" s="383"/>
      <c r="H629" s="383"/>
      <c r="I629" s="383"/>
      <c r="J629" s="383"/>
      <c r="K629" s="383"/>
      <c r="L629" s="383"/>
      <c r="M629" s="383"/>
      <c r="N629" s="383"/>
      <c r="O629" s="383"/>
      <c r="P629" s="383"/>
      <c r="Q629" s="383"/>
      <c r="R629" s="384"/>
      <c r="S629" s="385"/>
      <c r="T629" s="386"/>
      <c r="U629" s="383"/>
      <c r="V629" s="383"/>
      <c r="W629" s="383"/>
      <c r="X629" s="383"/>
      <c r="Y629" s="383"/>
      <c r="Z629" s="383"/>
      <c r="AA629" s="383"/>
      <c r="AB629" s="383"/>
      <c r="AC629" s="383"/>
      <c r="AD629" s="383"/>
      <c r="AE629" s="383"/>
      <c r="AF629" s="384"/>
      <c r="AG629" s="385"/>
      <c r="AH629" s="386"/>
      <c r="AI629" s="383"/>
      <c r="AJ629" s="383"/>
      <c r="AK629" s="383"/>
      <c r="AL629" s="383"/>
      <c r="AM629" s="383"/>
      <c r="AN629" s="383"/>
      <c r="AO629" s="383"/>
      <c r="AP629" s="383"/>
      <c r="AQ629" s="383"/>
      <c r="AR629" s="383"/>
      <c r="AS629" s="383"/>
      <c r="AT629" s="384"/>
      <c r="AU629" s="385"/>
      <c r="AV629" s="386"/>
      <c r="AW629" s="383"/>
      <c r="AX629" s="383"/>
      <c r="AY629" s="383"/>
      <c r="AZ629" s="383"/>
      <c r="BA629" s="383"/>
      <c r="BB629" s="383"/>
      <c r="BC629" s="383"/>
      <c r="BD629" s="383"/>
      <c r="BE629" s="383"/>
      <c r="BF629" s="383"/>
      <c r="BG629" s="383"/>
      <c r="BH629" s="384"/>
      <c r="BI629" s="385"/>
      <c r="BJ629" s="385"/>
      <c r="BK629" s="385"/>
      <c r="BL629" s="385"/>
      <c r="BM629" s="385"/>
    </row>
    <row r="630" spans="1:65" outlineLevel="1" x14ac:dyDescent="0.3">
      <c r="A630" s="415" t="str">
        <f t="shared" si="249"/>
        <v>Change Over</v>
      </c>
      <c r="B630" s="352" t="s">
        <v>86</v>
      </c>
      <c r="C630" s="274"/>
      <c r="D630" s="275" t="s">
        <v>68</v>
      </c>
      <c r="E630" s="276"/>
      <c r="F630" s="277"/>
      <c r="G630" s="277"/>
      <c r="H630" s="277"/>
      <c r="I630" s="277"/>
      <c r="J630" s="277"/>
      <c r="K630" s="277"/>
      <c r="L630" s="277"/>
      <c r="M630" s="277"/>
      <c r="N630" s="277"/>
      <c r="O630" s="277"/>
      <c r="P630" s="277"/>
      <c r="Q630" s="277"/>
      <c r="R630" s="278"/>
      <c r="S630" s="482"/>
      <c r="T630" s="483"/>
      <c r="U630" s="480"/>
      <c r="V630" s="480"/>
      <c r="W630" s="480"/>
      <c r="X630" s="480"/>
      <c r="Y630" s="480"/>
      <c r="Z630" s="480"/>
      <c r="AA630" s="480"/>
      <c r="AB630" s="480"/>
      <c r="AC630" s="480"/>
      <c r="AD630" s="480"/>
      <c r="AE630" s="480"/>
      <c r="AF630" s="481"/>
      <c r="AG630" s="482"/>
      <c r="AH630" s="483"/>
      <c r="AI630" s="480"/>
      <c r="AJ630" s="480"/>
      <c r="AK630" s="480"/>
      <c r="AL630" s="480"/>
      <c r="AM630" s="480"/>
      <c r="AN630" s="480"/>
      <c r="AO630" s="480"/>
      <c r="AP630" s="480"/>
      <c r="AQ630" s="480"/>
      <c r="AR630" s="480"/>
      <c r="AS630" s="480"/>
      <c r="AT630" s="481"/>
      <c r="AU630" s="482"/>
      <c r="AV630" s="483"/>
      <c r="AW630" s="480"/>
      <c r="AX630" s="480"/>
      <c r="AY630" s="480"/>
      <c r="AZ630" s="480"/>
      <c r="BA630" s="480"/>
      <c r="BB630" s="480"/>
      <c r="BC630" s="480"/>
      <c r="BD630" s="480"/>
      <c r="BE630" s="480"/>
      <c r="BF630" s="480"/>
      <c r="BG630" s="480"/>
      <c r="BH630" s="481"/>
      <c r="BI630" s="482"/>
      <c r="BJ630" s="482"/>
      <c r="BK630" s="482"/>
      <c r="BL630" s="482"/>
      <c r="BM630" s="482"/>
    </row>
    <row r="631" spans="1:65" outlineLevel="1" x14ac:dyDescent="0.3">
      <c r="A631" s="415" t="str">
        <f t="shared" si="249"/>
        <v>Change Over</v>
      </c>
      <c r="B631" s="353" t="s">
        <v>86</v>
      </c>
      <c r="C631" s="240"/>
      <c r="D631" s="241" t="s">
        <v>69</v>
      </c>
      <c r="E631" s="242"/>
      <c r="F631" s="243"/>
      <c r="G631" s="243"/>
      <c r="H631" s="243"/>
      <c r="I631" s="243"/>
      <c r="J631" s="243"/>
      <c r="K631" s="243"/>
      <c r="L631" s="243"/>
      <c r="M631" s="243"/>
      <c r="N631" s="243"/>
      <c r="O631" s="244"/>
      <c r="P631" s="244"/>
      <c r="Q631" s="244"/>
      <c r="R631" s="245"/>
      <c r="S631" s="373"/>
      <c r="T631" s="374"/>
      <c r="U631" s="371"/>
      <c r="V631" s="371"/>
      <c r="W631" s="371"/>
      <c r="X631" s="371"/>
      <c r="Y631" s="371"/>
      <c r="Z631" s="371"/>
      <c r="AA631" s="371"/>
      <c r="AB631" s="371"/>
      <c r="AC631" s="371"/>
      <c r="AD631" s="371"/>
      <c r="AE631" s="371"/>
      <c r="AF631" s="372"/>
      <c r="AG631" s="373"/>
      <c r="AH631" s="374"/>
      <c r="AI631" s="371"/>
      <c r="AJ631" s="371"/>
      <c r="AK631" s="371"/>
      <c r="AL631" s="371"/>
      <c r="AM631" s="371"/>
      <c r="AN631" s="371"/>
      <c r="AO631" s="371"/>
      <c r="AP631" s="371"/>
      <c r="AQ631" s="371"/>
      <c r="AR631" s="371"/>
      <c r="AS631" s="371"/>
      <c r="AT631" s="372"/>
      <c r="AU631" s="373"/>
      <c r="AV631" s="374"/>
      <c r="AW631" s="371"/>
      <c r="AX631" s="371"/>
      <c r="AY631" s="371"/>
      <c r="AZ631" s="371"/>
      <c r="BA631" s="371"/>
      <c r="BB631" s="371"/>
      <c r="BC631" s="371"/>
      <c r="BD631" s="371"/>
      <c r="BE631" s="371"/>
      <c r="BF631" s="371"/>
      <c r="BG631" s="371"/>
      <c r="BH631" s="372"/>
      <c r="BI631" s="373"/>
      <c r="BJ631" s="373"/>
      <c r="BK631" s="373"/>
      <c r="BL631" s="373"/>
      <c r="BM631" s="373"/>
    </row>
    <row r="632" spans="1:65" outlineLevel="1" x14ac:dyDescent="0.3">
      <c r="A632" s="415" t="str">
        <f t="shared" si="249"/>
        <v>Change Over</v>
      </c>
      <c r="B632" s="353" t="s">
        <v>86</v>
      </c>
      <c r="C632" s="240"/>
      <c r="D632" s="241" t="s">
        <v>60</v>
      </c>
      <c r="E632" s="242"/>
      <c r="F632" s="250"/>
      <c r="G632" s="250"/>
      <c r="H632" s="250"/>
      <c r="I632" s="250"/>
      <c r="J632" s="250"/>
      <c r="K632" s="250"/>
      <c r="L632" s="250"/>
      <c r="M632" s="250"/>
      <c r="N632" s="250"/>
      <c r="O632" s="250"/>
      <c r="P632" s="250"/>
      <c r="Q632" s="250"/>
      <c r="R632" s="251"/>
      <c r="S632" s="373">
        <v>0.03</v>
      </c>
      <c r="T632" s="374">
        <v>0.03</v>
      </c>
      <c r="U632" s="371">
        <v>0.03</v>
      </c>
      <c r="V632" s="371">
        <v>0.03</v>
      </c>
      <c r="W632" s="371">
        <v>0.03</v>
      </c>
      <c r="X632" s="371">
        <v>0.03</v>
      </c>
      <c r="Y632" s="371">
        <v>0.03</v>
      </c>
      <c r="Z632" s="371">
        <v>0.03</v>
      </c>
      <c r="AA632" s="371">
        <v>0.03</v>
      </c>
      <c r="AB632" s="371">
        <v>0.03</v>
      </c>
      <c r="AC632" s="371">
        <v>0.03</v>
      </c>
      <c r="AD632" s="371">
        <v>0.03</v>
      </c>
      <c r="AE632" s="371">
        <v>0.03</v>
      </c>
      <c r="AF632" s="372">
        <v>0.03</v>
      </c>
      <c r="AG632" s="373">
        <v>0.03</v>
      </c>
      <c r="AH632" s="374">
        <v>0.03</v>
      </c>
      <c r="AI632" s="371">
        <v>0.03</v>
      </c>
      <c r="AJ632" s="371">
        <v>0.03</v>
      </c>
      <c r="AK632" s="371">
        <v>0.03</v>
      </c>
      <c r="AL632" s="371">
        <v>0.03</v>
      </c>
      <c r="AM632" s="371">
        <v>0.03</v>
      </c>
      <c r="AN632" s="371">
        <v>0.03</v>
      </c>
      <c r="AO632" s="371">
        <v>0.03</v>
      </c>
      <c r="AP632" s="371">
        <v>0.03</v>
      </c>
      <c r="AQ632" s="371">
        <v>0.03</v>
      </c>
      <c r="AR632" s="371">
        <v>0.03</v>
      </c>
      <c r="AS632" s="371">
        <v>0.03</v>
      </c>
      <c r="AT632" s="372">
        <v>0.03</v>
      </c>
      <c r="AU632" s="373">
        <v>0.03</v>
      </c>
      <c r="AV632" s="374">
        <v>0.03</v>
      </c>
      <c r="AW632" s="371">
        <v>0.03</v>
      </c>
      <c r="AX632" s="371">
        <v>0.03</v>
      </c>
      <c r="AY632" s="371">
        <v>0.03</v>
      </c>
      <c r="AZ632" s="371">
        <v>0.03</v>
      </c>
      <c r="BA632" s="371">
        <v>0.03</v>
      </c>
      <c r="BB632" s="371">
        <v>0.03</v>
      </c>
      <c r="BC632" s="371">
        <v>0.03</v>
      </c>
      <c r="BD632" s="371">
        <v>0.03</v>
      </c>
      <c r="BE632" s="371">
        <v>0.03</v>
      </c>
      <c r="BF632" s="371">
        <v>0.03</v>
      </c>
      <c r="BG632" s="371">
        <v>0.03</v>
      </c>
      <c r="BH632" s="372">
        <v>0.03</v>
      </c>
      <c r="BI632" s="373">
        <v>0.03</v>
      </c>
      <c r="BJ632" s="373">
        <v>0.03</v>
      </c>
      <c r="BK632" s="373">
        <v>0.03</v>
      </c>
      <c r="BL632" s="373">
        <v>0.03</v>
      </c>
      <c r="BM632" s="373">
        <v>0.03</v>
      </c>
    </row>
    <row r="633" spans="1:65" outlineLevel="1" x14ac:dyDescent="0.3">
      <c r="A633" s="415" t="str">
        <f t="shared" si="249"/>
        <v>Change Over</v>
      </c>
      <c r="B633" s="353" t="s">
        <v>86</v>
      </c>
      <c r="C633" s="240"/>
      <c r="D633" s="241" t="s">
        <v>61</v>
      </c>
      <c r="E633" s="281"/>
      <c r="F633" s="250"/>
      <c r="G633" s="250"/>
      <c r="H633" s="250"/>
      <c r="I633" s="250"/>
      <c r="J633" s="250"/>
      <c r="K633" s="250"/>
      <c r="L633" s="250"/>
      <c r="M633" s="250"/>
      <c r="N633" s="250"/>
      <c r="O633" s="250"/>
      <c r="P633" s="250"/>
      <c r="Q633" s="250"/>
      <c r="R633" s="251"/>
      <c r="S633" s="373">
        <v>0.03</v>
      </c>
      <c r="T633" s="374">
        <v>0.03</v>
      </c>
      <c r="U633" s="371">
        <v>0.03</v>
      </c>
      <c r="V633" s="371">
        <v>0.03</v>
      </c>
      <c r="W633" s="371">
        <v>0.03</v>
      </c>
      <c r="X633" s="371">
        <v>0.03</v>
      </c>
      <c r="Y633" s="371">
        <v>0.03</v>
      </c>
      <c r="Z633" s="371">
        <v>0.03</v>
      </c>
      <c r="AA633" s="371">
        <v>0.03</v>
      </c>
      <c r="AB633" s="371">
        <v>0.03</v>
      </c>
      <c r="AC633" s="371">
        <v>0.03</v>
      </c>
      <c r="AD633" s="371">
        <v>0.03</v>
      </c>
      <c r="AE633" s="371">
        <v>0.03</v>
      </c>
      <c r="AF633" s="372">
        <v>0.03</v>
      </c>
      <c r="AG633" s="373">
        <v>0.03</v>
      </c>
      <c r="AH633" s="374">
        <v>0.03</v>
      </c>
      <c r="AI633" s="371">
        <v>0.03</v>
      </c>
      <c r="AJ633" s="371">
        <v>0.03</v>
      </c>
      <c r="AK633" s="371">
        <v>0.03</v>
      </c>
      <c r="AL633" s="371">
        <v>0.03</v>
      </c>
      <c r="AM633" s="371">
        <v>0.03</v>
      </c>
      <c r="AN633" s="371">
        <v>0.03</v>
      </c>
      <c r="AO633" s="371">
        <v>0.03</v>
      </c>
      <c r="AP633" s="371">
        <v>0.03</v>
      </c>
      <c r="AQ633" s="371">
        <v>0.03</v>
      </c>
      <c r="AR633" s="371">
        <v>0.03</v>
      </c>
      <c r="AS633" s="371">
        <v>0.03</v>
      </c>
      <c r="AT633" s="372">
        <v>0.03</v>
      </c>
      <c r="AU633" s="373">
        <v>0.03</v>
      </c>
      <c r="AV633" s="374">
        <v>0.03</v>
      </c>
      <c r="AW633" s="371">
        <v>0.03</v>
      </c>
      <c r="AX633" s="371">
        <v>0.03</v>
      </c>
      <c r="AY633" s="371">
        <v>0.03</v>
      </c>
      <c r="AZ633" s="371">
        <v>0.03</v>
      </c>
      <c r="BA633" s="371">
        <v>0.03</v>
      </c>
      <c r="BB633" s="371">
        <v>0.03</v>
      </c>
      <c r="BC633" s="371">
        <v>0.03</v>
      </c>
      <c r="BD633" s="371">
        <v>0.03</v>
      </c>
      <c r="BE633" s="371">
        <v>0.03</v>
      </c>
      <c r="BF633" s="371">
        <v>0.03</v>
      </c>
      <c r="BG633" s="371">
        <v>0.03</v>
      </c>
      <c r="BH633" s="372">
        <v>0.03</v>
      </c>
      <c r="BI633" s="373">
        <v>0.03</v>
      </c>
      <c r="BJ633" s="373">
        <v>0.03</v>
      </c>
      <c r="BK633" s="373">
        <v>0.03</v>
      </c>
      <c r="BL633" s="373">
        <v>0.03</v>
      </c>
      <c r="BM633" s="373">
        <v>0.03</v>
      </c>
    </row>
    <row r="634" spans="1:65" outlineLevel="1" x14ac:dyDescent="0.3">
      <c r="A634" s="415" t="str">
        <f t="shared" si="249"/>
        <v>Change Over</v>
      </c>
      <c r="B634" s="353" t="s">
        <v>86</v>
      </c>
      <c r="C634" s="240"/>
      <c r="D634" s="241" t="s">
        <v>62</v>
      </c>
      <c r="E634" s="242"/>
      <c r="F634" s="250"/>
      <c r="G634" s="250"/>
      <c r="H634" s="250"/>
      <c r="I634" s="250"/>
      <c r="J634" s="250"/>
      <c r="K634" s="250"/>
      <c r="L634" s="250"/>
      <c r="M634" s="250"/>
      <c r="N634" s="250"/>
      <c r="O634" s="250"/>
      <c r="P634" s="250"/>
      <c r="Q634" s="250"/>
      <c r="R634" s="251"/>
      <c r="S634" s="514">
        <v>0.01</v>
      </c>
      <c r="T634" s="515">
        <v>0.01</v>
      </c>
      <c r="U634" s="512">
        <v>0.01</v>
      </c>
      <c r="V634" s="512">
        <v>0.01</v>
      </c>
      <c r="W634" s="512">
        <v>0.01</v>
      </c>
      <c r="X634" s="512">
        <v>0.01</v>
      </c>
      <c r="Y634" s="512">
        <v>0.01</v>
      </c>
      <c r="Z634" s="512">
        <v>0.01</v>
      </c>
      <c r="AA634" s="512">
        <v>0.01</v>
      </c>
      <c r="AB634" s="512">
        <v>0.01</v>
      </c>
      <c r="AC634" s="512">
        <v>0.01</v>
      </c>
      <c r="AD634" s="512">
        <v>0.01</v>
      </c>
      <c r="AE634" s="512">
        <v>0.01</v>
      </c>
      <c r="AF634" s="513">
        <v>0.01</v>
      </c>
      <c r="AG634" s="514">
        <v>0.01</v>
      </c>
      <c r="AH634" s="515">
        <v>0.01</v>
      </c>
      <c r="AI634" s="512">
        <v>0.01</v>
      </c>
      <c r="AJ634" s="512">
        <v>0.01</v>
      </c>
      <c r="AK634" s="512">
        <v>0.01</v>
      </c>
      <c r="AL634" s="512">
        <v>0.01</v>
      </c>
      <c r="AM634" s="512">
        <v>0.01</v>
      </c>
      <c r="AN634" s="512">
        <v>0.01</v>
      </c>
      <c r="AO634" s="512">
        <v>0.01</v>
      </c>
      <c r="AP634" s="512">
        <v>0.01</v>
      </c>
      <c r="AQ634" s="512">
        <v>0.01</v>
      </c>
      <c r="AR634" s="512">
        <v>0.01</v>
      </c>
      <c r="AS634" s="512">
        <v>0.01</v>
      </c>
      <c r="AT634" s="513">
        <v>0.01</v>
      </c>
      <c r="AU634" s="514">
        <v>0.01</v>
      </c>
      <c r="AV634" s="515">
        <v>0.01</v>
      </c>
      <c r="AW634" s="512">
        <v>0.01</v>
      </c>
      <c r="AX634" s="512">
        <v>0.01</v>
      </c>
      <c r="AY634" s="512">
        <v>0.01</v>
      </c>
      <c r="AZ634" s="512">
        <v>0.01</v>
      </c>
      <c r="BA634" s="512">
        <v>0.01</v>
      </c>
      <c r="BB634" s="512">
        <v>0.01</v>
      </c>
      <c r="BC634" s="512">
        <v>0.01</v>
      </c>
      <c r="BD634" s="512">
        <v>0.01</v>
      </c>
      <c r="BE634" s="512">
        <v>0.01</v>
      </c>
      <c r="BF634" s="512">
        <v>0.01</v>
      </c>
      <c r="BG634" s="512">
        <v>0.01</v>
      </c>
      <c r="BH634" s="513">
        <v>0.01</v>
      </c>
      <c r="BI634" s="514">
        <v>0.01</v>
      </c>
      <c r="BJ634" s="514">
        <v>0.01</v>
      </c>
      <c r="BK634" s="514">
        <v>0.01</v>
      </c>
      <c r="BL634" s="514">
        <v>0.01</v>
      </c>
      <c r="BM634" s="514">
        <v>0.01</v>
      </c>
    </row>
    <row r="635" spans="1:65" outlineLevel="1" x14ac:dyDescent="0.3">
      <c r="A635" s="415" t="str">
        <f t="shared" si="249"/>
        <v>Change Over</v>
      </c>
      <c r="B635" s="353" t="s">
        <v>86</v>
      </c>
      <c r="C635" s="240"/>
      <c r="D635" s="241" t="s">
        <v>63</v>
      </c>
      <c r="E635" s="281"/>
      <c r="F635" s="250"/>
      <c r="G635" s="250"/>
      <c r="H635" s="250"/>
      <c r="I635" s="250"/>
      <c r="J635" s="250"/>
      <c r="K635" s="250"/>
      <c r="L635" s="250"/>
      <c r="M635" s="250"/>
      <c r="N635" s="250"/>
      <c r="O635" s="250"/>
      <c r="P635" s="250"/>
      <c r="Q635" s="250"/>
      <c r="R635" s="251"/>
      <c r="S635" s="373">
        <v>0.03</v>
      </c>
      <c r="T635" s="374">
        <v>0.03</v>
      </c>
      <c r="U635" s="371">
        <v>0.03</v>
      </c>
      <c r="V635" s="371">
        <v>0.03</v>
      </c>
      <c r="W635" s="371">
        <v>0.03</v>
      </c>
      <c r="X635" s="371">
        <v>0.03</v>
      </c>
      <c r="Y635" s="371">
        <v>0.03</v>
      </c>
      <c r="Z635" s="371">
        <v>0.03</v>
      </c>
      <c r="AA635" s="371">
        <v>0.03</v>
      </c>
      <c r="AB635" s="371">
        <v>0.03</v>
      </c>
      <c r="AC635" s="371">
        <v>0.03</v>
      </c>
      <c r="AD635" s="371">
        <v>0.03</v>
      </c>
      <c r="AE635" s="371">
        <v>0.03</v>
      </c>
      <c r="AF635" s="372">
        <v>0.03</v>
      </c>
      <c r="AG635" s="373">
        <v>0.03</v>
      </c>
      <c r="AH635" s="374">
        <v>0.03</v>
      </c>
      <c r="AI635" s="371">
        <v>0.03</v>
      </c>
      <c r="AJ635" s="371">
        <v>0.03</v>
      </c>
      <c r="AK635" s="371">
        <v>0.03</v>
      </c>
      <c r="AL635" s="371">
        <v>0.03</v>
      </c>
      <c r="AM635" s="371">
        <v>0.03</v>
      </c>
      <c r="AN635" s="371">
        <v>0.03</v>
      </c>
      <c r="AO635" s="371">
        <v>0.03</v>
      </c>
      <c r="AP635" s="371">
        <v>0.03</v>
      </c>
      <c r="AQ635" s="371">
        <v>0.03</v>
      </c>
      <c r="AR635" s="371">
        <v>0.03</v>
      </c>
      <c r="AS635" s="371">
        <v>0.03</v>
      </c>
      <c r="AT635" s="372">
        <v>0.03</v>
      </c>
      <c r="AU635" s="373">
        <v>0.03</v>
      </c>
      <c r="AV635" s="374">
        <v>0.03</v>
      </c>
      <c r="AW635" s="371">
        <v>0.03</v>
      </c>
      <c r="AX635" s="371">
        <v>0.03</v>
      </c>
      <c r="AY635" s="371">
        <v>0.03</v>
      </c>
      <c r="AZ635" s="371">
        <v>0.03</v>
      </c>
      <c r="BA635" s="371">
        <v>0.03</v>
      </c>
      <c r="BB635" s="371">
        <v>0.03</v>
      </c>
      <c r="BC635" s="371">
        <v>0.03</v>
      </c>
      <c r="BD635" s="371">
        <v>0.03</v>
      </c>
      <c r="BE635" s="371">
        <v>0.03</v>
      </c>
      <c r="BF635" s="371">
        <v>0.03</v>
      </c>
      <c r="BG635" s="371">
        <v>0.03</v>
      </c>
      <c r="BH635" s="372">
        <v>0.03</v>
      </c>
      <c r="BI635" s="373">
        <v>0.03</v>
      </c>
      <c r="BJ635" s="373">
        <v>0.03</v>
      </c>
      <c r="BK635" s="373">
        <v>0.03</v>
      </c>
      <c r="BL635" s="373">
        <v>0.03</v>
      </c>
      <c r="BM635" s="373">
        <v>0.03</v>
      </c>
    </row>
    <row r="636" spans="1:65" outlineLevel="1" x14ac:dyDescent="0.3">
      <c r="A636" s="415" t="str">
        <f t="shared" si="249"/>
        <v>Change Over</v>
      </c>
      <c r="B636" s="353" t="s">
        <v>86</v>
      </c>
      <c r="C636" s="240"/>
      <c r="D636" s="241" t="s">
        <v>64</v>
      </c>
      <c r="E636" s="242"/>
      <c r="F636" s="282"/>
      <c r="G636" s="282"/>
      <c r="H636" s="282"/>
      <c r="I636" s="282"/>
      <c r="J636" s="282"/>
      <c r="K636" s="282"/>
      <c r="L636" s="282"/>
      <c r="M636" s="282"/>
      <c r="N636" s="282"/>
      <c r="O636" s="282"/>
      <c r="P636" s="282"/>
      <c r="Q636" s="282"/>
      <c r="R636" s="283"/>
      <c r="S636" s="381">
        <v>0.03</v>
      </c>
      <c r="T636" s="382">
        <v>0.03</v>
      </c>
      <c r="U636" s="379">
        <v>0.03</v>
      </c>
      <c r="V636" s="379">
        <v>0.03</v>
      </c>
      <c r="W636" s="379">
        <v>0.03</v>
      </c>
      <c r="X636" s="379">
        <v>0.03</v>
      </c>
      <c r="Y636" s="379">
        <v>0.03</v>
      </c>
      <c r="Z636" s="379">
        <v>0.03</v>
      </c>
      <c r="AA636" s="379">
        <v>0.03</v>
      </c>
      <c r="AB636" s="379">
        <v>0.03</v>
      </c>
      <c r="AC636" s="379">
        <v>0.03</v>
      </c>
      <c r="AD636" s="379">
        <v>0.03</v>
      </c>
      <c r="AE636" s="379">
        <v>0.03</v>
      </c>
      <c r="AF636" s="380">
        <v>0.03</v>
      </c>
      <c r="AG636" s="381">
        <v>0.03</v>
      </c>
      <c r="AH636" s="382">
        <v>0.03</v>
      </c>
      <c r="AI636" s="379">
        <v>0.03</v>
      </c>
      <c r="AJ636" s="379">
        <v>0.03</v>
      </c>
      <c r="AK636" s="379">
        <v>0.03</v>
      </c>
      <c r="AL636" s="379">
        <v>0.03</v>
      </c>
      <c r="AM636" s="379">
        <v>0.03</v>
      </c>
      <c r="AN636" s="379">
        <v>0.03</v>
      </c>
      <c r="AO636" s="379">
        <v>0.03</v>
      </c>
      <c r="AP636" s="379">
        <v>0.03</v>
      </c>
      <c r="AQ636" s="379">
        <v>0.03</v>
      </c>
      <c r="AR636" s="379">
        <v>0.03</v>
      </c>
      <c r="AS636" s="379">
        <v>0.03</v>
      </c>
      <c r="AT636" s="380">
        <v>0.03</v>
      </c>
      <c r="AU636" s="381">
        <v>0.03</v>
      </c>
      <c r="AV636" s="382">
        <v>0.03</v>
      </c>
      <c r="AW636" s="379">
        <v>0.03</v>
      </c>
      <c r="AX636" s="379">
        <v>0.03</v>
      </c>
      <c r="AY636" s="379">
        <v>0.03</v>
      </c>
      <c r="AZ636" s="379">
        <v>0.03</v>
      </c>
      <c r="BA636" s="379">
        <v>0.03</v>
      </c>
      <c r="BB636" s="379">
        <v>0.03</v>
      </c>
      <c r="BC636" s="379">
        <v>0.03</v>
      </c>
      <c r="BD636" s="379">
        <v>0.03</v>
      </c>
      <c r="BE636" s="379">
        <v>0.03</v>
      </c>
      <c r="BF636" s="379">
        <v>0.03</v>
      </c>
      <c r="BG636" s="379">
        <v>0.03</v>
      </c>
      <c r="BH636" s="380">
        <v>0.03</v>
      </c>
      <c r="BI636" s="381">
        <v>0.03</v>
      </c>
      <c r="BJ636" s="381">
        <v>0.03</v>
      </c>
      <c r="BK636" s="381">
        <v>0.03</v>
      </c>
      <c r="BL636" s="381">
        <v>0.03</v>
      </c>
      <c r="BM636" s="381">
        <v>0.03</v>
      </c>
    </row>
    <row r="637" spans="1:65" outlineLevel="1" x14ac:dyDescent="0.3">
      <c r="A637" s="415" t="str">
        <f t="shared" ref="A637:A657" si="251">A636</f>
        <v>Change Over</v>
      </c>
      <c r="B637" s="353" t="s">
        <v>86</v>
      </c>
      <c r="C637" s="240"/>
      <c r="D637" s="241" t="s">
        <v>71</v>
      </c>
      <c r="E637" s="242"/>
      <c r="F637" s="286"/>
      <c r="G637" s="286"/>
      <c r="H637" s="286"/>
      <c r="I637" s="286"/>
      <c r="J637" s="286"/>
      <c r="K637" s="286"/>
      <c r="L637" s="286"/>
      <c r="M637" s="286"/>
      <c r="N637" s="286"/>
      <c r="O637" s="286"/>
      <c r="P637" s="286"/>
      <c r="Q637" s="286"/>
      <c r="R637" s="287"/>
      <c r="S637" s="381"/>
      <c r="T637" s="382"/>
      <c r="U637" s="379"/>
      <c r="V637" s="379"/>
      <c r="W637" s="379"/>
      <c r="X637" s="379"/>
      <c r="Y637" s="379"/>
      <c r="Z637" s="379"/>
      <c r="AA637" s="379"/>
      <c r="AB637" s="379"/>
      <c r="AC637" s="379"/>
      <c r="AD637" s="379"/>
      <c r="AE637" s="379"/>
      <c r="AF637" s="380"/>
      <c r="AG637" s="381"/>
      <c r="AH637" s="382"/>
      <c r="AI637" s="379"/>
      <c r="AJ637" s="379"/>
      <c r="AK637" s="379"/>
      <c r="AL637" s="379"/>
      <c r="AM637" s="379"/>
      <c r="AN637" s="379"/>
      <c r="AO637" s="379"/>
      <c r="AP637" s="379"/>
      <c r="AQ637" s="379"/>
      <c r="AR637" s="379"/>
      <c r="AS637" s="379"/>
      <c r="AT637" s="380"/>
      <c r="AU637" s="381"/>
      <c r="AV637" s="382"/>
      <c r="AW637" s="379"/>
      <c r="AX637" s="379"/>
      <c r="AY637" s="379"/>
      <c r="AZ637" s="379"/>
      <c r="BA637" s="379"/>
      <c r="BB637" s="379"/>
      <c r="BC637" s="379"/>
      <c r="BD637" s="379"/>
      <c r="BE637" s="379"/>
      <c r="BF637" s="379"/>
      <c r="BG637" s="379"/>
      <c r="BH637" s="380"/>
      <c r="BI637" s="381"/>
      <c r="BJ637" s="381"/>
      <c r="BK637" s="381"/>
      <c r="BL637" s="381"/>
      <c r="BM637" s="381"/>
    </row>
    <row r="638" spans="1:65" outlineLevel="1" x14ac:dyDescent="0.3">
      <c r="A638" s="415" t="str">
        <f t="shared" si="251"/>
        <v>Change Over</v>
      </c>
      <c r="B638" s="353" t="s">
        <v>86</v>
      </c>
      <c r="C638" s="240"/>
      <c r="D638" s="241" t="s">
        <v>72</v>
      </c>
      <c r="E638" s="290"/>
      <c r="F638" s="282"/>
      <c r="G638" s="282"/>
      <c r="H638" s="282"/>
      <c r="I638" s="282"/>
      <c r="J638" s="282"/>
      <c r="K638" s="282"/>
      <c r="L638" s="282"/>
      <c r="M638" s="282"/>
      <c r="N638" s="282"/>
      <c r="O638" s="282"/>
      <c r="P638" s="282"/>
      <c r="Q638" s="282"/>
      <c r="R638" s="283"/>
      <c r="S638" s="381"/>
      <c r="T638" s="382"/>
      <c r="U638" s="379"/>
      <c r="V638" s="379"/>
      <c r="W638" s="379"/>
      <c r="X638" s="379"/>
      <c r="Y638" s="379"/>
      <c r="Z638" s="379"/>
      <c r="AA638" s="379"/>
      <c r="AB638" s="379"/>
      <c r="AC638" s="379"/>
      <c r="AD638" s="379"/>
      <c r="AE638" s="379"/>
      <c r="AF638" s="380"/>
      <c r="AG638" s="381"/>
      <c r="AH638" s="382"/>
      <c r="AI638" s="379"/>
      <c r="AJ638" s="379"/>
      <c r="AK638" s="379"/>
      <c r="AL638" s="379"/>
      <c r="AM638" s="379"/>
      <c r="AN638" s="379"/>
      <c r="AO638" s="379"/>
      <c r="AP638" s="379"/>
      <c r="AQ638" s="379"/>
      <c r="AR638" s="379"/>
      <c r="AS638" s="379"/>
      <c r="AT638" s="380"/>
      <c r="AU638" s="381"/>
      <c r="AV638" s="382"/>
      <c r="AW638" s="379"/>
      <c r="AX638" s="379"/>
      <c r="AY638" s="379"/>
      <c r="AZ638" s="379"/>
      <c r="BA638" s="379"/>
      <c r="BB638" s="379"/>
      <c r="BC638" s="379"/>
      <c r="BD638" s="379"/>
      <c r="BE638" s="379"/>
      <c r="BF638" s="379"/>
      <c r="BG638" s="379"/>
      <c r="BH638" s="380"/>
      <c r="BI638" s="381"/>
      <c r="BJ638" s="381"/>
      <c r="BK638" s="381"/>
      <c r="BL638" s="381"/>
      <c r="BM638" s="381"/>
    </row>
    <row r="639" spans="1:65" outlineLevel="1" x14ac:dyDescent="0.3">
      <c r="A639" s="415" t="str">
        <f t="shared" si="251"/>
        <v>Change Over</v>
      </c>
      <c r="B639" s="353" t="s">
        <v>86</v>
      </c>
      <c r="C639" s="291"/>
      <c r="D639" s="241" t="s">
        <v>49</v>
      </c>
      <c r="E639" s="292"/>
      <c r="F639" s="293"/>
      <c r="G639" s="293"/>
      <c r="H639" s="293"/>
      <c r="I639" s="293"/>
      <c r="J639" s="293"/>
      <c r="K639" s="293"/>
      <c r="L639" s="293"/>
      <c r="M639" s="293"/>
      <c r="N639" s="293"/>
      <c r="O639" s="293"/>
      <c r="P639" s="293"/>
      <c r="Q639" s="293"/>
      <c r="R639" s="294"/>
      <c r="S639" s="385"/>
      <c r="T639" s="386"/>
      <c r="U639" s="383"/>
      <c r="V639" s="383"/>
      <c r="W639" s="383"/>
      <c r="X639" s="383"/>
      <c r="Y639" s="383"/>
      <c r="Z639" s="383"/>
      <c r="AA639" s="383"/>
      <c r="AB639" s="383"/>
      <c r="AC639" s="383"/>
      <c r="AD639" s="383"/>
      <c r="AE639" s="383"/>
      <c r="AF639" s="384"/>
      <c r="AG639" s="385"/>
      <c r="AH639" s="386"/>
      <c r="AI639" s="383"/>
      <c r="AJ639" s="383"/>
      <c r="AK639" s="383"/>
      <c r="AL639" s="383"/>
      <c r="AM639" s="383"/>
      <c r="AN639" s="383"/>
      <c r="AO639" s="383"/>
      <c r="AP639" s="383"/>
      <c r="AQ639" s="383"/>
      <c r="AR639" s="383"/>
      <c r="AS639" s="383"/>
      <c r="AT639" s="384"/>
      <c r="AU639" s="385"/>
      <c r="AV639" s="386"/>
      <c r="AW639" s="383"/>
      <c r="AX639" s="383"/>
      <c r="AY639" s="383"/>
      <c r="AZ639" s="383"/>
      <c r="BA639" s="383"/>
      <c r="BB639" s="383"/>
      <c r="BC639" s="383"/>
      <c r="BD639" s="383"/>
      <c r="BE639" s="383"/>
      <c r="BF639" s="383"/>
      <c r="BG639" s="383"/>
      <c r="BH639" s="384"/>
      <c r="BI639" s="385"/>
      <c r="BJ639" s="385"/>
      <c r="BK639" s="385"/>
      <c r="BL639" s="385"/>
      <c r="BM639" s="385"/>
    </row>
    <row r="640" spans="1:65" outlineLevel="1" x14ac:dyDescent="0.3">
      <c r="A640" s="415" t="str">
        <f t="shared" si="251"/>
        <v>Change Over</v>
      </c>
      <c r="B640" s="355" t="s">
        <v>87</v>
      </c>
      <c r="C640" s="274"/>
      <c r="D640" s="298" t="s">
        <v>75</v>
      </c>
      <c r="E640" s="299"/>
      <c r="F640" s="331"/>
      <c r="G640" s="331"/>
      <c r="H640" s="331"/>
      <c r="I640" s="331"/>
      <c r="J640" s="331"/>
      <c r="K640" s="331"/>
      <c r="L640" s="331"/>
      <c r="M640" s="331"/>
      <c r="N640" s="331"/>
      <c r="O640" s="331"/>
      <c r="P640" s="331"/>
      <c r="Q640" s="331"/>
      <c r="R640" s="332"/>
      <c r="S640" s="405"/>
      <c r="T640" s="406"/>
      <c r="U640" s="403"/>
      <c r="V640" s="403"/>
      <c r="W640" s="403"/>
      <c r="X640" s="403"/>
      <c r="Y640" s="403"/>
      <c r="Z640" s="403"/>
      <c r="AA640" s="403"/>
      <c r="AB640" s="403"/>
      <c r="AC640" s="403"/>
      <c r="AD640" s="403"/>
      <c r="AE640" s="403"/>
      <c r="AF640" s="404"/>
      <c r="AG640" s="405"/>
      <c r="AH640" s="406"/>
      <c r="AI640" s="403"/>
      <c r="AJ640" s="403"/>
      <c r="AK640" s="403"/>
      <c r="AL640" s="403"/>
      <c r="AM640" s="403"/>
      <c r="AN640" s="403"/>
      <c r="AO640" s="403"/>
      <c r="AP640" s="403"/>
      <c r="AQ640" s="403"/>
      <c r="AR640" s="403"/>
      <c r="AS640" s="403"/>
      <c r="AT640" s="404"/>
      <c r="AU640" s="405"/>
      <c r="AV640" s="406"/>
      <c r="AW640" s="403"/>
      <c r="AX640" s="403"/>
      <c r="AY640" s="403"/>
      <c r="AZ640" s="403"/>
      <c r="BA640" s="403"/>
      <c r="BB640" s="403"/>
      <c r="BC640" s="403"/>
      <c r="BD640" s="403"/>
      <c r="BE640" s="403"/>
      <c r="BF640" s="403"/>
      <c r="BG640" s="403"/>
      <c r="BH640" s="404"/>
      <c r="BI640" s="405"/>
      <c r="BJ640" s="405"/>
      <c r="BK640" s="405"/>
      <c r="BL640" s="405"/>
      <c r="BM640" s="405"/>
    </row>
    <row r="641" spans="1:65" outlineLevel="1" x14ac:dyDescent="0.3">
      <c r="A641" s="415" t="str">
        <f t="shared" si="251"/>
        <v>Change Over</v>
      </c>
      <c r="B641" s="353" t="s">
        <v>87</v>
      </c>
      <c r="C641" s="240"/>
      <c r="D641" s="241" t="s">
        <v>77</v>
      </c>
      <c r="E641" s="242"/>
      <c r="F641" s="335"/>
      <c r="G641" s="335"/>
      <c r="H641" s="335"/>
      <c r="I641" s="335"/>
      <c r="J641" s="335"/>
      <c r="K641" s="335"/>
      <c r="L641" s="335"/>
      <c r="M641" s="335"/>
      <c r="N641" s="335"/>
      <c r="O641" s="335"/>
      <c r="P641" s="335"/>
      <c r="Q641" s="335"/>
      <c r="R641" s="336"/>
      <c r="S641" s="409">
        <v>0.03</v>
      </c>
      <c r="T641" s="410">
        <v>0.03</v>
      </c>
      <c r="U641" s="407">
        <v>0.03</v>
      </c>
      <c r="V641" s="407">
        <v>0.03</v>
      </c>
      <c r="W641" s="407">
        <v>0.03</v>
      </c>
      <c r="X641" s="407">
        <v>0.03</v>
      </c>
      <c r="Y641" s="407">
        <v>0.03</v>
      </c>
      <c r="Z641" s="407">
        <v>0.03</v>
      </c>
      <c r="AA641" s="407">
        <v>0.03</v>
      </c>
      <c r="AB641" s="407">
        <v>0.03</v>
      </c>
      <c r="AC641" s="407">
        <v>0.03</v>
      </c>
      <c r="AD641" s="407">
        <v>0.03</v>
      </c>
      <c r="AE641" s="407">
        <v>0.03</v>
      </c>
      <c r="AF641" s="408">
        <v>0.03</v>
      </c>
      <c r="AG641" s="409">
        <v>0.03</v>
      </c>
      <c r="AH641" s="410">
        <v>0.03</v>
      </c>
      <c r="AI641" s="407">
        <v>0.03</v>
      </c>
      <c r="AJ641" s="407">
        <v>0.03</v>
      </c>
      <c r="AK641" s="407">
        <v>0.03</v>
      </c>
      <c r="AL641" s="407">
        <v>0.03</v>
      </c>
      <c r="AM641" s="407">
        <v>0.03</v>
      </c>
      <c r="AN641" s="407">
        <v>0.03</v>
      </c>
      <c r="AO641" s="407">
        <v>0.03</v>
      </c>
      <c r="AP641" s="407">
        <v>0.03</v>
      </c>
      <c r="AQ641" s="407">
        <v>0.03</v>
      </c>
      <c r="AR641" s="407">
        <v>0.03</v>
      </c>
      <c r="AS641" s="407">
        <v>0.03</v>
      </c>
      <c r="AT641" s="408">
        <v>0.03</v>
      </c>
      <c r="AU641" s="409">
        <v>0.03</v>
      </c>
      <c r="AV641" s="410">
        <v>0.03</v>
      </c>
      <c r="AW641" s="407">
        <v>0.03</v>
      </c>
      <c r="AX641" s="407">
        <v>0.03</v>
      </c>
      <c r="AY641" s="407">
        <v>0.03</v>
      </c>
      <c r="AZ641" s="407">
        <v>0.03</v>
      </c>
      <c r="BA641" s="407">
        <v>0.03</v>
      </c>
      <c r="BB641" s="407">
        <v>0.03</v>
      </c>
      <c r="BC641" s="407">
        <v>0.03</v>
      </c>
      <c r="BD641" s="407">
        <v>0.03</v>
      </c>
      <c r="BE641" s="407">
        <v>0.03</v>
      </c>
      <c r="BF641" s="407">
        <v>0.03</v>
      </c>
      <c r="BG641" s="407">
        <v>0.03</v>
      </c>
      <c r="BH641" s="408">
        <v>0.03</v>
      </c>
      <c r="BI641" s="409">
        <v>0.03</v>
      </c>
      <c r="BJ641" s="409">
        <v>0.03</v>
      </c>
      <c r="BK641" s="409">
        <v>0.03</v>
      </c>
      <c r="BL641" s="409">
        <v>0.03</v>
      </c>
      <c r="BM641" s="409">
        <v>0.03</v>
      </c>
    </row>
    <row r="642" spans="1:65" outlineLevel="1" x14ac:dyDescent="0.3">
      <c r="A642" s="415" t="str">
        <f t="shared" si="251"/>
        <v>Change Over</v>
      </c>
      <c r="B642" s="353" t="s">
        <v>87</v>
      </c>
      <c r="C642" s="240"/>
      <c r="D642" s="241" t="s">
        <v>78</v>
      </c>
      <c r="E642" s="242"/>
      <c r="F642" s="282"/>
      <c r="G642" s="282"/>
      <c r="H642" s="282"/>
      <c r="I642" s="282"/>
      <c r="J642" s="282"/>
      <c r="K642" s="282"/>
      <c r="L642" s="282"/>
      <c r="M642" s="282"/>
      <c r="N642" s="282"/>
      <c r="O642" s="282"/>
      <c r="P642" s="282"/>
      <c r="Q642" s="282"/>
      <c r="R642" s="283"/>
      <c r="S642" s="518">
        <v>1.4999999999999999E-2</v>
      </c>
      <c r="T642" s="519">
        <v>1.4999999999999999E-2</v>
      </c>
      <c r="U642" s="516">
        <v>1.4999999999999999E-2</v>
      </c>
      <c r="V642" s="516">
        <v>1.4999999999999999E-2</v>
      </c>
      <c r="W642" s="516">
        <v>1.4999999999999999E-2</v>
      </c>
      <c r="X642" s="516">
        <v>1.4999999999999999E-2</v>
      </c>
      <c r="Y642" s="516">
        <v>1.4999999999999999E-2</v>
      </c>
      <c r="Z642" s="516">
        <v>1.4999999999999999E-2</v>
      </c>
      <c r="AA642" s="516">
        <v>1.4999999999999999E-2</v>
      </c>
      <c r="AB642" s="516">
        <v>1.4999999999999999E-2</v>
      </c>
      <c r="AC642" s="516">
        <v>1.4999999999999999E-2</v>
      </c>
      <c r="AD642" s="516">
        <v>1.4999999999999999E-2</v>
      </c>
      <c r="AE642" s="516">
        <v>1.4999999999999999E-2</v>
      </c>
      <c r="AF642" s="517">
        <v>1.4999999999999999E-2</v>
      </c>
      <c r="AG642" s="518">
        <v>1.4999999999999999E-2</v>
      </c>
      <c r="AH642" s="519">
        <v>1.4999999999999999E-2</v>
      </c>
      <c r="AI642" s="516">
        <v>1.4999999999999999E-2</v>
      </c>
      <c r="AJ642" s="516">
        <v>1.4999999999999999E-2</v>
      </c>
      <c r="AK642" s="516">
        <v>1.4999999999999999E-2</v>
      </c>
      <c r="AL642" s="516">
        <v>1.4999999999999999E-2</v>
      </c>
      <c r="AM642" s="516">
        <v>1.4999999999999999E-2</v>
      </c>
      <c r="AN642" s="516">
        <v>1.4999999999999999E-2</v>
      </c>
      <c r="AO642" s="516">
        <v>1.4999999999999999E-2</v>
      </c>
      <c r="AP642" s="516">
        <v>1.4999999999999999E-2</v>
      </c>
      <c r="AQ642" s="516">
        <v>1.4999999999999999E-2</v>
      </c>
      <c r="AR642" s="516">
        <v>1.4999999999999999E-2</v>
      </c>
      <c r="AS642" s="516">
        <v>1.4999999999999999E-2</v>
      </c>
      <c r="AT642" s="517">
        <v>1.4999999999999999E-2</v>
      </c>
      <c r="AU642" s="518">
        <v>1.4999999999999999E-2</v>
      </c>
      <c r="AV642" s="519">
        <v>1.4999999999999999E-2</v>
      </c>
      <c r="AW642" s="516">
        <v>1.4999999999999999E-2</v>
      </c>
      <c r="AX642" s="516">
        <v>1.4999999999999999E-2</v>
      </c>
      <c r="AY642" s="516">
        <v>1.4999999999999999E-2</v>
      </c>
      <c r="AZ642" s="516">
        <v>1.4999999999999999E-2</v>
      </c>
      <c r="BA642" s="516">
        <v>1.4999999999999999E-2</v>
      </c>
      <c r="BB642" s="516">
        <v>1.4999999999999999E-2</v>
      </c>
      <c r="BC642" s="516">
        <v>1.4999999999999999E-2</v>
      </c>
      <c r="BD642" s="516">
        <v>1.4999999999999999E-2</v>
      </c>
      <c r="BE642" s="516">
        <v>1.4999999999999999E-2</v>
      </c>
      <c r="BF642" s="516">
        <v>1.4999999999999999E-2</v>
      </c>
      <c r="BG642" s="516">
        <v>1.4999999999999999E-2</v>
      </c>
      <c r="BH642" s="517">
        <v>1.4999999999999999E-2</v>
      </c>
      <c r="BI642" s="518">
        <v>1.4999999999999999E-2</v>
      </c>
      <c r="BJ642" s="518">
        <v>1.4999999999999999E-2</v>
      </c>
      <c r="BK642" s="518">
        <v>1.4999999999999999E-2</v>
      </c>
      <c r="BL642" s="518">
        <v>1.4999999999999999E-2</v>
      </c>
      <c r="BM642" s="518">
        <v>1.4999999999999999E-2</v>
      </c>
    </row>
    <row r="643" spans="1:65" outlineLevel="1" x14ac:dyDescent="0.3">
      <c r="A643" s="415" t="str">
        <f t="shared" si="251"/>
        <v>Change Over</v>
      </c>
      <c r="B643" s="353" t="s">
        <v>87</v>
      </c>
      <c r="C643" s="240"/>
      <c r="D643" s="241" t="s">
        <v>79</v>
      </c>
      <c r="E643" s="242"/>
      <c r="F643" s="282"/>
      <c r="G643" s="282"/>
      <c r="H643" s="282"/>
      <c r="I643" s="282"/>
      <c r="J643" s="282"/>
      <c r="K643" s="282"/>
      <c r="L643" s="282"/>
      <c r="M643" s="282"/>
      <c r="N643" s="282"/>
      <c r="O643" s="282"/>
      <c r="P643" s="282"/>
      <c r="Q643" s="282"/>
      <c r="R643" s="283"/>
      <c r="S643" s="381">
        <v>0.03</v>
      </c>
      <c r="T643" s="382">
        <v>0.03</v>
      </c>
      <c r="U643" s="379">
        <v>0.03</v>
      </c>
      <c r="V643" s="379">
        <v>0.03</v>
      </c>
      <c r="W643" s="379">
        <v>0.03</v>
      </c>
      <c r="X643" s="379">
        <v>0.03</v>
      </c>
      <c r="Y643" s="379">
        <v>0.03</v>
      </c>
      <c r="Z643" s="379">
        <v>0.03</v>
      </c>
      <c r="AA643" s="379">
        <v>0.03</v>
      </c>
      <c r="AB643" s="379">
        <v>0.03</v>
      </c>
      <c r="AC643" s="379">
        <v>0.03</v>
      </c>
      <c r="AD643" s="379">
        <v>0.03</v>
      </c>
      <c r="AE643" s="379">
        <v>0.03</v>
      </c>
      <c r="AF643" s="380">
        <v>0.03</v>
      </c>
      <c r="AG643" s="381">
        <v>0.03</v>
      </c>
      <c r="AH643" s="382">
        <v>0.03</v>
      </c>
      <c r="AI643" s="379">
        <v>0.03</v>
      </c>
      <c r="AJ643" s="379">
        <v>0.03</v>
      </c>
      <c r="AK643" s="379">
        <v>0.03</v>
      </c>
      <c r="AL643" s="379">
        <v>0.03</v>
      </c>
      <c r="AM643" s="379">
        <v>0.03</v>
      </c>
      <c r="AN643" s="379">
        <v>0.03</v>
      </c>
      <c r="AO643" s="379">
        <v>0.03</v>
      </c>
      <c r="AP643" s="379">
        <v>0.03</v>
      </c>
      <c r="AQ643" s="379">
        <v>0.03</v>
      </c>
      <c r="AR643" s="379">
        <v>0.03</v>
      </c>
      <c r="AS643" s="379">
        <v>0.03</v>
      </c>
      <c r="AT643" s="380">
        <v>0.03</v>
      </c>
      <c r="AU643" s="381">
        <v>0.03</v>
      </c>
      <c r="AV643" s="382">
        <v>0.03</v>
      </c>
      <c r="AW643" s="379">
        <v>0.03</v>
      </c>
      <c r="AX643" s="379">
        <v>0.03</v>
      </c>
      <c r="AY643" s="379">
        <v>0.03</v>
      </c>
      <c r="AZ643" s="379">
        <v>0.03</v>
      </c>
      <c r="BA643" s="379">
        <v>0.03</v>
      </c>
      <c r="BB643" s="379">
        <v>0.03</v>
      </c>
      <c r="BC643" s="379">
        <v>0.03</v>
      </c>
      <c r="BD643" s="379">
        <v>0.03</v>
      </c>
      <c r="BE643" s="379">
        <v>0.03</v>
      </c>
      <c r="BF643" s="379">
        <v>0.03</v>
      </c>
      <c r="BG643" s="379">
        <v>0.03</v>
      </c>
      <c r="BH643" s="380">
        <v>0.03</v>
      </c>
      <c r="BI643" s="381">
        <v>0.03</v>
      </c>
      <c r="BJ643" s="381">
        <v>0.03</v>
      </c>
      <c r="BK643" s="381">
        <v>0.03</v>
      </c>
      <c r="BL643" s="381">
        <v>0.03</v>
      </c>
      <c r="BM643" s="381">
        <v>0.03</v>
      </c>
    </row>
    <row r="644" spans="1:65" outlineLevel="1" x14ac:dyDescent="0.3">
      <c r="A644" s="415" t="str">
        <f t="shared" si="251"/>
        <v>Change Over</v>
      </c>
      <c r="B644" s="353" t="s">
        <v>87</v>
      </c>
      <c r="C644" s="240"/>
      <c r="D644" s="241" t="s">
        <v>80</v>
      </c>
      <c r="E644" s="348"/>
      <c r="F644" s="282"/>
      <c r="G644" s="282"/>
      <c r="H644" s="282"/>
      <c r="I644" s="282"/>
      <c r="J644" s="282"/>
      <c r="K644" s="282"/>
      <c r="L644" s="282"/>
      <c r="M644" s="282"/>
      <c r="N644" s="282"/>
      <c r="O644" s="282"/>
      <c r="P644" s="282"/>
      <c r="Q644" s="282"/>
      <c r="R644" s="283"/>
      <c r="S644" s="381"/>
      <c r="T644" s="382"/>
      <c r="U644" s="379"/>
      <c r="V644" s="379"/>
      <c r="W644" s="379"/>
      <c r="X644" s="379"/>
      <c r="Y644" s="379"/>
      <c r="Z644" s="379"/>
      <c r="AA644" s="379"/>
      <c r="AB644" s="379"/>
      <c r="AC644" s="379"/>
      <c r="AD644" s="379"/>
      <c r="AE644" s="379"/>
      <c r="AF644" s="380"/>
      <c r="AG644" s="381"/>
      <c r="AH644" s="382"/>
      <c r="AI644" s="379"/>
      <c r="AJ644" s="379"/>
      <c r="AK644" s="379"/>
      <c r="AL644" s="379"/>
      <c r="AM644" s="379"/>
      <c r="AN644" s="379"/>
      <c r="AO644" s="379"/>
      <c r="AP644" s="379"/>
      <c r="AQ644" s="379"/>
      <c r="AR644" s="379"/>
      <c r="AS644" s="379"/>
      <c r="AT644" s="380"/>
      <c r="AU644" s="381"/>
      <c r="AV644" s="382"/>
      <c r="AW644" s="379"/>
      <c r="AX644" s="379"/>
      <c r="AY644" s="379"/>
      <c r="AZ644" s="379"/>
      <c r="BA644" s="379"/>
      <c r="BB644" s="379"/>
      <c r="BC644" s="379"/>
      <c r="BD644" s="379"/>
      <c r="BE644" s="379"/>
      <c r="BF644" s="379"/>
      <c r="BG644" s="379"/>
      <c r="BH644" s="380"/>
      <c r="BI644" s="381"/>
      <c r="BJ644" s="381"/>
      <c r="BK644" s="381"/>
      <c r="BL644" s="381"/>
      <c r="BM644" s="381"/>
    </row>
    <row r="645" spans="1:65" outlineLevel="1" x14ac:dyDescent="0.3">
      <c r="A645" s="415" t="str">
        <f t="shared" si="251"/>
        <v>Change Over</v>
      </c>
      <c r="B645" s="353" t="s">
        <v>87</v>
      </c>
      <c r="C645" s="240"/>
      <c r="D645" s="241" t="s">
        <v>81</v>
      </c>
      <c r="E645" s="348"/>
      <c r="F645" s="282"/>
      <c r="G645" s="282"/>
      <c r="H645" s="282"/>
      <c r="I645" s="282"/>
      <c r="J645" s="282"/>
      <c r="K645" s="282"/>
      <c r="L645" s="282"/>
      <c r="M645" s="282"/>
      <c r="N645" s="282"/>
      <c r="O645" s="282"/>
      <c r="P645" s="282"/>
      <c r="Q645" s="282"/>
      <c r="R645" s="283"/>
      <c r="S645" s="381"/>
      <c r="T645" s="382"/>
      <c r="U645" s="379"/>
      <c r="V645" s="379"/>
      <c r="W645" s="379"/>
      <c r="X645" s="379"/>
      <c r="Y645" s="379"/>
      <c r="Z645" s="379"/>
      <c r="AA645" s="379"/>
      <c r="AB645" s="379"/>
      <c r="AC645" s="379"/>
      <c r="AD645" s="379"/>
      <c r="AE645" s="379"/>
      <c r="AF645" s="380"/>
      <c r="AG645" s="381"/>
      <c r="AH645" s="382"/>
      <c r="AI645" s="379"/>
      <c r="AJ645" s="379"/>
      <c r="AK645" s="379"/>
      <c r="AL645" s="379"/>
      <c r="AM645" s="379"/>
      <c r="AN645" s="379"/>
      <c r="AO645" s="379"/>
      <c r="AP645" s="379"/>
      <c r="AQ645" s="379"/>
      <c r="AR645" s="379"/>
      <c r="AS645" s="379"/>
      <c r="AT645" s="380"/>
      <c r="AU645" s="381"/>
      <c r="AV645" s="382"/>
      <c r="AW645" s="379"/>
      <c r="AX645" s="379"/>
      <c r="AY645" s="379"/>
      <c r="AZ645" s="379"/>
      <c r="BA645" s="379"/>
      <c r="BB645" s="379"/>
      <c r="BC645" s="379"/>
      <c r="BD645" s="379"/>
      <c r="BE645" s="379"/>
      <c r="BF645" s="379"/>
      <c r="BG645" s="379"/>
      <c r="BH645" s="380"/>
      <c r="BI645" s="381"/>
      <c r="BJ645" s="381"/>
      <c r="BK645" s="381"/>
      <c r="BL645" s="381"/>
      <c r="BM645" s="381"/>
    </row>
    <row r="646" spans="1:65" outlineLevel="1" x14ac:dyDescent="0.3">
      <c r="A646" s="415" t="str">
        <f t="shared" si="251"/>
        <v>Change Over</v>
      </c>
      <c r="B646" s="353" t="s">
        <v>87</v>
      </c>
      <c r="C646" s="240"/>
      <c r="D646" s="241" t="s">
        <v>82</v>
      </c>
      <c r="E646" s="348"/>
      <c r="F646" s="282"/>
      <c r="G646" s="282"/>
      <c r="H646" s="282"/>
      <c r="I646" s="282"/>
      <c r="J646" s="282"/>
      <c r="K646" s="282"/>
      <c r="L646" s="282"/>
      <c r="M646" s="282"/>
      <c r="N646" s="282"/>
      <c r="O646" s="282"/>
      <c r="P646" s="282"/>
      <c r="Q646" s="282"/>
      <c r="R646" s="283"/>
      <c r="S646" s="381"/>
      <c r="T646" s="382"/>
      <c r="U646" s="379"/>
      <c r="V646" s="379"/>
      <c r="W646" s="379"/>
      <c r="X646" s="379"/>
      <c r="Y646" s="379"/>
      <c r="Z646" s="379"/>
      <c r="AA646" s="379"/>
      <c r="AB646" s="379"/>
      <c r="AC646" s="379"/>
      <c r="AD646" s="379"/>
      <c r="AE646" s="379"/>
      <c r="AF646" s="380"/>
      <c r="AG646" s="381"/>
      <c r="AH646" s="382"/>
      <c r="AI646" s="379"/>
      <c r="AJ646" s="379"/>
      <c r="AK646" s="379"/>
      <c r="AL646" s="379"/>
      <c r="AM646" s="379"/>
      <c r="AN646" s="379"/>
      <c r="AO646" s="379"/>
      <c r="AP646" s="379"/>
      <c r="AQ646" s="379"/>
      <c r="AR646" s="379"/>
      <c r="AS646" s="379"/>
      <c r="AT646" s="380"/>
      <c r="AU646" s="381"/>
      <c r="AV646" s="382"/>
      <c r="AW646" s="379"/>
      <c r="AX646" s="379"/>
      <c r="AY646" s="379"/>
      <c r="AZ646" s="379"/>
      <c r="BA646" s="379"/>
      <c r="BB646" s="379"/>
      <c r="BC646" s="379"/>
      <c r="BD646" s="379"/>
      <c r="BE646" s="379"/>
      <c r="BF646" s="379"/>
      <c r="BG646" s="379"/>
      <c r="BH646" s="380"/>
      <c r="BI646" s="381"/>
      <c r="BJ646" s="381"/>
      <c r="BK646" s="381"/>
      <c r="BL646" s="381"/>
      <c r="BM646" s="381"/>
    </row>
    <row r="647" spans="1:65" outlineLevel="1" x14ac:dyDescent="0.3">
      <c r="A647" s="415" t="str">
        <f t="shared" si="251"/>
        <v>Change Over</v>
      </c>
      <c r="B647" s="353" t="s">
        <v>87</v>
      </c>
      <c r="C647" s="240"/>
      <c r="D647" s="241" t="s">
        <v>52</v>
      </c>
      <c r="E647" s="242"/>
      <c r="F647" s="282"/>
      <c r="G647" s="282"/>
      <c r="H647" s="282"/>
      <c r="I647" s="282"/>
      <c r="J647" s="282"/>
      <c r="K647" s="282"/>
      <c r="L647" s="282"/>
      <c r="M647" s="282"/>
      <c r="N647" s="282"/>
      <c r="O647" s="282"/>
      <c r="P647" s="282"/>
      <c r="Q647" s="282"/>
      <c r="R647" s="283"/>
      <c r="S647" s="381"/>
      <c r="T647" s="382"/>
      <c r="U647" s="379"/>
      <c r="V647" s="379"/>
      <c r="W647" s="379"/>
      <c r="X647" s="379"/>
      <c r="Y647" s="379"/>
      <c r="Z647" s="379"/>
      <c r="AA647" s="379"/>
      <c r="AB647" s="379"/>
      <c r="AC647" s="379"/>
      <c r="AD647" s="379"/>
      <c r="AE647" s="379"/>
      <c r="AF647" s="380"/>
      <c r="AG647" s="381"/>
      <c r="AH647" s="382"/>
      <c r="AI647" s="379"/>
      <c r="AJ647" s="379"/>
      <c r="AK647" s="379"/>
      <c r="AL647" s="379"/>
      <c r="AM647" s="379"/>
      <c r="AN647" s="379"/>
      <c r="AO647" s="379"/>
      <c r="AP647" s="379"/>
      <c r="AQ647" s="379"/>
      <c r="AR647" s="379"/>
      <c r="AS647" s="379"/>
      <c r="AT647" s="380"/>
      <c r="AU647" s="381"/>
      <c r="AV647" s="382"/>
      <c r="AW647" s="379"/>
      <c r="AX647" s="379"/>
      <c r="AY647" s="379"/>
      <c r="AZ647" s="379"/>
      <c r="BA647" s="379"/>
      <c r="BB647" s="379"/>
      <c r="BC647" s="379"/>
      <c r="BD647" s="379"/>
      <c r="BE647" s="379"/>
      <c r="BF647" s="379"/>
      <c r="BG647" s="379"/>
      <c r="BH647" s="380"/>
      <c r="BI647" s="381"/>
      <c r="BJ647" s="381"/>
      <c r="BK647" s="381"/>
      <c r="BL647" s="381"/>
      <c r="BM647" s="381"/>
    </row>
    <row r="648" spans="1:65" outlineLevel="1" x14ac:dyDescent="0.3">
      <c r="A648" s="415" t="str">
        <f t="shared" si="251"/>
        <v>Change Over</v>
      </c>
      <c r="B648" s="353" t="s">
        <v>87</v>
      </c>
      <c r="C648" s="291"/>
      <c r="D648" s="351" t="s">
        <v>83</v>
      </c>
      <c r="E648" s="292"/>
      <c r="F648" s="293"/>
      <c r="G648" s="293"/>
      <c r="H648" s="293"/>
      <c r="I648" s="293"/>
      <c r="J648" s="293"/>
      <c r="K648" s="293"/>
      <c r="L648" s="293"/>
      <c r="M648" s="293"/>
      <c r="N648" s="293"/>
      <c r="O648" s="293"/>
      <c r="P648" s="293"/>
      <c r="Q648" s="293"/>
      <c r="R648" s="294"/>
      <c r="S648" s="385"/>
      <c r="T648" s="386"/>
      <c r="U648" s="383"/>
      <c r="V648" s="383"/>
      <c r="W648" s="383"/>
      <c r="X648" s="383"/>
      <c r="Y648" s="383"/>
      <c r="Z648" s="383"/>
      <c r="AA648" s="383"/>
      <c r="AB648" s="383"/>
      <c r="AC648" s="383"/>
      <c r="AD648" s="383"/>
      <c r="AE648" s="383"/>
      <c r="AF648" s="384"/>
      <c r="AG648" s="385"/>
      <c r="AH648" s="386"/>
      <c r="AI648" s="383"/>
      <c r="AJ648" s="383"/>
      <c r="AK648" s="383"/>
      <c r="AL648" s="383"/>
      <c r="AM648" s="383"/>
      <c r="AN648" s="383"/>
      <c r="AO648" s="383"/>
      <c r="AP648" s="383"/>
      <c r="AQ648" s="383"/>
      <c r="AR648" s="383"/>
      <c r="AS648" s="383"/>
      <c r="AT648" s="384"/>
      <c r="AU648" s="385"/>
      <c r="AV648" s="386"/>
      <c r="AW648" s="383"/>
      <c r="AX648" s="383"/>
      <c r="AY648" s="383"/>
      <c r="AZ648" s="383"/>
      <c r="BA648" s="383"/>
      <c r="BB648" s="383"/>
      <c r="BC648" s="383"/>
      <c r="BD648" s="383"/>
      <c r="BE648" s="383"/>
      <c r="BF648" s="383"/>
      <c r="BG648" s="383"/>
      <c r="BH648" s="384"/>
      <c r="BI648" s="385"/>
      <c r="BJ648" s="385"/>
      <c r="BK648" s="385"/>
      <c r="BL648" s="385"/>
      <c r="BM648" s="385"/>
    </row>
    <row r="649" spans="1:65" ht="14.7" customHeight="1" outlineLevel="1" x14ac:dyDescent="0.3">
      <c r="A649" t="str">
        <f>A629</f>
        <v>Change Over</v>
      </c>
      <c r="B649" s="273" t="str">
        <f t="shared" ref="B649:B658" si="252">B205</f>
        <v>Hoplens (FTA) HRS</v>
      </c>
      <c r="C649" s="274">
        <f t="shared" ref="C649:C658" si="253">C560</f>
        <v>0</v>
      </c>
      <c r="D649" s="275" t="str">
        <f t="shared" ref="D649:D658" si="254">D205</f>
        <v>Blue Spool</v>
      </c>
      <c r="E649" s="299"/>
      <c r="F649" s="387"/>
      <c r="G649" s="387"/>
      <c r="H649" s="387"/>
      <c r="I649" s="387"/>
      <c r="J649" s="387"/>
      <c r="K649" s="387"/>
      <c r="L649" s="387"/>
      <c r="M649" s="387"/>
      <c r="N649" s="387"/>
      <c r="O649" s="387"/>
      <c r="P649" s="387"/>
      <c r="Q649" s="387"/>
      <c r="R649" s="388"/>
      <c r="S649" s="389"/>
      <c r="T649" s="390"/>
      <c r="U649" s="387"/>
      <c r="V649" s="387"/>
      <c r="W649" s="387"/>
      <c r="X649" s="387"/>
      <c r="Y649" s="387"/>
      <c r="Z649" s="387"/>
      <c r="AA649" s="387"/>
      <c r="AB649" s="387"/>
      <c r="AC649" s="387"/>
      <c r="AD649" s="387"/>
      <c r="AE649" s="387"/>
      <c r="AF649" s="388"/>
      <c r="AG649" s="389"/>
      <c r="AH649" s="390"/>
      <c r="AI649" s="387"/>
      <c r="AJ649" s="387"/>
      <c r="AK649" s="387"/>
      <c r="AL649" s="387"/>
      <c r="AM649" s="387"/>
      <c r="AN649" s="387"/>
      <c r="AO649" s="387"/>
      <c r="AP649" s="387"/>
      <c r="AQ649" s="387"/>
      <c r="AR649" s="387"/>
      <c r="AS649" s="387"/>
      <c r="AT649" s="388"/>
      <c r="AU649" s="389"/>
      <c r="AV649" s="390"/>
      <c r="AW649" s="387"/>
      <c r="AX649" s="387"/>
      <c r="AY649" s="387"/>
      <c r="AZ649" s="387"/>
      <c r="BA649" s="387"/>
      <c r="BB649" s="387"/>
      <c r="BC649" s="387"/>
      <c r="BD649" s="387"/>
      <c r="BE649" s="387"/>
      <c r="BF649" s="387"/>
      <c r="BG649" s="387"/>
      <c r="BH649" s="388"/>
      <c r="BI649" s="389"/>
      <c r="BJ649" s="389"/>
      <c r="BK649" s="389"/>
      <c r="BL649" s="389"/>
      <c r="BM649" s="389"/>
    </row>
    <row r="650" spans="1:65" ht="14.7" customHeight="1" outlineLevel="1" x14ac:dyDescent="0.3">
      <c r="A650" t="str">
        <f t="shared" si="251"/>
        <v>Change Over</v>
      </c>
      <c r="B650" s="239" t="str">
        <f t="shared" si="252"/>
        <v>Hoplens (FTA) HRS</v>
      </c>
      <c r="C650" s="240">
        <f t="shared" si="253"/>
        <v>0</v>
      </c>
      <c r="D650" s="241" t="str">
        <f t="shared" si="254"/>
        <v>Catridge Preparation</v>
      </c>
      <c r="E650" s="242"/>
      <c r="F650" s="379"/>
      <c r="G650" s="379"/>
      <c r="H650" s="379"/>
      <c r="I650" s="379"/>
      <c r="J650" s="379"/>
      <c r="K650" s="379"/>
      <c r="L650" s="379"/>
      <c r="M650" s="379"/>
      <c r="N650" s="379"/>
      <c r="O650" s="379"/>
      <c r="P650" s="379"/>
      <c r="Q650" s="379"/>
      <c r="R650" s="380"/>
      <c r="S650" s="381"/>
      <c r="T650" s="382"/>
      <c r="U650" s="379"/>
      <c r="V650" s="379"/>
      <c r="W650" s="379"/>
      <c r="X650" s="379"/>
      <c r="Y650" s="379"/>
      <c r="Z650" s="379"/>
      <c r="AA650" s="379"/>
      <c r="AB650" s="379"/>
      <c r="AC650" s="379"/>
      <c r="AD650" s="379"/>
      <c r="AE650" s="379"/>
      <c r="AF650" s="380"/>
      <c r="AG650" s="381"/>
      <c r="AH650" s="382"/>
      <c r="AI650" s="379"/>
      <c r="AJ650" s="379"/>
      <c r="AK650" s="379"/>
      <c r="AL650" s="379"/>
      <c r="AM650" s="379"/>
      <c r="AN650" s="379"/>
      <c r="AO650" s="379"/>
      <c r="AP650" s="379"/>
      <c r="AQ650" s="379"/>
      <c r="AR650" s="379"/>
      <c r="AS650" s="379"/>
      <c r="AT650" s="380"/>
      <c r="AU650" s="381"/>
      <c r="AV650" s="382"/>
      <c r="AW650" s="379"/>
      <c r="AX650" s="379"/>
      <c r="AY650" s="379"/>
      <c r="AZ650" s="379"/>
      <c r="BA650" s="379"/>
      <c r="BB650" s="379"/>
      <c r="BC650" s="379"/>
      <c r="BD650" s="379"/>
      <c r="BE650" s="379"/>
      <c r="BF650" s="379"/>
      <c r="BG650" s="379"/>
      <c r="BH650" s="380"/>
      <c r="BI650" s="381"/>
      <c r="BJ650" s="381"/>
      <c r="BK650" s="381"/>
      <c r="BL650" s="381"/>
      <c r="BM650" s="381"/>
    </row>
    <row r="651" spans="1:65" ht="14.7" customHeight="1" outlineLevel="1" x14ac:dyDescent="0.3">
      <c r="A651" t="str">
        <f t="shared" si="251"/>
        <v>Change Over</v>
      </c>
      <c r="B651" s="239" t="str">
        <f t="shared" si="252"/>
        <v>Hoplens (FTA) HRS</v>
      </c>
      <c r="C651" s="240">
        <f t="shared" si="253"/>
        <v>0</v>
      </c>
      <c r="D651" s="241" t="str">
        <f t="shared" si="254"/>
        <v>Lensing</v>
      </c>
      <c r="E651" s="242"/>
      <c r="F651" s="379"/>
      <c r="G651" s="379"/>
      <c r="H651" s="379"/>
      <c r="I651" s="379"/>
      <c r="J651" s="379"/>
      <c r="K651" s="379"/>
      <c r="L651" s="379"/>
      <c r="M651" s="379"/>
      <c r="N651" s="379"/>
      <c r="O651" s="379"/>
      <c r="P651" s="379"/>
      <c r="Q651" s="379"/>
      <c r="R651" s="380"/>
      <c r="S651" s="381"/>
      <c r="T651" s="382"/>
      <c r="U651" s="379"/>
      <c r="V651" s="379"/>
      <c r="W651" s="379"/>
      <c r="X651" s="379"/>
      <c r="Y651" s="379"/>
      <c r="Z651" s="379"/>
      <c r="AA651" s="379"/>
      <c r="AB651" s="379"/>
      <c r="AC651" s="379"/>
      <c r="AD651" s="379"/>
      <c r="AE651" s="379"/>
      <c r="AF651" s="380"/>
      <c r="AG651" s="381"/>
      <c r="AH651" s="382"/>
      <c r="AI651" s="379"/>
      <c r="AJ651" s="379"/>
      <c r="AK651" s="379"/>
      <c r="AL651" s="379"/>
      <c r="AM651" s="379"/>
      <c r="AN651" s="379"/>
      <c r="AO651" s="379"/>
      <c r="AP651" s="379"/>
      <c r="AQ651" s="379"/>
      <c r="AR651" s="379"/>
      <c r="AS651" s="379"/>
      <c r="AT651" s="380"/>
      <c r="AU651" s="381"/>
      <c r="AV651" s="382"/>
      <c r="AW651" s="379"/>
      <c r="AX651" s="379"/>
      <c r="AY651" s="379"/>
      <c r="AZ651" s="379"/>
      <c r="BA651" s="379"/>
      <c r="BB651" s="379"/>
      <c r="BC651" s="379"/>
      <c r="BD651" s="379"/>
      <c r="BE651" s="379"/>
      <c r="BF651" s="379"/>
      <c r="BG651" s="379"/>
      <c r="BH651" s="380"/>
      <c r="BI651" s="381"/>
      <c r="BJ651" s="381"/>
      <c r="BK651" s="381"/>
      <c r="BL651" s="381"/>
      <c r="BM651" s="381"/>
    </row>
    <row r="652" spans="1:65" ht="14.7" customHeight="1" outlineLevel="1" x14ac:dyDescent="0.3">
      <c r="A652" t="str">
        <f t="shared" si="251"/>
        <v>Change Over</v>
      </c>
      <c r="B652" s="239" t="str">
        <f t="shared" si="252"/>
        <v>Hoplens (FTA) HRS</v>
      </c>
      <c r="C652" s="240">
        <f t="shared" si="253"/>
        <v>0</v>
      </c>
      <c r="D652" s="241" t="str">
        <f t="shared" si="254"/>
        <v>Final Stripping</v>
      </c>
      <c r="E652" s="242"/>
      <c r="F652" s="379"/>
      <c r="G652" s="379"/>
      <c r="H652" s="379"/>
      <c r="I652" s="379"/>
      <c r="J652" s="379"/>
      <c r="K652" s="379"/>
      <c r="L652" s="379"/>
      <c r="M652" s="379"/>
      <c r="N652" s="379"/>
      <c r="O652" s="379"/>
      <c r="P652" s="379"/>
      <c r="Q652" s="379"/>
      <c r="R652" s="380"/>
      <c r="S652" s="381"/>
      <c r="T652" s="382"/>
      <c r="U652" s="379"/>
      <c r="V652" s="379"/>
      <c r="W652" s="379"/>
      <c r="X652" s="379"/>
      <c r="Y652" s="379"/>
      <c r="Z652" s="379"/>
      <c r="AA652" s="379"/>
      <c r="AB652" s="379"/>
      <c r="AC652" s="379"/>
      <c r="AD652" s="379"/>
      <c r="AE652" s="379"/>
      <c r="AF652" s="380"/>
      <c r="AG652" s="381"/>
      <c r="AH652" s="382"/>
      <c r="AI652" s="379"/>
      <c r="AJ652" s="379"/>
      <c r="AK652" s="379"/>
      <c r="AL652" s="379"/>
      <c r="AM652" s="379"/>
      <c r="AN652" s="379"/>
      <c r="AO652" s="379"/>
      <c r="AP652" s="379"/>
      <c r="AQ652" s="379"/>
      <c r="AR652" s="379"/>
      <c r="AS652" s="379"/>
      <c r="AT652" s="380"/>
      <c r="AU652" s="381"/>
      <c r="AV652" s="382"/>
      <c r="AW652" s="379"/>
      <c r="AX652" s="379"/>
      <c r="AY652" s="379"/>
      <c r="AZ652" s="379"/>
      <c r="BA652" s="379"/>
      <c r="BB652" s="379"/>
      <c r="BC652" s="379"/>
      <c r="BD652" s="379"/>
      <c r="BE652" s="379"/>
      <c r="BF652" s="379"/>
      <c r="BG652" s="379"/>
      <c r="BH652" s="380"/>
      <c r="BI652" s="381"/>
      <c r="BJ652" s="381"/>
      <c r="BK652" s="381"/>
      <c r="BL652" s="381"/>
      <c r="BM652" s="381"/>
    </row>
    <row r="653" spans="1:65" ht="14.7" customHeight="1" outlineLevel="1" x14ac:dyDescent="0.3">
      <c r="A653" t="str">
        <f t="shared" si="251"/>
        <v>Change Over</v>
      </c>
      <c r="B653" s="239" t="str">
        <f t="shared" si="252"/>
        <v>Hoplens (FTA) HRS</v>
      </c>
      <c r="C653" s="240">
        <f t="shared" si="253"/>
        <v>0</v>
      </c>
      <c r="D653" s="241" t="str">
        <f t="shared" si="254"/>
        <v>AR Coating load</v>
      </c>
      <c r="E653" s="242"/>
      <c r="F653" s="379"/>
      <c r="G653" s="379"/>
      <c r="H653" s="379"/>
      <c r="I653" s="379"/>
      <c r="J653" s="379"/>
      <c r="K653" s="379"/>
      <c r="L653" s="379"/>
      <c r="M653" s="379"/>
      <c r="N653" s="379"/>
      <c r="O653" s="379"/>
      <c r="P653" s="379"/>
      <c r="Q653" s="379"/>
      <c r="R653" s="380"/>
      <c r="S653" s="381"/>
      <c r="T653" s="382"/>
      <c r="U653" s="379"/>
      <c r="V653" s="379"/>
      <c r="W653" s="379"/>
      <c r="X653" s="379"/>
      <c r="Y653" s="379"/>
      <c r="Z653" s="379"/>
      <c r="AA653" s="379"/>
      <c r="AB653" s="379"/>
      <c r="AC653" s="379"/>
      <c r="AD653" s="379"/>
      <c r="AE653" s="379"/>
      <c r="AF653" s="380"/>
      <c r="AG653" s="381"/>
      <c r="AH653" s="382"/>
      <c r="AI653" s="379"/>
      <c r="AJ653" s="379"/>
      <c r="AK653" s="379"/>
      <c r="AL653" s="379"/>
      <c r="AM653" s="379"/>
      <c r="AN653" s="379"/>
      <c r="AO653" s="379"/>
      <c r="AP653" s="379"/>
      <c r="AQ653" s="379"/>
      <c r="AR653" s="379"/>
      <c r="AS653" s="379"/>
      <c r="AT653" s="380"/>
      <c r="AU653" s="381"/>
      <c r="AV653" s="382"/>
      <c r="AW653" s="379"/>
      <c r="AX653" s="379"/>
      <c r="AY653" s="379"/>
      <c r="AZ653" s="379"/>
      <c r="BA653" s="379"/>
      <c r="BB653" s="379"/>
      <c r="BC653" s="379"/>
      <c r="BD653" s="379"/>
      <c r="BE653" s="379"/>
      <c r="BF653" s="379"/>
      <c r="BG653" s="379"/>
      <c r="BH653" s="380"/>
      <c r="BI653" s="381"/>
      <c r="BJ653" s="381"/>
      <c r="BK653" s="381"/>
      <c r="BL653" s="381"/>
      <c r="BM653" s="381"/>
    </row>
    <row r="654" spans="1:65" ht="14.7" customHeight="1" outlineLevel="1" x14ac:dyDescent="0.3">
      <c r="A654" t="str">
        <f t="shared" si="251"/>
        <v>Change Over</v>
      </c>
      <c r="B654" s="239" t="str">
        <f t="shared" si="252"/>
        <v>Hoplens (FTA) HRS</v>
      </c>
      <c r="C654" s="240">
        <f t="shared" si="253"/>
        <v>0</v>
      </c>
      <c r="D654" s="241" t="str">
        <f t="shared" si="254"/>
        <v>AR Coating/Pre/Post Inspection</v>
      </c>
      <c r="E654" s="242"/>
      <c r="F654" s="379"/>
      <c r="G654" s="379"/>
      <c r="H654" s="379"/>
      <c r="I654" s="379"/>
      <c r="J654" s="379"/>
      <c r="K654" s="379"/>
      <c r="L654" s="379"/>
      <c r="M654" s="379"/>
      <c r="N654" s="379"/>
      <c r="O654" s="379"/>
      <c r="P654" s="379"/>
      <c r="Q654" s="379"/>
      <c r="R654" s="380"/>
      <c r="S654" s="381"/>
      <c r="T654" s="382"/>
      <c r="U654" s="379"/>
      <c r="V654" s="379"/>
      <c r="W654" s="379"/>
      <c r="X654" s="379"/>
      <c r="Y654" s="379"/>
      <c r="Z654" s="379"/>
      <c r="AA654" s="379"/>
      <c r="AB654" s="379"/>
      <c r="AC654" s="379"/>
      <c r="AD654" s="379"/>
      <c r="AE654" s="379"/>
      <c r="AF654" s="380"/>
      <c r="AG654" s="381"/>
      <c r="AH654" s="382"/>
      <c r="AI654" s="379"/>
      <c r="AJ654" s="379"/>
      <c r="AK654" s="379"/>
      <c r="AL654" s="379"/>
      <c r="AM654" s="379"/>
      <c r="AN654" s="379"/>
      <c r="AO654" s="379"/>
      <c r="AP654" s="379"/>
      <c r="AQ654" s="379"/>
      <c r="AR654" s="379"/>
      <c r="AS654" s="379"/>
      <c r="AT654" s="380"/>
      <c r="AU654" s="381"/>
      <c r="AV654" s="382"/>
      <c r="AW654" s="379"/>
      <c r="AX654" s="379"/>
      <c r="AY654" s="379"/>
      <c r="AZ654" s="379"/>
      <c r="BA654" s="379"/>
      <c r="BB654" s="379"/>
      <c r="BC654" s="379"/>
      <c r="BD654" s="379"/>
      <c r="BE654" s="379"/>
      <c r="BF654" s="379"/>
      <c r="BG654" s="379"/>
      <c r="BH654" s="380"/>
      <c r="BI654" s="381"/>
      <c r="BJ654" s="381"/>
      <c r="BK654" s="381"/>
      <c r="BL654" s="381"/>
      <c r="BM654" s="381"/>
    </row>
    <row r="655" spans="1:65" ht="14.7" customHeight="1" outlineLevel="1" x14ac:dyDescent="0.3">
      <c r="A655" t="str">
        <f t="shared" si="251"/>
        <v>Change Over</v>
      </c>
      <c r="B655" s="239" t="str">
        <f t="shared" si="252"/>
        <v>Hoplens (FTA) HRS</v>
      </c>
      <c r="C655" s="240">
        <f t="shared" si="253"/>
        <v>0</v>
      </c>
      <c r="D655" s="241" t="str">
        <f t="shared" si="254"/>
        <v>AR Coating unload</v>
      </c>
      <c r="E655" s="242"/>
      <c r="F655" s="379"/>
      <c r="G655" s="379"/>
      <c r="H655" s="379"/>
      <c r="I655" s="379"/>
      <c r="J655" s="379"/>
      <c r="K655" s="379"/>
      <c r="L655" s="379"/>
      <c r="M655" s="379"/>
      <c r="N655" s="379"/>
      <c r="O655" s="379"/>
      <c r="P655" s="379"/>
      <c r="Q655" s="379"/>
      <c r="R655" s="380"/>
      <c r="S655" s="381"/>
      <c r="T655" s="382"/>
      <c r="U655" s="379"/>
      <c r="V655" s="379"/>
      <c r="W655" s="379"/>
      <c r="X655" s="379"/>
      <c r="Y655" s="379"/>
      <c r="Z655" s="379"/>
      <c r="AA655" s="379"/>
      <c r="AB655" s="379"/>
      <c r="AC655" s="379"/>
      <c r="AD655" s="379"/>
      <c r="AE655" s="379"/>
      <c r="AF655" s="380"/>
      <c r="AG655" s="381"/>
      <c r="AH655" s="382"/>
      <c r="AI655" s="379"/>
      <c r="AJ655" s="379"/>
      <c r="AK655" s="379"/>
      <c r="AL655" s="379"/>
      <c r="AM655" s="379"/>
      <c r="AN655" s="379"/>
      <c r="AO655" s="379"/>
      <c r="AP655" s="379"/>
      <c r="AQ655" s="379"/>
      <c r="AR655" s="379"/>
      <c r="AS655" s="379"/>
      <c r="AT655" s="380"/>
      <c r="AU655" s="381"/>
      <c r="AV655" s="382"/>
      <c r="AW655" s="379"/>
      <c r="AX655" s="379"/>
      <c r="AY655" s="379"/>
      <c r="AZ655" s="379"/>
      <c r="BA655" s="379"/>
      <c r="BB655" s="379"/>
      <c r="BC655" s="379"/>
      <c r="BD655" s="379"/>
      <c r="BE655" s="379"/>
      <c r="BF655" s="379"/>
      <c r="BG655" s="379"/>
      <c r="BH655" s="380"/>
      <c r="BI655" s="381"/>
      <c r="BJ655" s="381"/>
      <c r="BK655" s="381"/>
      <c r="BL655" s="381"/>
      <c r="BM655" s="381"/>
    </row>
    <row r="656" spans="1:65" ht="14.7" customHeight="1" outlineLevel="1" x14ac:dyDescent="0.3">
      <c r="A656" t="str">
        <f t="shared" si="251"/>
        <v>Change Over</v>
      </c>
      <c r="B656" s="239" t="str">
        <f t="shared" si="252"/>
        <v>Hoplens (FTA) HRS</v>
      </c>
      <c r="C656" s="240">
        <f t="shared" si="253"/>
        <v>0</v>
      </c>
      <c r="D656" s="241" t="str">
        <f t="shared" si="254"/>
        <v>Hoplens Final Inspection</v>
      </c>
      <c r="E656" s="242"/>
      <c r="F656" s="379"/>
      <c r="G656" s="379"/>
      <c r="H656" s="379"/>
      <c r="I656" s="379"/>
      <c r="J656" s="379"/>
      <c r="K656" s="379"/>
      <c r="L656" s="379"/>
      <c r="M656" s="379"/>
      <c r="N656" s="379"/>
      <c r="O656" s="379"/>
      <c r="P656" s="379"/>
      <c r="Q656" s="379"/>
      <c r="R656" s="380"/>
      <c r="S656" s="381"/>
      <c r="T656" s="382"/>
      <c r="U656" s="379"/>
      <c r="V656" s="379"/>
      <c r="W656" s="379"/>
      <c r="X656" s="379"/>
      <c r="Y656" s="379"/>
      <c r="Z656" s="379"/>
      <c r="AA656" s="379"/>
      <c r="AB656" s="379"/>
      <c r="AC656" s="379"/>
      <c r="AD656" s="379"/>
      <c r="AE656" s="379"/>
      <c r="AF656" s="380"/>
      <c r="AG656" s="381"/>
      <c r="AH656" s="382"/>
      <c r="AI656" s="379"/>
      <c r="AJ656" s="379"/>
      <c r="AK656" s="379"/>
      <c r="AL656" s="379"/>
      <c r="AM656" s="379"/>
      <c r="AN656" s="379"/>
      <c r="AO656" s="379"/>
      <c r="AP656" s="379"/>
      <c r="AQ656" s="379"/>
      <c r="AR656" s="379"/>
      <c r="AS656" s="379"/>
      <c r="AT656" s="380"/>
      <c r="AU656" s="381"/>
      <c r="AV656" s="382"/>
      <c r="AW656" s="379"/>
      <c r="AX656" s="379"/>
      <c r="AY656" s="379"/>
      <c r="AZ656" s="379"/>
      <c r="BA656" s="379"/>
      <c r="BB656" s="379"/>
      <c r="BC656" s="379"/>
      <c r="BD656" s="379"/>
      <c r="BE656" s="379"/>
      <c r="BF656" s="379"/>
      <c r="BG656" s="379"/>
      <c r="BH656" s="380"/>
      <c r="BI656" s="381"/>
      <c r="BJ656" s="381"/>
      <c r="BK656" s="381"/>
      <c r="BL656" s="381"/>
      <c r="BM656" s="381"/>
    </row>
    <row r="657" spans="1:66" ht="14.7" customHeight="1" outlineLevel="1" x14ac:dyDescent="0.3">
      <c r="A657" t="str">
        <f t="shared" si="251"/>
        <v>Change Over</v>
      </c>
      <c r="B657" s="239" t="str">
        <f t="shared" si="252"/>
        <v>Hoplens (FTA) HRS</v>
      </c>
      <c r="C657" s="240">
        <f t="shared" si="253"/>
        <v>0</v>
      </c>
      <c r="D657" s="241" t="str">
        <f t="shared" si="254"/>
        <v>Packing and label printing</v>
      </c>
      <c r="E657" s="242"/>
      <c r="F657" s="379"/>
      <c r="G657" s="379"/>
      <c r="H657" s="379"/>
      <c r="I657" s="379"/>
      <c r="J657" s="379"/>
      <c r="K657" s="379"/>
      <c r="L657" s="379"/>
      <c r="M657" s="379"/>
      <c r="N657" s="379"/>
      <c r="O657" s="379"/>
      <c r="P657" s="379"/>
      <c r="Q657" s="379"/>
      <c r="R657" s="380"/>
      <c r="S657" s="381"/>
      <c r="T657" s="382"/>
      <c r="U657" s="379"/>
      <c r="V657" s="379"/>
      <c r="W657" s="379"/>
      <c r="X657" s="379"/>
      <c r="Y657" s="379"/>
      <c r="Z657" s="379"/>
      <c r="AA657" s="379"/>
      <c r="AB657" s="379"/>
      <c r="AC657" s="379"/>
      <c r="AD657" s="379"/>
      <c r="AE657" s="379"/>
      <c r="AF657" s="380"/>
      <c r="AG657" s="381"/>
      <c r="AH657" s="382"/>
      <c r="AI657" s="379"/>
      <c r="AJ657" s="379"/>
      <c r="AK657" s="379"/>
      <c r="AL657" s="379"/>
      <c r="AM657" s="379"/>
      <c r="AN657" s="379"/>
      <c r="AO657" s="379"/>
      <c r="AP657" s="379"/>
      <c r="AQ657" s="379"/>
      <c r="AR657" s="379"/>
      <c r="AS657" s="379"/>
      <c r="AT657" s="380"/>
      <c r="AU657" s="381"/>
      <c r="AV657" s="382"/>
      <c r="AW657" s="379"/>
      <c r="AX657" s="379"/>
      <c r="AY657" s="379"/>
      <c r="AZ657" s="379"/>
      <c r="BA657" s="379"/>
      <c r="BB657" s="379"/>
      <c r="BC657" s="379"/>
      <c r="BD657" s="379"/>
      <c r="BE657" s="379"/>
      <c r="BF657" s="379"/>
      <c r="BG657" s="379"/>
      <c r="BH657" s="380"/>
      <c r="BI657" s="381"/>
      <c r="BJ657" s="381"/>
      <c r="BK657" s="381"/>
      <c r="BL657" s="381"/>
      <c r="BM657" s="381"/>
    </row>
    <row r="658" spans="1:66" outlineLevel="1" x14ac:dyDescent="0.3">
      <c r="A658">
        <v>0</v>
      </c>
      <c r="B658" s="350">
        <f t="shared" si="252"/>
        <v>0</v>
      </c>
      <c r="C658" s="350">
        <f t="shared" si="253"/>
        <v>0</v>
      </c>
      <c r="D658" s="351">
        <f t="shared" si="254"/>
        <v>0</v>
      </c>
      <c r="E658" s="292"/>
      <c r="F658" s="383"/>
      <c r="G658" s="383"/>
      <c r="H658" s="383"/>
      <c r="I658" s="383"/>
      <c r="J658" s="383"/>
      <c r="K658" s="383"/>
      <c r="L658" s="383"/>
      <c r="M658" s="383"/>
      <c r="N658" s="383"/>
      <c r="O658" s="383"/>
      <c r="P658" s="383"/>
      <c r="Q658" s="383"/>
      <c r="R658" s="384"/>
      <c r="S658" s="385"/>
      <c r="T658" s="386"/>
      <c r="U658" s="383"/>
      <c r="V658" s="383"/>
      <c r="W658" s="383"/>
      <c r="X658" s="383"/>
      <c r="Y658" s="383"/>
      <c r="Z658" s="383"/>
      <c r="AA658" s="383"/>
      <c r="AB658" s="383"/>
      <c r="AC658" s="383"/>
      <c r="AD658" s="383"/>
      <c r="AE658" s="383"/>
      <c r="AF658" s="384"/>
      <c r="AG658" s="385"/>
      <c r="AH658" s="386"/>
      <c r="AI658" s="383"/>
      <c r="AJ658" s="383"/>
      <c r="AK658" s="383"/>
      <c r="AL658" s="383"/>
      <c r="AM658" s="383"/>
      <c r="AN658" s="383"/>
      <c r="AO658" s="383"/>
      <c r="AP658" s="383"/>
      <c r="AQ658" s="383"/>
      <c r="AR658" s="383"/>
      <c r="AS658" s="383"/>
      <c r="AT658" s="384"/>
      <c r="AU658" s="385"/>
      <c r="AV658" s="386"/>
      <c r="AW658" s="383"/>
      <c r="AX658" s="383"/>
      <c r="AY658" s="383"/>
      <c r="AZ658" s="383"/>
      <c r="BA658" s="383"/>
      <c r="BB658" s="383"/>
      <c r="BC658" s="383"/>
      <c r="BD658" s="383"/>
      <c r="BE658" s="383"/>
      <c r="BF658" s="383"/>
      <c r="BG658" s="383"/>
      <c r="BH658" s="384"/>
      <c r="BI658" s="385"/>
      <c r="BJ658" s="385"/>
      <c r="BK658" s="385"/>
      <c r="BL658" s="385"/>
      <c r="BM658" s="385"/>
    </row>
    <row r="659" spans="1:66" ht="15" customHeight="1" thickBot="1" x14ac:dyDescent="0.35">
      <c r="A659">
        <v>0</v>
      </c>
      <c r="F659" s="520"/>
      <c r="G659" s="520"/>
      <c r="H659" s="520"/>
      <c r="I659" s="520"/>
      <c r="J659" s="520"/>
      <c r="K659" s="520"/>
      <c r="L659" s="520"/>
      <c r="M659" s="520"/>
      <c r="N659" s="520"/>
      <c r="O659" s="520"/>
      <c r="P659" s="520"/>
      <c r="Q659" s="520"/>
      <c r="R659" s="520"/>
      <c r="S659" s="365">
        <f t="shared" ref="S659:BM659" si="255">SUM(S572:S658)</f>
        <v>0.7050000000000004</v>
      </c>
      <c r="T659" s="520"/>
      <c r="U659" s="520"/>
      <c r="V659" s="520"/>
      <c r="W659" s="520"/>
      <c r="X659" s="520"/>
      <c r="Y659" s="520"/>
      <c r="Z659" s="520"/>
      <c r="AA659" s="520"/>
      <c r="AB659" s="520"/>
      <c r="AC659" s="520"/>
      <c r="AD659" s="520"/>
      <c r="AE659" s="520"/>
      <c r="AF659" s="520"/>
      <c r="AG659" s="365">
        <f t="shared" si="255"/>
        <v>0.7050000000000004</v>
      </c>
      <c r="AH659" s="520"/>
      <c r="AI659" s="520"/>
      <c r="AJ659" s="520"/>
      <c r="AK659" s="520"/>
      <c r="AL659" s="520"/>
      <c r="AM659" s="520"/>
      <c r="AN659" s="520"/>
      <c r="AO659" s="520"/>
      <c r="AP659" s="520"/>
      <c r="AQ659" s="520"/>
      <c r="AR659" s="520"/>
      <c r="AS659" s="520"/>
      <c r="AT659" s="520"/>
      <c r="AU659" s="365">
        <f t="shared" si="255"/>
        <v>0.7050000000000004</v>
      </c>
      <c r="AV659" s="520"/>
      <c r="AW659" s="520"/>
      <c r="AX659" s="520"/>
      <c r="AY659" s="520"/>
      <c r="AZ659" s="520"/>
      <c r="BA659" s="520"/>
      <c r="BB659" s="520"/>
      <c r="BC659" s="520"/>
      <c r="BD659" s="520"/>
      <c r="BE659" s="520"/>
      <c r="BF659" s="520"/>
      <c r="BG659" s="520"/>
      <c r="BH659" s="520"/>
      <c r="BI659" s="365">
        <f t="shared" si="255"/>
        <v>0.7050000000000004</v>
      </c>
      <c r="BJ659" s="365">
        <f t="shared" si="255"/>
        <v>0.7050000000000004</v>
      </c>
      <c r="BK659" s="365">
        <f t="shared" si="255"/>
        <v>0.7050000000000004</v>
      </c>
      <c r="BL659" s="365">
        <f t="shared" si="255"/>
        <v>0.7050000000000004</v>
      </c>
      <c r="BM659" s="365">
        <f t="shared" si="255"/>
        <v>0.7050000000000004</v>
      </c>
    </row>
    <row r="660" spans="1:66" s="523" customFormat="1" ht="15" customHeight="1" thickBot="1" x14ac:dyDescent="0.35">
      <c r="A660" s="224" t="str">
        <f>B660</f>
        <v>Machine or Station Requirement (Biuild/ (UPH * WD * WH * Cacasde yield * (1-DT) * (1-CO)</v>
      </c>
      <c r="B660" s="521" t="s">
        <v>94</v>
      </c>
      <c r="C660" s="522"/>
      <c r="D660" s="522"/>
      <c r="S660" s="524"/>
      <c r="AG660" s="524"/>
      <c r="AU660" s="524"/>
      <c r="BI660" s="524"/>
      <c r="BJ660" s="524"/>
      <c r="BK660" s="524"/>
      <c r="BL660" s="524"/>
      <c r="BM660" s="524"/>
      <c r="BN660" s="525"/>
    </row>
    <row r="661" spans="1:66" outlineLevel="1" x14ac:dyDescent="0.3">
      <c r="A661" t="str">
        <f>A660</f>
        <v>Machine or Station Requirement (Biuild/ (UPH * WD * WH * Cacasde yield * (1-DT) * (1-CO)</v>
      </c>
      <c r="B661" s="231" t="str">
        <f t="shared" ref="B661:D676" si="256">B128</f>
        <v>Hoplite (FBG) 980</v>
      </c>
      <c r="C661" s="232" t="str">
        <f t="shared" si="256"/>
        <v>Common</v>
      </c>
      <c r="D661" s="233" t="str">
        <f t="shared" si="256"/>
        <v>Fiber Preparation</v>
      </c>
      <c r="E661" s="234"/>
      <c r="F661" s="235">
        <v>0.66285136524219368</v>
      </c>
      <c r="G661" s="235">
        <f t="shared" ref="G661:BM661" si="257">IFERROR(G$25/((60/(G128*(1+G395))*G$127/$E128)*G$4*G$5*G306*(1-G484)*(1-G572)),0)</f>
        <v>0.66285136524219368</v>
      </c>
      <c r="H661" s="235">
        <f t="shared" si="257"/>
        <v>0.66285136524219368</v>
      </c>
      <c r="I661" s="235">
        <f t="shared" si="257"/>
        <v>0.66285136524219368</v>
      </c>
      <c r="J661" s="235">
        <f t="shared" si="257"/>
        <v>0.66285136524219368</v>
      </c>
      <c r="K661" s="235">
        <f t="shared" si="257"/>
        <v>0.66285136524219368</v>
      </c>
      <c r="L661" s="235">
        <f t="shared" si="257"/>
        <v>0.66285136524219368</v>
      </c>
      <c r="M661" s="235">
        <f t="shared" si="257"/>
        <v>0.66285136524219368</v>
      </c>
      <c r="N661" s="235">
        <f t="shared" si="257"/>
        <v>0.66285136524219368</v>
      </c>
      <c r="O661" s="235">
        <f t="shared" si="257"/>
        <v>0.66285136524219368</v>
      </c>
      <c r="P661" s="235">
        <f t="shared" si="257"/>
        <v>0.66285136524219368</v>
      </c>
      <c r="Q661" s="235">
        <f t="shared" si="257"/>
        <v>0.66285136524219368</v>
      </c>
      <c r="R661" s="236">
        <f t="shared" si="257"/>
        <v>0.66285136524219368</v>
      </c>
      <c r="S661" s="237">
        <f t="shared" si="257"/>
        <v>0.66285136524219379</v>
      </c>
      <c r="T661" s="238">
        <f t="shared" si="257"/>
        <v>1.0820895058109874</v>
      </c>
      <c r="U661" s="235">
        <f t="shared" si="257"/>
        <v>1.0820895058109874</v>
      </c>
      <c r="V661" s="235">
        <f t="shared" si="257"/>
        <v>1.0820895058109874</v>
      </c>
      <c r="W661" s="235">
        <f t="shared" si="257"/>
        <v>1.0820895058109874</v>
      </c>
      <c r="X661" s="235">
        <f t="shared" si="257"/>
        <v>1.0820895058109874</v>
      </c>
      <c r="Y661" s="235">
        <f t="shared" si="257"/>
        <v>1.0820895058109874</v>
      </c>
      <c r="Z661" s="235">
        <f t="shared" si="257"/>
        <v>1.0820895058109874</v>
      </c>
      <c r="AA661" s="235">
        <f t="shared" si="257"/>
        <v>1.0820895058109874</v>
      </c>
      <c r="AB661" s="235">
        <f t="shared" si="257"/>
        <v>1.0820895058109874</v>
      </c>
      <c r="AC661" s="235">
        <f t="shared" si="257"/>
        <v>1.0820895058109874</v>
      </c>
      <c r="AD661" s="235">
        <f t="shared" si="257"/>
        <v>1.0820895058109874</v>
      </c>
      <c r="AE661" s="235">
        <f t="shared" si="257"/>
        <v>1.0820895058109874</v>
      </c>
      <c r="AF661" s="236">
        <f t="shared" si="257"/>
        <v>1.0820895058109874</v>
      </c>
      <c r="AG661" s="237">
        <f t="shared" si="257"/>
        <v>1.0820895058109878</v>
      </c>
      <c r="AH661" s="238">
        <f t="shared" si="257"/>
        <v>1.1099687203763944</v>
      </c>
      <c r="AI661" s="235">
        <f t="shared" si="257"/>
        <v>1.1099687203763944</v>
      </c>
      <c r="AJ661" s="235">
        <f t="shared" si="257"/>
        <v>1.1099687203763944</v>
      </c>
      <c r="AK661" s="235">
        <f t="shared" si="257"/>
        <v>1.1099687203763944</v>
      </c>
      <c r="AL661" s="235">
        <f t="shared" si="257"/>
        <v>1.1099687203763944</v>
      </c>
      <c r="AM661" s="235">
        <f t="shared" si="257"/>
        <v>1.1099687203763944</v>
      </c>
      <c r="AN661" s="235">
        <f t="shared" si="257"/>
        <v>1.1099687203763944</v>
      </c>
      <c r="AO661" s="235">
        <f t="shared" si="257"/>
        <v>1.1099687203763944</v>
      </c>
      <c r="AP661" s="235">
        <f t="shared" si="257"/>
        <v>1.1099687203763944</v>
      </c>
      <c r="AQ661" s="235">
        <f t="shared" si="257"/>
        <v>1.1099687203763944</v>
      </c>
      <c r="AR661" s="235">
        <f t="shared" si="257"/>
        <v>1.1099687203763944</v>
      </c>
      <c r="AS661" s="235">
        <f t="shared" si="257"/>
        <v>1.1099687203763944</v>
      </c>
      <c r="AT661" s="236">
        <f t="shared" si="257"/>
        <v>1.1099687203763944</v>
      </c>
      <c r="AU661" s="237">
        <f t="shared" si="257"/>
        <v>1.1099687203763946</v>
      </c>
      <c r="AV661" s="238">
        <f t="shared" si="257"/>
        <v>1.1099687203763944</v>
      </c>
      <c r="AW661" s="235">
        <f t="shared" si="257"/>
        <v>1.1099687203763944</v>
      </c>
      <c r="AX661" s="235">
        <f t="shared" si="257"/>
        <v>1.1099687203763944</v>
      </c>
      <c r="AY661" s="235">
        <f t="shared" si="257"/>
        <v>1.1099687203763944</v>
      </c>
      <c r="AZ661" s="235">
        <f t="shared" si="257"/>
        <v>1.1099687203763944</v>
      </c>
      <c r="BA661" s="235">
        <f t="shared" si="257"/>
        <v>1.1099687203763944</v>
      </c>
      <c r="BB661" s="235">
        <f t="shared" si="257"/>
        <v>1.1099687203763944</v>
      </c>
      <c r="BC661" s="235">
        <f t="shared" si="257"/>
        <v>1.1099687203763944</v>
      </c>
      <c r="BD661" s="235">
        <f t="shared" si="257"/>
        <v>1.1099687203763944</v>
      </c>
      <c r="BE661" s="235">
        <f t="shared" si="257"/>
        <v>1.1099687203763944</v>
      </c>
      <c r="BF661" s="235">
        <f t="shared" si="257"/>
        <v>1.1099687203763944</v>
      </c>
      <c r="BG661" s="235">
        <f t="shared" si="257"/>
        <v>1.1099687203763944</v>
      </c>
      <c r="BH661" s="236">
        <f t="shared" si="257"/>
        <v>1.1099687203763944</v>
      </c>
      <c r="BI661" s="237">
        <f t="shared" si="257"/>
        <v>1.1099687203763946</v>
      </c>
      <c r="BJ661" s="237">
        <f t="shared" si="257"/>
        <v>1.1099687203763946</v>
      </c>
      <c r="BK661" s="237">
        <f t="shared" si="257"/>
        <v>1.1099687203763946</v>
      </c>
      <c r="BL661" s="237">
        <f t="shared" si="257"/>
        <v>1.1099687203763946</v>
      </c>
      <c r="BM661" s="237">
        <f t="shared" si="257"/>
        <v>1.1099687203763946</v>
      </c>
      <c r="BN661" s="526"/>
    </row>
    <row r="662" spans="1:66" outlineLevel="1" x14ac:dyDescent="0.3">
      <c r="A662" t="str">
        <f t="shared" ref="A662:A725" si="258">A661</f>
        <v>Machine or Station Requirement (Biuild/ (UPH * WD * WH * Cacasde yield * (1-DT) * (1-CO)</v>
      </c>
      <c r="B662" s="239" t="str">
        <f t="shared" si="256"/>
        <v>Hoplite (FBG) 980</v>
      </c>
      <c r="C662" s="240" t="str">
        <f t="shared" si="256"/>
        <v>Common</v>
      </c>
      <c r="D662" s="241" t="str">
        <f t="shared" si="256"/>
        <v>H2 Loading</v>
      </c>
      <c r="E662" s="242"/>
      <c r="F662" s="527">
        <v>7.4953192838924974</v>
      </c>
      <c r="G662" s="527">
        <f t="shared" ref="G662:R662" si="259">IFERROR(G$25/((60/(G129*(1+G396))*G$127/$E129)*7*24*G307*(1-G485)*(1-G573)),0)</f>
        <v>7.4953192838924974</v>
      </c>
      <c r="H662" s="527">
        <f t="shared" si="259"/>
        <v>7.4953192838924974</v>
      </c>
      <c r="I662" s="527">
        <f t="shared" si="259"/>
        <v>7.4953192838924974</v>
      </c>
      <c r="J662" s="527">
        <f t="shared" si="259"/>
        <v>7.4953192838924974</v>
      </c>
      <c r="K662" s="527">
        <f t="shared" si="259"/>
        <v>7.4953192838924974</v>
      </c>
      <c r="L662" s="527">
        <f t="shared" si="259"/>
        <v>7.4953192838924974</v>
      </c>
      <c r="M662" s="527">
        <f t="shared" si="259"/>
        <v>7.4953192838924974</v>
      </c>
      <c r="N662" s="527">
        <f t="shared" si="259"/>
        <v>7.4953192838924974</v>
      </c>
      <c r="O662" s="527">
        <f t="shared" si="259"/>
        <v>4.2830395907957133</v>
      </c>
      <c r="P662" s="527">
        <f t="shared" si="259"/>
        <v>4.2830395907957133</v>
      </c>
      <c r="Q662" s="527">
        <f t="shared" si="259"/>
        <v>4.2830395907957133</v>
      </c>
      <c r="R662" s="528">
        <f t="shared" si="259"/>
        <v>4.2830395907957133</v>
      </c>
      <c r="S662" s="529">
        <f>IFERROR(S$25/((60/(S129*(1+S396))*S$127/$E129)*91*24*S307*(1-S485)*(1-S573)),0)</f>
        <v>6.5069255321704143</v>
      </c>
      <c r="T662" s="530">
        <f t="shared" ref="T662:AF662" si="260">IFERROR(T$25/((60/(T129*(1+T396))*T$127/$E129)*7*24*T307*(1-T485)*(1-T573)),0)</f>
        <v>6.9919629606248428</v>
      </c>
      <c r="U662" s="527">
        <f t="shared" si="260"/>
        <v>6.9919629606248428</v>
      </c>
      <c r="V662" s="527">
        <f t="shared" si="260"/>
        <v>6.9919629606248428</v>
      </c>
      <c r="W662" s="527">
        <f t="shared" si="260"/>
        <v>6.9919629606248428</v>
      </c>
      <c r="X662" s="527">
        <f t="shared" si="260"/>
        <v>6.9919629606248428</v>
      </c>
      <c r="Y662" s="527">
        <f t="shared" si="260"/>
        <v>6.9919629606248428</v>
      </c>
      <c r="Z662" s="527">
        <f t="shared" si="260"/>
        <v>6.9919629606248428</v>
      </c>
      <c r="AA662" s="527">
        <f t="shared" si="260"/>
        <v>6.9919629606248428</v>
      </c>
      <c r="AB662" s="527">
        <f t="shared" si="260"/>
        <v>6.9919629606248428</v>
      </c>
      <c r="AC662" s="527">
        <f t="shared" si="260"/>
        <v>6.9919629606248428</v>
      </c>
      <c r="AD662" s="527">
        <f t="shared" si="260"/>
        <v>6.9919629606248428</v>
      </c>
      <c r="AE662" s="527">
        <f t="shared" si="260"/>
        <v>6.9919629606248428</v>
      </c>
      <c r="AF662" s="528">
        <f t="shared" si="260"/>
        <v>6.9919629606248428</v>
      </c>
      <c r="AG662" s="529">
        <f>IFERROR(AG$25/((60/(AG129*(1+AG396))*AG$127/$E129)*91*24*AG307*(1-AG485)*(1-AG573)),0)</f>
        <v>6.9919629606248446</v>
      </c>
      <c r="AH662" s="530">
        <f t="shared" ref="AH662:AT662" si="261">IFERROR(AH$25/((60/(AH129*(1+AH396))*AH$127/$E129)*7*24*AH307*(1-AH485)*(1-AH573)),0)</f>
        <v>7.1721055778167022</v>
      </c>
      <c r="AI662" s="527">
        <f t="shared" si="261"/>
        <v>7.1721055778167022</v>
      </c>
      <c r="AJ662" s="527">
        <f t="shared" si="261"/>
        <v>7.1721055778167022</v>
      </c>
      <c r="AK662" s="527">
        <f t="shared" si="261"/>
        <v>7.1721055778167022</v>
      </c>
      <c r="AL662" s="527">
        <f t="shared" si="261"/>
        <v>7.1721055778167022</v>
      </c>
      <c r="AM662" s="527">
        <f t="shared" si="261"/>
        <v>7.1721055778167022</v>
      </c>
      <c r="AN662" s="527">
        <f t="shared" si="261"/>
        <v>7.1721055778167022</v>
      </c>
      <c r="AO662" s="527">
        <f t="shared" si="261"/>
        <v>7.1721055778167022</v>
      </c>
      <c r="AP662" s="527">
        <f t="shared" si="261"/>
        <v>7.1721055778167022</v>
      </c>
      <c r="AQ662" s="527">
        <f t="shared" si="261"/>
        <v>7.1721055778167022</v>
      </c>
      <c r="AR662" s="527">
        <f t="shared" si="261"/>
        <v>7.1721055778167022</v>
      </c>
      <c r="AS662" s="527">
        <f t="shared" si="261"/>
        <v>7.1721055778167022</v>
      </c>
      <c r="AT662" s="528">
        <f t="shared" si="261"/>
        <v>7.1721055778167022</v>
      </c>
      <c r="AU662" s="529">
        <f>IFERROR(AU$25/((60/(AU129*(1+AU396))*AU$127/$E129)*91*24*AU307*(1-AU485)*(1-AU573)),0)</f>
        <v>7.1721055778167031</v>
      </c>
      <c r="AV662" s="530">
        <f t="shared" ref="AV662:BH662" si="262">IFERROR(AV$25/((60/(AV129*(1+AV396))*AV$127/$E129)*7*24*AV307*(1-AV485)*(1-AV573)),0)</f>
        <v>7.1721055778167022</v>
      </c>
      <c r="AW662" s="527">
        <f t="shared" si="262"/>
        <v>7.1721055778167022</v>
      </c>
      <c r="AX662" s="527">
        <f t="shared" si="262"/>
        <v>7.1721055778167022</v>
      </c>
      <c r="AY662" s="527">
        <f t="shared" si="262"/>
        <v>7.1721055778167022</v>
      </c>
      <c r="AZ662" s="527">
        <f t="shared" si="262"/>
        <v>7.1721055778167022</v>
      </c>
      <c r="BA662" s="527">
        <f t="shared" si="262"/>
        <v>7.1721055778167022</v>
      </c>
      <c r="BB662" s="527">
        <f t="shared" si="262"/>
        <v>7.1721055778167022</v>
      </c>
      <c r="BC662" s="527">
        <f t="shared" si="262"/>
        <v>7.1721055778167022</v>
      </c>
      <c r="BD662" s="527">
        <f t="shared" si="262"/>
        <v>7.1721055778167022</v>
      </c>
      <c r="BE662" s="527">
        <f t="shared" si="262"/>
        <v>7.1721055778167022</v>
      </c>
      <c r="BF662" s="527">
        <f t="shared" si="262"/>
        <v>7.1721055778167022</v>
      </c>
      <c r="BG662" s="527">
        <f t="shared" si="262"/>
        <v>7.1721055778167022</v>
      </c>
      <c r="BH662" s="528">
        <f t="shared" si="262"/>
        <v>7.1721055778167022</v>
      </c>
      <c r="BI662" s="529">
        <f>IFERROR(BI$25/((60/(BI129*(1+BI396))*BI$127/$E129)*91*24*BI307*(1-BI485)*(1-BI573)),0)</f>
        <v>7.1721055778167031</v>
      </c>
      <c r="BJ662" s="529">
        <f>IFERROR(BJ$25/((60/(BJ129*(1+BJ396))*BJ$127/$E129)*91*24*BJ307*(1-BJ485)*(1-BJ573)),0)</f>
        <v>7.1721055778167031</v>
      </c>
      <c r="BK662" s="529">
        <f>IFERROR(BK$25/((60/(BK129*(1+BK396))*BK$127/$E129)*91*24*BK307*(1-BK485)*(1-BK573)),0)</f>
        <v>7.1721055778167031</v>
      </c>
      <c r="BL662" s="529">
        <f>IFERROR(BL$25/((60/(BL129*(1+BL396))*BL$127/$E129)*91*24*BL307*(1-BL485)*(1-BL573)),0)</f>
        <v>7.1721055778167031</v>
      </c>
      <c r="BM662" s="529">
        <f>IFERROR(BM$25/((60/(BM129*(1+BM396))*BM$127/$E129)*91*24*BM307*(1-BM485)*(1-BM573)),0)</f>
        <v>7.1721055778167031</v>
      </c>
      <c r="BN662" s="526"/>
    </row>
    <row r="663" spans="1:66" outlineLevel="1" x14ac:dyDescent="0.3">
      <c r="A663" t="str">
        <f t="shared" si="258"/>
        <v>Machine or Station Requirement (Biuild/ (UPH * WD * WH * Cacasde yield * (1-DT) * (1-CO)</v>
      </c>
      <c r="B663" s="239" t="str">
        <f t="shared" si="256"/>
        <v>Hoplite (FBG) 980</v>
      </c>
      <c r="C663" s="240" t="str">
        <f t="shared" si="256"/>
        <v>Dedicated for Hoplite (FBG) 980</v>
      </c>
      <c r="D663" s="241" t="str">
        <f t="shared" si="256"/>
        <v>Kitting</v>
      </c>
      <c r="E663" s="242"/>
      <c r="F663" s="250">
        <v>1.2642010574206788</v>
      </c>
      <c r="G663" s="250">
        <f t="shared" ref="G663:BM667" si="263">IFERROR(G$25/((60/(G130*(1+G397))*G$127/$E130)*G$4*G$5*G308*(1-G486)*(1-G574)),0)</f>
        <v>1.2642010574206788</v>
      </c>
      <c r="H663" s="250">
        <f t="shared" si="263"/>
        <v>1.2642010574206788</v>
      </c>
      <c r="I663" s="250">
        <f t="shared" si="263"/>
        <v>1.2642010574206788</v>
      </c>
      <c r="J663" s="250">
        <f t="shared" si="263"/>
        <v>1.2642010574206788</v>
      </c>
      <c r="K663" s="250">
        <f t="shared" si="263"/>
        <v>1.2642010574206788</v>
      </c>
      <c r="L663" s="250">
        <f t="shared" si="263"/>
        <v>1.2642010574206788</v>
      </c>
      <c r="M663" s="250">
        <f t="shared" si="263"/>
        <v>1.2642010574206788</v>
      </c>
      <c r="N663" s="250">
        <f t="shared" si="263"/>
        <v>1.2642010574206788</v>
      </c>
      <c r="O663" s="250">
        <f t="shared" si="263"/>
        <v>1.2642010574206788</v>
      </c>
      <c r="P663" s="250">
        <f t="shared" si="263"/>
        <v>1.2642010574206788</v>
      </c>
      <c r="Q663" s="250">
        <f t="shared" si="263"/>
        <v>1.2642010574206788</v>
      </c>
      <c r="R663" s="251">
        <f t="shared" si="263"/>
        <v>1.2642010574206788</v>
      </c>
      <c r="S663" s="246">
        <f t="shared" si="263"/>
        <v>1.264201057420679</v>
      </c>
      <c r="T663" s="252">
        <f t="shared" si="263"/>
        <v>2.0637789543817804</v>
      </c>
      <c r="U663" s="250">
        <f t="shared" si="263"/>
        <v>2.0637789543817804</v>
      </c>
      <c r="V663" s="250">
        <f t="shared" si="263"/>
        <v>2.0637789543817804</v>
      </c>
      <c r="W663" s="250">
        <f t="shared" si="263"/>
        <v>2.0637789543817804</v>
      </c>
      <c r="X663" s="250">
        <f t="shared" si="263"/>
        <v>2.0637789543817804</v>
      </c>
      <c r="Y663" s="250">
        <f t="shared" si="263"/>
        <v>2.0637789543817804</v>
      </c>
      <c r="Z663" s="250">
        <f t="shared" si="263"/>
        <v>2.0637789543817804</v>
      </c>
      <c r="AA663" s="250">
        <f t="shared" si="263"/>
        <v>2.0637789543817804</v>
      </c>
      <c r="AB663" s="250">
        <f t="shared" si="263"/>
        <v>2.0637789543817804</v>
      </c>
      <c r="AC663" s="250">
        <f t="shared" si="263"/>
        <v>2.0637789543817804</v>
      </c>
      <c r="AD663" s="250">
        <f t="shared" si="263"/>
        <v>2.0637789543817804</v>
      </c>
      <c r="AE663" s="250">
        <f t="shared" si="263"/>
        <v>2.0637789543817804</v>
      </c>
      <c r="AF663" s="251">
        <f t="shared" si="263"/>
        <v>2.0637789543817804</v>
      </c>
      <c r="AG663" s="246">
        <f t="shared" si="263"/>
        <v>2.0637789543817813</v>
      </c>
      <c r="AH663" s="252">
        <f t="shared" si="263"/>
        <v>2.1169506522642578</v>
      </c>
      <c r="AI663" s="250">
        <f t="shared" si="263"/>
        <v>2.1169506522642578</v>
      </c>
      <c r="AJ663" s="250">
        <f t="shared" si="263"/>
        <v>2.1169506522642578</v>
      </c>
      <c r="AK663" s="250">
        <f t="shared" si="263"/>
        <v>2.1169506522642578</v>
      </c>
      <c r="AL663" s="250">
        <f t="shared" si="263"/>
        <v>2.1169506522642578</v>
      </c>
      <c r="AM663" s="250">
        <f t="shared" si="263"/>
        <v>2.1169506522642578</v>
      </c>
      <c r="AN663" s="250">
        <f t="shared" si="263"/>
        <v>2.1169506522642578</v>
      </c>
      <c r="AO663" s="250">
        <f t="shared" si="263"/>
        <v>2.1169506522642578</v>
      </c>
      <c r="AP663" s="250">
        <f t="shared" si="263"/>
        <v>2.1169506522642578</v>
      </c>
      <c r="AQ663" s="250">
        <f t="shared" si="263"/>
        <v>2.1169506522642578</v>
      </c>
      <c r="AR663" s="250">
        <f t="shared" si="263"/>
        <v>2.1169506522642578</v>
      </c>
      <c r="AS663" s="250">
        <f t="shared" si="263"/>
        <v>2.1169506522642578</v>
      </c>
      <c r="AT663" s="251">
        <f t="shared" si="263"/>
        <v>2.1169506522642578</v>
      </c>
      <c r="AU663" s="246">
        <f t="shared" si="263"/>
        <v>2.1169506522642578</v>
      </c>
      <c r="AV663" s="252">
        <f t="shared" si="263"/>
        <v>2.1169506522642578</v>
      </c>
      <c r="AW663" s="250">
        <f t="shared" si="263"/>
        <v>2.1169506522642578</v>
      </c>
      <c r="AX663" s="250">
        <f t="shared" si="263"/>
        <v>2.1169506522642578</v>
      </c>
      <c r="AY663" s="250">
        <f t="shared" si="263"/>
        <v>2.1169506522642578</v>
      </c>
      <c r="AZ663" s="250">
        <f t="shared" si="263"/>
        <v>2.1169506522642578</v>
      </c>
      <c r="BA663" s="250">
        <f t="shared" si="263"/>
        <v>2.1169506522642578</v>
      </c>
      <c r="BB663" s="250">
        <f t="shared" si="263"/>
        <v>2.1169506522642578</v>
      </c>
      <c r="BC663" s="250">
        <f t="shared" si="263"/>
        <v>2.1169506522642578</v>
      </c>
      <c r="BD663" s="250">
        <f t="shared" si="263"/>
        <v>2.1169506522642578</v>
      </c>
      <c r="BE663" s="250">
        <f t="shared" si="263"/>
        <v>2.1169506522642578</v>
      </c>
      <c r="BF663" s="250">
        <f t="shared" si="263"/>
        <v>2.1169506522642578</v>
      </c>
      <c r="BG663" s="250">
        <f t="shared" si="263"/>
        <v>2.1169506522642578</v>
      </c>
      <c r="BH663" s="251">
        <f t="shared" si="263"/>
        <v>2.1169506522642578</v>
      </c>
      <c r="BI663" s="246">
        <f t="shared" si="263"/>
        <v>2.1169506522642578</v>
      </c>
      <c r="BJ663" s="246">
        <f t="shared" si="263"/>
        <v>2.1169506522642578</v>
      </c>
      <c r="BK663" s="246">
        <f t="shared" si="263"/>
        <v>2.1169506522642578</v>
      </c>
      <c r="BL663" s="246">
        <f t="shared" si="263"/>
        <v>2.1169506522642578</v>
      </c>
      <c r="BM663" s="246">
        <f t="shared" si="263"/>
        <v>2.1169506522642578</v>
      </c>
      <c r="BN663" s="526"/>
    </row>
    <row r="664" spans="1:66" outlineLevel="1" x14ac:dyDescent="0.3">
      <c r="A664" t="str">
        <f t="shared" si="258"/>
        <v>Machine or Station Requirement (Biuild/ (UPH * WD * WH * Cacasde yield * (1-DT) * (1-CO)</v>
      </c>
      <c r="B664" s="239" t="str">
        <f t="shared" si="256"/>
        <v>Hoplite (FBG) 980</v>
      </c>
      <c r="C664" s="240" t="str">
        <f t="shared" si="256"/>
        <v>Dedicated for Hoplite (FBG) 980</v>
      </c>
      <c r="D664" s="241" t="str">
        <f t="shared" si="256"/>
        <v>Stripping &amp; Cleaning</v>
      </c>
      <c r="E664" s="242"/>
      <c r="F664" s="250">
        <v>4.7654805151704105</v>
      </c>
      <c r="G664" s="250">
        <f t="shared" si="263"/>
        <v>4.7654805151704105</v>
      </c>
      <c r="H664" s="250">
        <f t="shared" si="263"/>
        <v>4.7654805151704105</v>
      </c>
      <c r="I664" s="250">
        <f t="shared" si="263"/>
        <v>4.7654805151704105</v>
      </c>
      <c r="J664" s="250">
        <f t="shared" si="263"/>
        <v>4.7654805151704105</v>
      </c>
      <c r="K664" s="250">
        <f t="shared" si="263"/>
        <v>4.7654805151704105</v>
      </c>
      <c r="L664" s="250">
        <f t="shared" si="263"/>
        <v>4.7654805151704105</v>
      </c>
      <c r="M664" s="250">
        <f t="shared" si="263"/>
        <v>4.7654805151704105</v>
      </c>
      <c r="N664" s="250">
        <f t="shared" si="263"/>
        <v>4.7654805151704105</v>
      </c>
      <c r="O664" s="250">
        <f t="shared" si="263"/>
        <v>4.7654805151704105</v>
      </c>
      <c r="P664" s="250">
        <f t="shared" si="263"/>
        <v>4.7654805151704105</v>
      </c>
      <c r="Q664" s="250">
        <f t="shared" si="263"/>
        <v>4.7654805151704105</v>
      </c>
      <c r="R664" s="251">
        <f t="shared" si="263"/>
        <v>4.7654805151704105</v>
      </c>
      <c r="S664" s="246">
        <f t="shared" si="263"/>
        <v>4.7654805151704105</v>
      </c>
      <c r="T664" s="252">
        <f t="shared" si="263"/>
        <v>7.7795365990209353</v>
      </c>
      <c r="U664" s="250">
        <f t="shared" si="263"/>
        <v>7.7795365990209353</v>
      </c>
      <c r="V664" s="250">
        <f t="shared" si="263"/>
        <v>7.7795365990209353</v>
      </c>
      <c r="W664" s="250">
        <f t="shared" si="263"/>
        <v>7.7795365990209353</v>
      </c>
      <c r="X664" s="250">
        <f t="shared" si="263"/>
        <v>7.7795365990209353</v>
      </c>
      <c r="Y664" s="250">
        <f t="shared" si="263"/>
        <v>7.7795365990209353</v>
      </c>
      <c r="Z664" s="250">
        <f t="shared" si="263"/>
        <v>7.7795365990209353</v>
      </c>
      <c r="AA664" s="250">
        <f t="shared" si="263"/>
        <v>7.7795365990209353</v>
      </c>
      <c r="AB664" s="250">
        <f t="shared" si="263"/>
        <v>7.7795365990209353</v>
      </c>
      <c r="AC664" s="250">
        <f t="shared" si="263"/>
        <v>7.7795365990209353</v>
      </c>
      <c r="AD664" s="250">
        <f t="shared" si="263"/>
        <v>7.7795365990209353</v>
      </c>
      <c r="AE664" s="250">
        <f t="shared" si="263"/>
        <v>7.7795365990209353</v>
      </c>
      <c r="AF664" s="251">
        <f t="shared" si="263"/>
        <v>7.7795365990209353</v>
      </c>
      <c r="AG664" s="246">
        <f t="shared" si="263"/>
        <v>7.7795365990209362</v>
      </c>
      <c r="AH664" s="252">
        <f t="shared" si="263"/>
        <v>7.9799704530587228</v>
      </c>
      <c r="AI664" s="250">
        <f t="shared" si="263"/>
        <v>7.9799704530587228</v>
      </c>
      <c r="AJ664" s="250">
        <f t="shared" si="263"/>
        <v>7.9799704530587228</v>
      </c>
      <c r="AK664" s="250">
        <f t="shared" si="263"/>
        <v>7.9799704530587228</v>
      </c>
      <c r="AL664" s="250">
        <f t="shared" si="263"/>
        <v>7.9799704530587228</v>
      </c>
      <c r="AM664" s="250">
        <f t="shared" si="263"/>
        <v>7.9799704530587228</v>
      </c>
      <c r="AN664" s="250">
        <f t="shared" si="263"/>
        <v>7.9799704530587228</v>
      </c>
      <c r="AO664" s="250">
        <f t="shared" si="263"/>
        <v>7.9799704530587228</v>
      </c>
      <c r="AP664" s="250">
        <f t="shared" si="263"/>
        <v>7.9799704530587228</v>
      </c>
      <c r="AQ664" s="250">
        <f t="shared" si="263"/>
        <v>7.9799704530587228</v>
      </c>
      <c r="AR664" s="250">
        <f t="shared" si="263"/>
        <v>7.9799704530587228</v>
      </c>
      <c r="AS664" s="250">
        <f t="shared" si="263"/>
        <v>7.9799704530587228</v>
      </c>
      <c r="AT664" s="251">
        <f t="shared" si="263"/>
        <v>7.9799704530587228</v>
      </c>
      <c r="AU664" s="246">
        <f t="shared" si="263"/>
        <v>7.9799704530587219</v>
      </c>
      <c r="AV664" s="252">
        <f t="shared" si="263"/>
        <v>7.9799704530587228</v>
      </c>
      <c r="AW664" s="250">
        <f t="shared" si="263"/>
        <v>7.9799704530587228</v>
      </c>
      <c r="AX664" s="250">
        <f t="shared" si="263"/>
        <v>7.9799704530587228</v>
      </c>
      <c r="AY664" s="250">
        <f t="shared" si="263"/>
        <v>7.9799704530587228</v>
      </c>
      <c r="AZ664" s="250">
        <f t="shared" si="263"/>
        <v>7.9799704530587228</v>
      </c>
      <c r="BA664" s="250">
        <f t="shared" si="263"/>
        <v>7.9799704530587228</v>
      </c>
      <c r="BB664" s="250">
        <f t="shared" si="263"/>
        <v>7.9799704530587228</v>
      </c>
      <c r="BC664" s="250">
        <f t="shared" si="263"/>
        <v>7.9799704530587228</v>
      </c>
      <c r="BD664" s="250">
        <f t="shared" si="263"/>
        <v>7.9799704530587228</v>
      </c>
      <c r="BE664" s="250">
        <f t="shared" si="263"/>
        <v>7.9799704530587228</v>
      </c>
      <c r="BF664" s="250">
        <f t="shared" si="263"/>
        <v>7.9799704530587228</v>
      </c>
      <c r="BG664" s="250">
        <f t="shared" si="263"/>
        <v>7.9799704530587228</v>
      </c>
      <c r="BH664" s="251">
        <f t="shared" si="263"/>
        <v>7.9799704530587228</v>
      </c>
      <c r="BI664" s="246">
        <f t="shared" si="263"/>
        <v>7.9799704530587219</v>
      </c>
      <c r="BJ664" s="246">
        <f t="shared" si="263"/>
        <v>7.9799704530587219</v>
      </c>
      <c r="BK664" s="246">
        <f t="shared" si="263"/>
        <v>7.9799704530587219</v>
      </c>
      <c r="BL664" s="246">
        <f t="shared" si="263"/>
        <v>7.9799704530587219</v>
      </c>
      <c r="BM664" s="246">
        <f t="shared" si="263"/>
        <v>7.9799704530587219</v>
      </c>
      <c r="BN664" s="526"/>
    </row>
    <row r="665" spans="1:66" outlineLevel="1" x14ac:dyDescent="0.3">
      <c r="A665" t="str">
        <f t="shared" si="258"/>
        <v>Machine or Station Requirement (Biuild/ (UPH * WD * WH * Cacasde yield * (1-DT) * (1-CO)</v>
      </c>
      <c r="B665" s="239" t="str">
        <f t="shared" si="256"/>
        <v>Hoplite (FBG) 980</v>
      </c>
      <c r="C665" s="240" t="str">
        <f t="shared" si="256"/>
        <v>Dedicated for Hoplite (FBG) 980</v>
      </c>
      <c r="D665" s="241" t="str">
        <f t="shared" si="256"/>
        <v>Writing</v>
      </c>
      <c r="E665" s="242"/>
      <c r="F665" s="250">
        <v>6.5189721466562887</v>
      </c>
      <c r="G665" s="250">
        <f t="shared" si="263"/>
        <v>6.5189721466562887</v>
      </c>
      <c r="H665" s="250">
        <f t="shared" si="263"/>
        <v>6.5189721466562887</v>
      </c>
      <c r="I665" s="250">
        <f t="shared" si="263"/>
        <v>6.5189721466562887</v>
      </c>
      <c r="J665" s="250">
        <f t="shared" si="263"/>
        <v>6.5189721466562887</v>
      </c>
      <c r="K665" s="250">
        <f t="shared" si="263"/>
        <v>6.5189721466562887</v>
      </c>
      <c r="L665" s="250">
        <f t="shared" si="263"/>
        <v>6.5189721466562887</v>
      </c>
      <c r="M665" s="250">
        <f t="shared" si="263"/>
        <v>6.5189721466562887</v>
      </c>
      <c r="N665" s="250">
        <f t="shared" si="263"/>
        <v>6.5189721466562887</v>
      </c>
      <c r="O665" s="250">
        <f t="shared" si="263"/>
        <v>6.5189721466562887</v>
      </c>
      <c r="P665" s="250">
        <f t="shared" si="263"/>
        <v>6.5189721466562887</v>
      </c>
      <c r="Q665" s="250">
        <f t="shared" si="263"/>
        <v>6.5189721466562887</v>
      </c>
      <c r="R665" s="251">
        <f t="shared" si="263"/>
        <v>6.5189721466562887</v>
      </c>
      <c r="S665" s="246">
        <f t="shared" si="263"/>
        <v>6.5189721466562878</v>
      </c>
      <c r="T665" s="252">
        <f t="shared" si="263"/>
        <v>10.642071086318806</v>
      </c>
      <c r="U665" s="250">
        <f t="shared" si="263"/>
        <v>10.642071086318806</v>
      </c>
      <c r="V665" s="250">
        <f t="shared" si="263"/>
        <v>10.642071086318806</v>
      </c>
      <c r="W665" s="250">
        <f t="shared" si="263"/>
        <v>10.642071086318806</v>
      </c>
      <c r="X665" s="250">
        <f t="shared" si="263"/>
        <v>10.642071086318806</v>
      </c>
      <c r="Y665" s="250">
        <f t="shared" si="263"/>
        <v>10.642071086318806</v>
      </c>
      <c r="Z665" s="250">
        <f t="shared" si="263"/>
        <v>10.642071086318806</v>
      </c>
      <c r="AA665" s="250">
        <f t="shared" si="263"/>
        <v>10.642071086318806</v>
      </c>
      <c r="AB665" s="250">
        <f t="shared" si="263"/>
        <v>10.642071086318806</v>
      </c>
      <c r="AC665" s="250">
        <f t="shared" si="263"/>
        <v>10.642071086318806</v>
      </c>
      <c r="AD665" s="250">
        <f t="shared" si="263"/>
        <v>10.642071086318806</v>
      </c>
      <c r="AE665" s="250">
        <f t="shared" si="263"/>
        <v>10.642071086318806</v>
      </c>
      <c r="AF665" s="251">
        <f t="shared" si="263"/>
        <v>10.642071086318806</v>
      </c>
      <c r="AG665" s="246">
        <f t="shared" si="263"/>
        <v>10.642071086318804</v>
      </c>
      <c r="AH665" s="252">
        <f t="shared" si="263"/>
        <v>10.916255968107706</v>
      </c>
      <c r="AI665" s="250">
        <f t="shared" si="263"/>
        <v>10.916255968107706</v>
      </c>
      <c r="AJ665" s="250">
        <f t="shared" si="263"/>
        <v>10.916255968107706</v>
      </c>
      <c r="AK665" s="250">
        <f t="shared" si="263"/>
        <v>10.916255968107706</v>
      </c>
      <c r="AL665" s="250">
        <f t="shared" si="263"/>
        <v>10.916255968107706</v>
      </c>
      <c r="AM665" s="250">
        <f t="shared" si="263"/>
        <v>10.916255968107706</v>
      </c>
      <c r="AN665" s="250">
        <f t="shared" si="263"/>
        <v>10.916255968107706</v>
      </c>
      <c r="AO665" s="250">
        <f t="shared" si="263"/>
        <v>10.916255968107706</v>
      </c>
      <c r="AP665" s="250">
        <f t="shared" si="263"/>
        <v>10.916255968107706</v>
      </c>
      <c r="AQ665" s="250">
        <f t="shared" si="263"/>
        <v>10.916255968107706</v>
      </c>
      <c r="AR665" s="250">
        <f t="shared" si="263"/>
        <v>10.916255968107706</v>
      </c>
      <c r="AS665" s="250">
        <f t="shared" si="263"/>
        <v>10.916255968107706</v>
      </c>
      <c r="AT665" s="251">
        <f t="shared" si="263"/>
        <v>10.916255968107706</v>
      </c>
      <c r="AU665" s="246">
        <f t="shared" si="263"/>
        <v>10.916255968107704</v>
      </c>
      <c r="AV665" s="252">
        <f t="shared" si="263"/>
        <v>10.916255968107706</v>
      </c>
      <c r="AW665" s="250">
        <f t="shared" si="263"/>
        <v>10.916255968107706</v>
      </c>
      <c r="AX665" s="250">
        <f t="shared" si="263"/>
        <v>10.916255968107706</v>
      </c>
      <c r="AY665" s="250">
        <f t="shared" si="263"/>
        <v>10.916255968107706</v>
      </c>
      <c r="AZ665" s="250">
        <f t="shared" si="263"/>
        <v>10.916255968107706</v>
      </c>
      <c r="BA665" s="250">
        <f t="shared" si="263"/>
        <v>10.916255968107706</v>
      </c>
      <c r="BB665" s="250">
        <f t="shared" si="263"/>
        <v>10.916255968107706</v>
      </c>
      <c r="BC665" s="250">
        <f t="shared" si="263"/>
        <v>10.916255968107706</v>
      </c>
      <c r="BD665" s="250">
        <f t="shared" si="263"/>
        <v>10.916255968107706</v>
      </c>
      <c r="BE665" s="250">
        <f t="shared" si="263"/>
        <v>10.916255968107706</v>
      </c>
      <c r="BF665" s="250">
        <f t="shared" si="263"/>
        <v>10.916255968107706</v>
      </c>
      <c r="BG665" s="250">
        <f t="shared" si="263"/>
        <v>10.916255968107706</v>
      </c>
      <c r="BH665" s="251">
        <f t="shared" si="263"/>
        <v>10.916255968107706</v>
      </c>
      <c r="BI665" s="246">
        <f t="shared" si="263"/>
        <v>10.916255968107704</v>
      </c>
      <c r="BJ665" s="246">
        <f t="shared" si="263"/>
        <v>10.916255968107704</v>
      </c>
      <c r="BK665" s="246">
        <f t="shared" si="263"/>
        <v>10.916255968107704</v>
      </c>
      <c r="BL665" s="246">
        <f t="shared" si="263"/>
        <v>10.916255968107704</v>
      </c>
      <c r="BM665" s="246">
        <f t="shared" si="263"/>
        <v>10.916255968107704</v>
      </c>
      <c r="BN665" s="526"/>
    </row>
    <row r="666" spans="1:66" outlineLevel="1" x14ac:dyDescent="0.3">
      <c r="A666" t="str">
        <f t="shared" si="258"/>
        <v>Machine or Station Requirement (Biuild/ (UPH * WD * WH * Cacasde yield * (1-DT) * (1-CO)</v>
      </c>
      <c r="B666" s="239" t="str">
        <f t="shared" si="256"/>
        <v>Hoplite (FBG) 980</v>
      </c>
      <c r="C666" s="240" t="str">
        <f t="shared" si="256"/>
        <v>Dedicated for Hoplite (FBG) 980</v>
      </c>
      <c r="D666" s="241" t="str">
        <f t="shared" si="256"/>
        <v>Fiber Recoating</v>
      </c>
      <c r="E666" s="242"/>
      <c r="F666" s="250">
        <v>5.582056091496308</v>
      </c>
      <c r="G666" s="250">
        <f t="shared" si="263"/>
        <v>5.582056091496308</v>
      </c>
      <c r="H666" s="250">
        <f t="shared" si="263"/>
        <v>5.582056091496308</v>
      </c>
      <c r="I666" s="250">
        <f t="shared" si="263"/>
        <v>5.582056091496308</v>
      </c>
      <c r="J666" s="250">
        <f t="shared" si="263"/>
        <v>5.582056091496308</v>
      </c>
      <c r="K666" s="250">
        <f t="shared" si="263"/>
        <v>5.582056091496308</v>
      </c>
      <c r="L666" s="250">
        <f t="shared" si="263"/>
        <v>5.582056091496308</v>
      </c>
      <c r="M666" s="250">
        <f t="shared" si="263"/>
        <v>5.582056091496308</v>
      </c>
      <c r="N666" s="250">
        <f t="shared" si="263"/>
        <v>5.582056091496308</v>
      </c>
      <c r="O666" s="250">
        <f t="shared" si="263"/>
        <v>5.582056091496308</v>
      </c>
      <c r="P666" s="250">
        <f t="shared" si="263"/>
        <v>5.582056091496308</v>
      </c>
      <c r="Q666" s="250">
        <f t="shared" si="263"/>
        <v>5.582056091496308</v>
      </c>
      <c r="R666" s="251">
        <f t="shared" si="263"/>
        <v>5.582056091496308</v>
      </c>
      <c r="S666" s="246">
        <f t="shared" si="263"/>
        <v>5.5820560914963089</v>
      </c>
      <c r="T666" s="252">
        <f t="shared" si="263"/>
        <v>9.1125773200292706</v>
      </c>
      <c r="U666" s="250">
        <f t="shared" si="263"/>
        <v>9.1125773200292706</v>
      </c>
      <c r="V666" s="250">
        <f t="shared" si="263"/>
        <v>9.1125773200292706</v>
      </c>
      <c r="W666" s="250">
        <f t="shared" si="263"/>
        <v>9.1125773200292706</v>
      </c>
      <c r="X666" s="250">
        <f t="shared" si="263"/>
        <v>9.1125773200292706</v>
      </c>
      <c r="Y666" s="250">
        <f t="shared" si="263"/>
        <v>9.1125773200292706</v>
      </c>
      <c r="Z666" s="250">
        <f t="shared" si="263"/>
        <v>9.1125773200292706</v>
      </c>
      <c r="AA666" s="250">
        <f t="shared" si="263"/>
        <v>9.1125773200292706</v>
      </c>
      <c r="AB666" s="250">
        <f t="shared" si="263"/>
        <v>9.1125773200292706</v>
      </c>
      <c r="AC666" s="250">
        <f t="shared" si="263"/>
        <v>9.1125773200292706</v>
      </c>
      <c r="AD666" s="250">
        <f t="shared" si="263"/>
        <v>9.1125773200292706</v>
      </c>
      <c r="AE666" s="250">
        <f t="shared" si="263"/>
        <v>9.1125773200292706</v>
      </c>
      <c r="AF666" s="251">
        <f t="shared" si="263"/>
        <v>9.1125773200292706</v>
      </c>
      <c r="AG666" s="246">
        <f t="shared" si="263"/>
        <v>9.1125773200292723</v>
      </c>
      <c r="AH666" s="252">
        <f t="shared" si="263"/>
        <v>9.3473559561630299</v>
      </c>
      <c r="AI666" s="250">
        <f t="shared" si="263"/>
        <v>9.3473559561630299</v>
      </c>
      <c r="AJ666" s="250">
        <f t="shared" si="263"/>
        <v>9.3473559561630299</v>
      </c>
      <c r="AK666" s="250">
        <f t="shared" si="263"/>
        <v>9.3473559561630299</v>
      </c>
      <c r="AL666" s="250">
        <f t="shared" si="263"/>
        <v>9.3473559561630299</v>
      </c>
      <c r="AM666" s="250">
        <f t="shared" si="263"/>
        <v>9.3473559561630299</v>
      </c>
      <c r="AN666" s="250">
        <f t="shared" si="263"/>
        <v>9.3473559561630299</v>
      </c>
      <c r="AO666" s="250">
        <f t="shared" si="263"/>
        <v>9.3473559561630299</v>
      </c>
      <c r="AP666" s="250">
        <f t="shared" si="263"/>
        <v>9.3473559561630299</v>
      </c>
      <c r="AQ666" s="250">
        <f t="shared" si="263"/>
        <v>9.3473559561630299</v>
      </c>
      <c r="AR666" s="250">
        <f t="shared" si="263"/>
        <v>9.3473559561630299</v>
      </c>
      <c r="AS666" s="250">
        <f t="shared" si="263"/>
        <v>9.3473559561630299</v>
      </c>
      <c r="AT666" s="251">
        <f t="shared" si="263"/>
        <v>9.3473559561630299</v>
      </c>
      <c r="AU666" s="246">
        <f t="shared" si="263"/>
        <v>9.3473559561630299</v>
      </c>
      <c r="AV666" s="252">
        <f t="shared" si="263"/>
        <v>9.3473559561630299</v>
      </c>
      <c r="AW666" s="250">
        <f t="shared" si="263"/>
        <v>9.3473559561630299</v>
      </c>
      <c r="AX666" s="250">
        <f t="shared" si="263"/>
        <v>9.3473559561630299</v>
      </c>
      <c r="AY666" s="250">
        <f t="shared" si="263"/>
        <v>9.3473559561630299</v>
      </c>
      <c r="AZ666" s="250">
        <f t="shared" si="263"/>
        <v>9.3473559561630299</v>
      </c>
      <c r="BA666" s="250">
        <f t="shared" si="263"/>
        <v>9.3473559561630299</v>
      </c>
      <c r="BB666" s="250">
        <f t="shared" si="263"/>
        <v>9.3473559561630299</v>
      </c>
      <c r="BC666" s="250">
        <f t="shared" si="263"/>
        <v>9.3473559561630299</v>
      </c>
      <c r="BD666" s="250">
        <f t="shared" si="263"/>
        <v>9.3473559561630299</v>
      </c>
      <c r="BE666" s="250">
        <f t="shared" si="263"/>
        <v>9.3473559561630299</v>
      </c>
      <c r="BF666" s="250">
        <f t="shared" si="263"/>
        <v>9.3473559561630299</v>
      </c>
      <c r="BG666" s="250">
        <f t="shared" si="263"/>
        <v>9.3473559561630299</v>
      </c>
      <c r="BH666" s="251">
        <f t="shared" si="263"/>
        <v>9.3473559561630299</v>
      </c>
      <c r="BI666" s="246">
        <f t="shared" si="263"/>
        <v>9.3473559561630299</v>
      </c>
      <c r="BJ666" s="246">
        <f t="shared" si="263"/>
        <v>9.3473559561630299</v>
      </c>
      <c r="BK666" s="246">
        <f t="shared" si="263"/>
        <v>9.3473559561630299</v>
      </c>
      <c r="BL666" s="246">
        <f t="shared" si="263"/>
        <v>9.3473559561630299</v>
      </c>
      <c r="BM666" s="246">
        <f t="shared" si="263"/>
        <v>9.3473559561630299</v>
      </c>
      <c r="BN666" s="526"/>
    </row>
    <row r="667" spans="1:66" outlineLevel="1" x14ac:dyDescent="0.3">
      <c r="A667" t="str">
        <f t="shared" si="258"/>
        <v>Machine or Station Requirement (Biuild/ (UPH * WD * WH * Cacasde yield * (1-DT) * (1-CO)</v>
      </c>
      <c r="B667" s="239" t="str">
        <f t="shared" si="256"/>
        <v>Hoplite (FBG) 980</v>
      </c>
      <c r="C667" s="240" t="str">
        <f t="shared" si="256"/>
        <v>Dedicated for Hoplite (FBG) 980</v>
      </c>
      <c r="D667" s="241" t="str">
        <f t="shared" si="256"/>
        <v>Proof Test</v>
      </c>
      <c r="E667" s="242"/>
      <c r="F667" s="250">
        <v>3.3939712840262821</v>
      </c>
      <c r="G667" s="250">
        <f t="shared" si="263"/>
        <v>3.3939712840262821</v>
      </c>
      <c r="H667" s="250">
        <f t="shared" si="263"/>
        <v>3.3939712840262821</v>
      </c>
      <c r="I667" s="250">
        <f t="shared" si="263"/>
        <v>3.3939712840262821</v>
      </c>
      <c r="J667" s="250">
        <f t="shared" si="263"/>
        <v>3.3939712840262821</v>
      </c>
      <c r="K667" s="250">
        <f t="shared" si="263"/>
        <v>3.3939712840262821</v>
      </c>
      <c r="L667" s="250">
        <f t="shared" si="263"/>
        <v>3.3939712840262821</v>
      </c>
      <c r="M667" s="250">
        <f t="shared" si="263"/>
        <v>3.3939712840262821</v>
      </c>
      <c r="N667" s="250">
        <f t="shared" si="263"/>
        <v>3.3939712840262821</v>
      </c>
      <c r="O667" s="250">
        <f t="shared" si="263"/>
        <v>3.3939712840262821</v>
      </c>
      <c r="P667" s="250">
        <f t="shared" si="263"/>
        <v>3.3939712840262821</v>
      </c>
      <c r="Q667" s="250">
        <f t="shared" si="263"/>
        <v>3.3939712840262821</v>
      </c>
      <c r="R667" s="251">
        <f t="shared" si="263"/>
        <v>3.3939712840262821</v>
      </c>
      <c r="S667" s="246">
        <f t="shared" si="263"/>
        <v>3.393971284026283</v>
      </c>
      <c r="T667" s="252">
        <f t="shared" si="263"/>
        <v>5.5405795356954401</v>
      </c>
      <c r="U667" s="250">
        <f t="shared" si="263"/>
        <v>5.5405795356954401</v>
      </c>
      <c r="V667" s="250">
        <f t="shared" si="263"/>
        <v>5.5405795356954401</v>
      </c>
      <c r="W667" s="250">
        <f t="shared" si="263"/>
        <v>5.5405795356954401</v>
      </c>
      <c r="X667" s="250">
        <f t="shared" si="263"/>
        <v>5.5405795356954401</v>
      </c>
      <c r="Y667" s="250">
        <f t="shared" si="263"/>
        <v>5.5405795356954401</v>
      </c>
      <c r="Z667" s="250">
        <f t="shared" ref="Z667:BM667" si="264">IFERROR(Z$25/((60/(Z134*(1+Z401))*Z$127/$E134)*Z$4*Z$5*Z312*(1-Z490)*(1-Z578)),0)</f>
        <v>5.5405795356954401</v>
      </c>
      <c r="AA667" s="250">
        <f t="shared" si="264"/>
        <v>5.5405795356954401</v>
      </c>
      <c r="AB667" s="250">
        <f t="shared" si="264"/>
        <v>5.5405795356954401</v>
      </c>
      <c r="AC667" s="250">
        <f t="shared" si="264"/>
        <v>5.5405795356954401</v>
      </c>
      <c r="AD667" s="250">
        <f t="shared" si="264"/>
        <v>5.5405795356954401</v>
      </c>
      <c r="AE667" s="250">
        <f t="shared" si="264"/>
        <v>5.5405795356954401</v>
      </c>
      <c r="AF667" s="251">
        <f t="shared" si="264"/>
        <v>5.5405795356954401</v>
      </c>
      <c r="AG667" s="246">
        <f t="shared" si="264"/>
        <v>5.5405795356954419</v>
      </c>
      <c r="AH667" s="252">
        <f t="shared" si="264"/>
        <v>5.683328360873805</v>
      </c>
      <c r="AI667" s="250">
        <f t="shared" si="264"/>
        <v>5.683328360873805</v>
      </c>
      <c r="AJ667" s="250">
        <f t="shared" si="264"/>
        <v>5.683328360873805</v>
      </c>
      <c r="AK667" s="250">
        <f t="shared" si="264"/>
        <v>5.683328360873805</v>
      </c>
      <c r="AL667" s="250">
        <f t="shared" si="264"/>
        <v>5.683328360873805</v>
      </c>
      <c r="AM667" s="250">
        <f t="shared" si="264"/>
        <v>5.683328360873805</v>
      </c>
      <c r="AN667" s="250">
        <f t="shared" si="264"/>
        <v>5.683328360873805</v>
      </c>
      <c r="AO667" s="250">
        <f t="shared" si="264"/>
        <v>5.683328360873805</v>
      </c>
      <c r="AP667" s="250">
        <f t="shared" si="264"/>
        <v>5.683328360873805</v>
      </c>
      <c r="AQ667" s="250">
        <f t="shared" si="264"/>
        <v>5.683328360873805</v>
      </c>
      <c r="AR667" s="250">
        <f t="shared" si="264"/>
        <v>5.683328360873805</v>
      </c>
      <c r="AS667" s="250">
        <f t="shared" si="264"/>
        <v>5.683328360873805</v>
      </c>
      <c r="AT667" s="251">
        <f t="shared" si="264"/>
        <v>5.683328360873805</v>
      </c>
      <c r="AU667" s="246">
        <f t="shared" si="264"/>
        <v>5.6833283608738059</v>
      </c>
      <c r="AV667" s="252">
        <f t="shared" si="264"/>
        <v>5.683328360873805</v>
      </c>
      <c r="AW667" s="250">
        <f t="shared" si="264"/>
        <v>5.683328360873805</v>
      </c>
      <c r="AX667" s="250">
        <f t="shared" si="264"/>
        <v>5.683328360873805</v>
      </c>
      <c r="AY667" s="250">
        <f t="shared" si="264"/>
        <v>5.683328360873805</v>
      </c>
      <c r="AZ667" s="250">
        <f t="shared" si="264"/>
        <v>5.683328360873805</v>
      </c>
      <c r="BA667" s="250">
        <f t="shared" si="264"/>
        <v>5.683328360873805</v>
      </c>
      <c r="BB667" s="250">
        <f t="shared" si="264"/>
        <v>5.683328360873805</v>
      </c>
      <c r="BC667" s="250">
        <f t="shared" si="264"/>
        <v>5.683328360873805</v>
      </c>
      <c r="BD667" s="250">
        <f t="shared" si="264"/>
        <v>5.683328360873805</v>
      </c>
      <c r="BE667" s="250">
        <f t="shared" si="264"/>
        <v>5.683328360873805</v>
      </c>
      <c r="BF667" s="250">
        <f t="shared" si="264"/>
        <v>5.683328360873805</v>
      </c>
      <c r="BG667" s="250">
        <f t="shared" si="264"/>
        <v>5.683328360873805</v>
      </c>
      <c r="BH667" s="251">
        <f t="shared" si="264"/>
        <v>5.683328360873805</v>
      </c>
      <c r="BI667" s="246">
        <f t="shared" si="264"/>
        <v>5.6833283608738059</v>
      </c>
      <c r="BJ667" s="246">
        <f t="shared" si="264"/>
        <v>5.6833283608738059</v>
      </c>
      <c r="BK667" s="246">
        <f t="shared" si="264"/>
        <v>5.6833283608738059</v>
      </c>
      <c r="BL667" s="246">
        <f t="shared" si="264"/>
        <v>5.6833283608738059</v>
      </c>
      <c r="BM667" s="246">
        <f t="shared" si="264"/>
        <v>5.6833283608738059</v>
      </c>
      <c r="BN667" s="526"/>
    </row>
    <row r="668" spans="1:66" outlineLevel="1" x14ac:dyDescent="0.3">
      <c r="A668" t="str">
        <f t="shared" si="258"/>
        <v>Machine or Station Requirement (Biuild/ (UPH * WD * WH * Cacasde yield * (1-DT) * (1-CO)</v>
      </c>
      <c r="B668" s="239" t="str">
        <f t="shared" si="256"/>
        <v>Hoplite (FBG) 980</v>
      </c>
      <c r="C668" s="240" t="str">
        <f t="shared" si="256"/>
        <v>Common</v>
      </c>
      <c r="D668" s="241" t="str">
        <f t="shared" si="256"/>
        <v>Degas</v>
      </c>
      <c r="E668" s="242"/>
      <c r="F668" s="527">
        <v>3.4344012047101562</v>
      </c>
      <c r="G668" s="527">
        <f t="shared" ref="G668:BM668" si="265">IFERROR(G$25/((60/(G135*(1+G402))*G$127/$E135)*G$4*24*G313*(1-G491)*(1-G579)),0)</f>
        <v>3.4344012047101562</v>
      </c>
      <c r="H668" s="527">
        <f t="shared" si="265"/>
        <v>3.4344012047101562</v>
      </c>
      <c r="I668" s="527">
        <f t="shared" si="265"/>
        <v>3.4344012047101562</v>
      </c>
      <c r="J668" s="527">
        <f t="shared" si="265"/>
        <v>3.4344012047101562</v>
      </c>
      <c r="K668" s="527">
        <f t="shared" si="265"/>
        <v>3.4344012047101562</v>
      </c>
      <c r="L668" s="527">
        <f t="shared" si="265"/>
        <v>3.4344012047101562</v>
      </c>
      <c r="M668" s="527">
        <f t="shared" si="265"/>
        <v>3.4344012047101562</v>
      </c>
      <c r="N668" s="527">
        <f t="shared" si="265"/>
        <v>3.4344012047101562</v>
      </c>
      <c r="O668" s="527">
        <f t="shared" si="265"/>
        <v>3.4344012047101562</v>
      </c>
      <c r="P668" s="527">
        <f t="shared" si="265"/>
        <v>3.4344012047101562</v>
      </c>
      <c r="Q668" s="527">
        <f t="shared" si="265"/>
        <v>3.4344012047101562</v>
      </c>
      <c r="R668" s="528">
        <f t="shared" si="265"/>
        <v>3.4344012047101562</v>
      </c>
      <c r="S668" s="529">
        <f t="shared" si="265"/>
        <v>3.4344012047101571</v>
      </c>
      <c r="T668" s="530">
        <f t="shared" si="265"/>
        <v>5.6065804450800139</v>
      </c>
      <c r="U668" s="527">
        <f t="shared" si="265"/>
        <v>5.6065804450800139</v>
      </c>
      <c r="V668" s="527">
        <f t="shared" si="265"/>
        <v>5.6065804450800139</v>
      </c>
      <c r="W668" s="527">
        <f t="shared" si="265"/>
        <v>5.6065804450800139</v>
      </c>
      <c r="X668" s="527">
        <f t="shared" si="265"/>
        <v>5.6065804450800139</v>
      </c>
      <c r="Y668" s="527">
        <f t="shared" si="265"/>
        <v>5.6065804450800139</v>
      </c>
      <c r="Z668" s="527">
        <f t="shared" si="265"/>
        <v>5.6065804450800139</v>
      </c>
      <c r="AA668" s="527">
        <f t="shared" si="265"/>
        <v>5.6065804450800139</v>
      </c>
      <c r="AB668" s="527">
        <f t="shared" si="265"/>
        <v>5.6065804450800139</v>
      </c>
      <c r="AC668" s="527">
        <f t="shared" si="265"/>
        <v>5.6065804450800139</v>
      </c>
      <c r="AD668" s="527">
        <f t="shared" si="265"/>
        <v>5.6065804450800139</v>
      </c>
      <c r="AE668" s="527">
        <f t="shared" si="265"/>
        <v>5.6065804450800139</v>
      </c>
      <c r="AF668" s="528">
        <f t="shared" si="265"/>
        <v>5.6065804450800139</v>
      </c>
      <c r="AG668" s="529">
        <f t="shared" si="265"/>
        <v>5.6065804450800156</v>
      </c>
      <c r="AH668" s="530">
        <f t="shared" si="265"/>
        <v>5.7510297335789851</v>
      </c>
      <c r="AI668" s="527">
        <f t="shared" si="265"/>
        <v>5.7510297335789851</v>
      </c>
      <c r="AJ668" s="527">
        <f t="shared" si="265"/>
        <v>5.7510297335789851</v>
      </c>
      <c r="AK668" s="527">
        <f t="shared" si="265"/>
        <v>5.7510297335789851</v>
      </c>
      <c r="AL668" s="527">
        <f t="shared" si="265"/>
        <v>5.7510297335789851</v>
      </c>
      <c r="AM668" s="527">
        <f t="shared" si="265"/>
        <v>5.7510297335789851</v>
      </c>
      <c r="AN668" s="527">
        <f t="shared" si="265"/>
        <v>5.7510297335789851</v>
      </c>
      <c r="AO668" s="527">
        <f t="shared" si="265"/>
        <v>5.7510297335789851</v>
      </c>
      <c r="AP668" s="527">
        <f t="shared" si="265"/>
        <v>5.7510297335789851</v>
      </c>
      <c r="AQ668" s="527">
        <f t="shared" si="265"/>
        <v>5.7510297335789851</v>
      </c>
      <c r="AR668" s="527">
        <f t="shared" si="265"/>
        <v>5.7510297335789851</v>
      </c>
      <c r="AS668" s="527">
        <f t="shared" si="265"/>
        <v>5.7510297335789851</v>
      </c>
      <c r="AT668" s="528">
        <f t="shared" si="265"/>
        <v>5.7510297335789851</v>
      </c>
      <c r="AU668" s="529">
        <f t="shared" si="265"/>
        <v>5.7510297335789859</v>
      </c>
      <c r="AV668" s="530">
        <f t="shared" si="265"/>
        <v>5.7510297335789851</v>
      </c>
      <c r="AW668" s="527">
        <f t="shared" si="265"/>
        <v>5.7510297335789851</v>
      </c>
      <c r="AX668" s="527">
        <f t="shared" si="265"/>
        <v>5.7510297335789851</v>
      </c>
      <c r="AY668" s="527">
        <f t="shared" si="265"/>
        <v>5.7510297335789851</v>
      </c>
      <c r="AZ668" s="527">
        <f t="shared" si="265"/>
        <v>5.7510297335789851</v>
      </c>
      <c r="BA668" s="527">
        <f t="shared" si="265"/>
        <v>5.7510297335789851</v>
      </c>
      <c r="BB668" s="527">
        <f t="shared" si="265"/>
        <v>5.7510297335789851</v>
      </c>
      <c r="BC668" s="527">
        <f t="shared" si="265"/>
        <v>5.7510297335789851</v>
      </c>
      <c r="BD668" s="527">
        <f t="shared" si="265"/>
        <v>5.7510297335789851</v>
      </c>
      <c r="BE668" s="527">
        <f t="shared" si="265"/>
        <v>5.7510297335789851</v>
      </c>
      <c r="BF668" s="527">
        <f t="shared" si="265"/>
        <v>5.7510297335789851</v>
      </c>
      <c r="BG668" s="527">
        <f t="shared" si="265"/>
        <v>5.7510297335789851</v>
      </c>
      <c r="BH668" s="528">
        <f t="shared" si="265"/>
        <v>5.7510297335789851</v>
      </c>
      <c r="BI668" s="529">
        <f t="shared" si="265"/>
        <v>5.7510297335789859</v>
      </c>
      <c r="BJ668" s="529">
        <f t="shared" si="265"/>
        <v>5.7510297335789859</v>
      </c>
      <c r="BK668" s="529">
        <f t="shared" si="265"/>
        <v>5.7510297335789859</v>
      </c>
      <c r="BL668" s="529">
        <f t="shared" si="265"/>
        <v>5.7510297335789859</v>
      </c>
      <c r="BM668" s="529">
        <f t="shared" si="265"/>
        <v>5.7510297335789859</v>
      </c>
      <c r="BN668" s="526"/>
    </row>
    <row r="669" spans="1:66" outlineLevel="1" x14ac:dyDescent="0.3">
      <c r="A669" t="str">
        <f t="shared" si="258"/>
        <v>Machine or Station Requirement (Biuild/ (UPH * WD * WH * Cacasde yield * (1-DT) * (1-CO)</v>
      </c>
      <c r="B669" s="239" t="str">
        <f t="shared" si="256"/>
        <v>Hoplite (FBG) 980</v>
      </c>
      <c r="C669" s="240" t="str">
        <f t="shared" si="256"/>
        <v>Common</v>
      </c>
      <c r="D669" s="241" t="str">
        <f t="shared" si="256"/>
        <v>Optical Test</v>
      </c>
      <c r="E669" s="242"/>
      <c r="F669" s="250">
        <v>1.4082862082806196</v>
      </c>
      <c r="G669" s="250">
        <f t="shared" ref="G669:BM670" si="266">IFERROR(G$25/((60/(G136*(1+G403))*G$127/$E136)*G$4*G$5*G314*(1-G492)*(1-G580)),0)</f>
        <v>1.4082862082806196</v>
      </c>
      <c r="H669" s="250">
        <f t="shared" si="266"/>
        <v>1.4082862082806196</v>
      </c>
      <c r="I669" s="250">
        <f t="shared" si="266"/>
        <v>1.4082862082806196</v>
      </c>
      <c r="J669" s="250">
        <f t="shared" si="266"/>
        <v>1.4082862082806196</v>
      </c>
      <c r="K669" s="250">
        <f t="shared" si="266"/>
        <v>1.4082862082806196</v>
      </c>
      <c r="L669" s="250">
        <f t="shared" si="266"/>
        <v>1.4082862082806196</v>
      </c>
      <c r="M669" s="250">
        <f t="shared" si="266"/>
        <v>1.4082862082806196</v>
      </c>
      <c r="N669" s="250">
        <f t="shared" si="266"/>
        <v>1.4082862082806196</v>
      </c>
      <c r="O669" s="250">
        <f t="shared" si="266"/>
        <v>1.4082862082806196</v>
      </c>
      <c r="P669" s="250">
        <f t="shared" si="266"/>
        <v>1.4082862082806196</v>
      </c>
      <c r="Q669" s="250">
        <f t="shared" si="266"/>
        <v>1.4082862082806196</v>
      </c>
      <c r="R669" s="251">
        <f t="shared" si="266"/>
        <v>1.4082862082806196</v>
      </c>
      <c r="S669" s="246">
        <f t="shared" si="266"/>
        <v>1.4082862082806196</v>
      </c>
      <c r="T669" s="252">
        <f t="shared" si="266"/>
        <v>2.2989946269507993</v>
      </c>
      <c r="U669" s="250">
        <f t="shared" si="266"/>
        <v>2.2989946269507993</v>
      </c>
      <c r="V669" s="250">
        <f t="shared" si="266"/>
        <v>2.2989946269507993</v>
      </c>
      <c r="W669" s="250">
        <f t="shared" si="266"/>
        <v>2.2989946269507993</v>
      </c>
      <c r="X669" s="250">
        <f t="shared" si="266"/>
        <v>2.2989946269507993</v>
      </c>
      <c r="Y669" s="250">
        <f t="shared" si="266"/>
        <v>2.2989946269507993</v>
      </c>
      <c r="Z669" s="250">
        <f t="shared" si="266"/>
        <v>2.2989946269507993</v>
      </c>
      <c r="AA669" s="250">
        <f t="shared" si="266"/>
        <v>2.2989946269507993</v>
      </c>
      <c r="AB669" s="250">
        <f t="shared" si="266"/>
        <v>2.2989946269507993</v>
      </c>
      <c r="AC669" s="250">
        <f t="shared" si="266"/>
        <v>2.2989946269507993</v>
      </c>
      <c r="AD669" s="250">
        <f t="shared" si="266"/>
        <v>2.2989946269507993</v>
      </c>
      <c r="AE669" s="250">
        <f t="shared" si="266"/>
        <v>2.2989946269507993</v>
      </c>
      <c r="AF669" s="251">
        <f t="shared" si="266"/>
        <v>2.2989946269507993</v>
      </c>
      <c r="AG669" s="246">
        <f t="shared" si="266"/>
        <v>2.2989946269507997</v>
      </c>
      <c r="AH669" s="252">
        <f t="shared" si="266"/>
        <v>2.3582264780548745</v>
      </c>
      <c r="AI669" s="250">
        <f t="shared" si="266"/>
        <v>2.3582264780548745</v>
      </c>
      <c r="AJ669" s="250">
        <f t="shared" si="266"/>
        <v>2.3582264780548745</v>
      </c>
      <c r="AK669" s="250">
        <f t="shared" si="266"/>
        <v>2.3582264780548745</v>
      </c>
      <c r="AL669" s="250">
        <f t="shared" si="266"/>
        <v>2.3582264780548745</v>
      </c>
      <c r="AM669" s="250">
        <f t="shared" si="266"/>
        <v>2.3582264780548745</v>
      </c>
      <c r="AN669" s="250">
        <f t="shared" si="266"/>
        <v>2.3582264780548745</v>
      </c>
      <c r="AO669" s="250">
        <f t="shared" si="266"/>
        <v>2.3582264780548745</v>
      </c>
      <c r="AP669" s="250">
        <f t="shared" si="266"/>
        <v>2.3582264780548745</v>
      </c>
      <c r="AQ669" s="250">
        <f t="shared" si="266"/>
        <v>2.3582264780548745</v>
      </c>
      <c r="AR669" s="250">
        <f t="shared" si="266"/>
        <v>2.3582264780548745</v>
      </c>
      <c r="AS669" s="250">
        <f t="shared" si="266"/>
        <v>2.3582264780548745</v>
      </c>
      <c r="AT669" s="251">
        <f t="shared" si="266"/>
        <v>2.3582264780548745</v>
      </c>
      <c r="AU669" s="246">
        <f t="shared" si="266"/>
        <v>2.3582264780548745</v>
      </c>
      <c r="AV669" s="252">
        <f t="shared" si="266"/>
        <v>2.3582264780548745</v>
      </c>
      <c r="AW669" s="250">
        <f t="shared" si="266"/>
        <v>2.3582264780548745</v>
      </c>
      <c r="AX669" s="250">
        <f t="shared" si="266"/>
        <v>2.3582264780548745</v>
      </c>
      <c r="AY669" s="250">
        <f t="shared" si="266"/>
        <v>2.3582264780548745</v>
      </c>
      <c r="AZ669" s="250">
        <f t="shared" si="266"/>
        <v>2.3582264780548745</v>
      </c>
      <c r="BA669" s="250">
        <f t="shared" si="266"/>
        <v>2.3582264780548745</v>
      </c>
      <c r="BB669" s="250">
        <f t="shared" si="266"/>
        <v>2.3582264780548745</v>
      </c>
      <c r="BC669" s="250">
        <f t="shared" si="266"/>
        <v>2.3582264780548745</v>
      </c>
      <c r="BD669" s="250">
        <f t="shared" si="266"/>
        <v>2.3582264780548745</v>
      </c>
      <c r="BE669" s="250">
        <f t="shared" si="266"/>
        <v>2.3582264780548745</v>
      </c>
      <c r="BF669" s="250">
        <f t="shared" si="266"/>
        <v>2.3582264780548745</v>
      </c>
      <c r="BG669" s="250">
        <f t="shared" si="266"/>
        <v>2.3582264780548745</v>
      </c>
      <c r="BH669" s="251">
        <f t="shared" si="266"/>
        <v>2.3582264780548745</v>
      </c>
      <c r="BI669" s="246">
        <f t="shared" si="266"/>
        <v>2.3582264780548745</v>
      </c>
      <c r="BJ669" s="246">
        <f t="shared" si="266"/>
        <v>2.3582264780548745</v>
      </c>
      <c r="BK669" s="246">
        <f t="shared" si="266"/>
        <v>2.3582264780548745</v>
      </c>
      <c r="BL669" s="246">
        <f t="shared" si="266"/>
        <v>2.3582264780548745</v>
      </c>
      <c r="BM669" s="246">
        <f t="shared" si="266"/>
        <v>2.3582264780548745</v>
      </c>
      <c r="BN669" s="526"/>
    </row>
    <row r="670" spans="1:66" s="264" customFormat="1" outlineLevel="1" x14ac:dyDescent="0.3">
      <c r="A670" s="264" t="str">
        <f t="shared" si="258"/>
        <v>Machine or Station Requirement (Biuild/ (UPH * WD * WH * Cacasde yield * (1-DT) * (1-CO)</v>
      </c>
      <c r="B670" s="265" t="str">
        <f t="shared" si="256"/>
        <v>Hoplite (FBG) 980</v>
      </c>
      <c r="C670" s="266" t="str">
        <f t="shared" si="256"/>
        <v>Common</v>
      </c>
      <c r="D670" s="267" t="str">
        <f t="shared" si="256"/>
        <v>Hoplite Final Inspection</v>
      </c>
      <c r="E670" s="268"/>
      <c r="F670" s="269">
        <v>0</v>
      </c>
      <c r="G670" s="269">
        <f t="shared" si="266"/>
        <v>0</v>
      </c>
      <c r="H670" s="269">
        <f t="shared" si="266"/>
        <v>0</v>
      </c>
      <c r="I670" s="269">
        <f t="shared" si="266"/>
        <v>0</v>
      </c>
      <c r="J670" s="269">
        <f t="shared" si="266"/>
        <v>0</v>
      </c>
      <c r="K670" s="269">
        <f t="shared" si="266"/>
        <v>0</v>
      </c>
      <c r="L670" s="269">
        <f t="shared" si="266"/>
        <v>0</v>
      </c>
      <c r="M670" s="269">
        <f t="shared" si="266"/>
        <v>0</v>
      </c>
      <c r="N670" s="269">
        <f t="shared" si="266"/>
        <v>0</v>
      </c>
      <c r="O670" s="269">
        <f t="shared" si="266"/>
        <v>0</v>
      </c>
      <c r="P670" s="269">
        <f t="shared" si="266"/>
        <v>0</v>
      </c>
      <c r="Q670" s="269">
        <f t="shared" si="266"/>
        <v>0</v>
      </c>
      <c r="R670" s="270">
        <f t="shared" si="266"/>
        <v>0</v>
      </c>
      <c r="S670" s="531">
        <f t="shared" si="266"/>
        <v>0</v>
      </c>
      <c r="T670" s="272">
        <f t="shared" si="266"/>
        <v>0</v>
      </c>
      <c r="U670" s="269">
        <f t="shared" si="266"/>
        <v>0</v>
      </c>
      <c r="V670" s="269">
        <f t="shared" si="266"/>
        <v>0</v>
      </c>
      <c r="W670" s="269">
        <f t="shared" si="266"/>
        <v>0</v>
      </c>
      <c r="X670" s="269">
        <f t="shared" si="266"/>
        <v>0</v>
      </c>
      <c r="Y670" s="269">
        <f t="shared" si="266"/>
        <v>0</v>
      </c>
      <c r="Z670" s="269">
        <f t="shared" si="266"/>
        <v>0</v>
      </c>
      <c r="AA670" s="269">
        <f t="shared" si="266"/>
        <v>0</v>
      </c>
      <c r="AB670" s="269">
        <f t="shared" si="266"/>
        <v>0</v>
      </c>
      <c r="AC670" s="269">
        <f t="shared" si="266"/>
        <v>0</v>
      </c>
      <c r="AD670" s="269">
        <f t="shared" si="266"/>
        <v>0</v>
      </c>
      <c r="AE670" s="269">
        <f t="shared" si="266"/>
        <v>0</v>
      </c>
      <c r="AF670" s="270">
        <f t="shared" si="266"/>
        <v>0</v>
      </c>
      <c r="AG670" s="531">
        <f t="shared" si="266"/>
        <v>0</v>
      </c>
      <c r="AH670" s="272">
        <f t="shared" si="266"/>
        <v>0</v>
      </c>
      <c r="AI670" s="269">
        <f t="shared" si="266"/>
        <v>0</v>
      </c>
      <c r="AJ670" s="269">
        <f t="shared" si="266"/>
        <v>0</v>
      </c>
      <c r="AK670" s="269">
        <f t="shared" si="266"/>
        <v>0</v>
      </c>
      <c r="AL670" s="269">
        <f t="shared" si="266"/>
        <v>0</v>
      </c>
      <c r="AM670" s="269">
        <f t="shared" si="266"/>
        <v>0</v>
      </c>
      <c r="AN670" s="269">
        <f t="shared" si="266"/>
        <v>0</v>
      </c>
      <c r="AO670" s="269">
        <f t="shared" si="266"/>
        <v>0</v>
      </c>
      <c r="AP670" s="269">
        <f t="shared" si="266"/>
        <v>0</v>
      </c>
      <c r="AQ670" s="269">
        <f t="shared" si="266"/>
        <v>0</v>
      </c>
      <c r="AR670" s="269">
        <f t="shared" si="266"/>
        <v>0</v>
      </c>
      <c r="AS670" s="269">
        <f t="shared" si="266"/>
        <v>0</v>
      </c>
      <c r="AT670" s="270">
        <f t="shared" si="266"/>
        <v>0</v>
      </c>
      <c r="AU670" s="531">
        <f t="shared" si="266"/>
        <v>0</v>
      </c>
      <c r="AV670" s="272">
        <f t="shared" si="266"/>
        <v>0</v>
      </c>
      <c r="AW670" s="269">
        <f t="shared" si="266"/>
        <v>0</v>
      </c>
      <c r="AX670" s="269">
        <f t="shared" si="266"/>
        <v>0</v>
      </c>
      <c r="AY670" s="269">
        <f t="shared" si="266"/>
        <v>0</v>
      </c>
      <c r="AZ670" s="269">
        <f t="shared" si="266"/>
        <v>0</v>
      </c>
      <c r="BA670" s="269">
        <f t="shared" si="266"/>
        <v>0</v>
      </c>
      <c r="BB670" s="269">
        <f t="shared" si="266"/>
        <v>0</v>
      </c>
      <c r="BC670" s="269">
        <f t="shared" si="266"/>
        <v>0</v>
      </c>
      <c r="BD670" s="269">
        <f t="shared" si="266"/>
        <v>0</v>
      </c>
      <c r="BE670" s="269">
        <f t="shared" si="266"/>
        <v>0</v>
      </c>
      <c r="BF670" s="269">
        <f t="shared" si="266"/>
        <v>0</v>
      </c>
      <c r="BG670" s="269">
        <f t="shared" si="266"/>
        <v>0</v>
      </c>
      <c r="BH670" s="270">
        <f t="shared" si="266"/>
        <v>0</v>
      </c>
      <c r="BI670" s="531">
        <f t="shared" si="266"/>
        <v>0</v>
      </c>
      <c r="BJ670" s="531">
        <f t="shared" si="266"/>
        <v>0</v>
      </c>
      <c r="BK670" s="531">
        <f t="shared" si="266"/>
        <v>0</v>
      </c>
      <c r="BL670" s="531">
        <f t="shared" si="266"/>
        <v>0</v>
      </c>
      <c r="BM670" s="531">
        <f t="shared" si="266"/>
        <v>0</v>
      </c>
      <c r="BN670" s="532"/>
    </row>
    <row r="671" spans="1:66" outlineLevel="1" x14ac:dyDescent="0.3">
      <c r="A671" t="str">
        <f t="shared" si="258"/>
        <v>Machine or Station Requirement (Biuild/ (UPH * WD * WH * Cacasde yield * (1-DT) * (1-CO)</v>
      </c>
      <c r="B671" s="273" t="str">
        <f t="shared" si="256"/>
        <v>Hoplite (FBG) 14xx</v>
      </c>
      <c r="C671" s="274" t="str">
        <f t="shared" si="256"/>
        <v>Common</v>
      </c>
      <c r="D671" s="275" t="str">
        <f t="shared" si="256"/>
        <v>Fiber Preparation</v>
      </c>
      <c r="E671" s="276"/>
      <c r="F671" s="463">
        <v>0.24351784743801791</v>
      </c>
      <c r="G671" s="463">
        <f t="shared" ref="G671:BM671" si="267">IFERROR(G$26/((60/(G138*(1+G405))*G$127/$E138)*G$4*G$5*G316*(1-G494)*(1-G582)),0)</f>
        <v>0.24085808501817155</v>
      </c>
      <c r="H671" s="463">
        <f t="shared" si="267"/>
        <v>0.24085808501817155</v>
      </c>
      <c r="I671" s="463">
        <f t="shared" si="267"/>
        <v>0.24085808501817155</v>
      </c>
      <c r="J671" s="463">
        <f t="shared" si="267"/>
        <v>0.24085808501817155</v>
      </c>
      <c r="K671" s="463">
        <f t="shared" si="267"/>
        <v>0.24085808501817155</v>
      </c>
      <c r="L671" s="463">
        <f t="shared" si="267"/>
        <v>0.24085808501817155</v>
      </c>
      <c r="M671" s="463">
        <f t="shared" si="267"/>
        <v>0.24085808501817155</v>
      </c>
      <c r="N671" s="463">
        <f t="shared" si="267"/>
        <v>0.24085808501817155</v>
      </c>
      <c r="O671" s="463">
        <f t="shared" si="267"/>
        <v>0.24085808501817155</v>
      </c>
      <c r="P671" s="463">
        <f t="shared" si="267"/>
        <v>0.24085808501817155</v>
      </c>
      <c r="Q671" s="463">
        <f t="shared" si="267"/>
        <v>0.24085808501817155</v>
      </c>
      <c r="R671" s="464">
        <f t="shared" si="267"/>
        <v>0.24085808501817155</v>
      </c>
      <c r="S671" s="465">
        <f t="shared" si="267"/>
        <v>0.2408580850181716</v>
      </c>
      <c r="T671" s="466">
        <f t="shared" si="267"/>
        <v>0.29879500540240683</v>
      </c>
      <c r="U671" s="463">
        <f t="shared" si="267"/>
        <v>0.29879500540240683</v>
      </c>
      <c r="V671" s="463">
        <f t="shared" si="267"/>
        <v>0.29879500540240683</v>
      </c>
      <c r="W671" s="463">
        <f t="shared" si="267"/>
        <v>0.29879500540240683</v>
      </c>
      <c r="X671" s="463">
        <f t="shared" si="267"/>
        <v>0.29879500540240683</v>
      </c>
      <c r="Y671" s="463">
        <f t="shared" si="267"/>
        <v>0.29879500540240683</v>
      </c>
      <c r="Z671" s="463">
        <f t="shared" si="267"/>
        <v>0.29879500540240683</v>
      </c>
      <c r="AA671" s="463">
        <f t="shared" si="267"/>
        <v>0.29879500540240683</v>
      </c>
      <c r="AB671" s="463">
        <f t="shared" si="267"/>
        <v>0.29879500540240683</v>
      </c>
      <c r="AC671" s="463">
        <f t="shared" si="267"/>
        <v>0.29879500540240683</v>
      </c>
      <c r="AD671" s="463">
        <f t="shared" si="267"/>
        <v>0.29879500540240683</v>
      </c>
      <c r="AE671" s="463">
        <f t="shared" si="267"/>
        <v>0.29879500540240683</v>
      </c>
      <c r="AF671" s="464">
        <f t="shared" si="267"/>
        <v>0.29879500540240683</v>
      </c>
      <c r="AG671" s="465">
        <f t="shared" si="267"/>
        <v>0.29879500540240689</v>
      </c>
      <c r="AH671" s="466">
        <f t="shared" si="267"/>
        <v>0.31330712284496737</v>
      </c>
      <c r="AI671" s="463">
        <f t="shared" si="267"/>
        <v>0.31330712284496737</v>
      </c>
      <c r="AJ671" s="463">
        <f t="shared" si="267"/>
        <v>0.31330712284496737</v>
      </c>
      <c r="AK671" s="463">
        <f t="shared" si="267"/>
        <v>0.31330712284496737</v>
      </c>
      <c r="AL671" s="463">
        <f t="shared" si="267"/>
        <v>0.31330712284496737</v>
      </c>
      <c r="AM671" s="463">
        <f t="shared" si="267"/>
        <v>0.31330712284496737</v>
      </c>
      <c r="AN671" s="463">
        <f t="shared" si="267"/>
        <v>0.31330712284496737</v>
      </c>
      <c r="AO671" s="463">
        <f t="shared" si="267"/>
        <v>0.31330712284496737</v>
      </c>
      <c r="AP671" s="463">
        <f t="shared" si="267"/>
        <v>0.31330712284496737</v>
      </c>
      <c r="AQ671" s="463">
        <f t="shared" si="267"/>
        <v>0.31330712284496737</v>
      </c>
      <c r="AR671" s="463">
        <f t="shared" si="267"/>
        <v>0.31330712284496737</v>
      </c>
      <c r="AS671" s="463">
        <f t="shared" si="267"/>
        <v>0.31330712284496737</v>
      </c>
      <c r="AT671" s="464">
        <f t="shared" si="267"/>
        <v>0.31330712284496737</v>
      </c>
      <c r="AU671" s="465">
        <f t="shared" si="267"/>
        <v>0.31330712284496742</v>
      </c>
      <c r="AV671" s="466">
        <f t="shared" si="267"/>
        <v>0.31330712284496737</v>
      </c>
      <c r="AW671" s="463">
        <f t="shared" si="267"/>
        <v>0.31330712284496737</v>
      </c>
      <c r="AX671" s="463">
        <f t="shared" si="267"/>
        <v>0.31330712284496737</v>
      </c>
      <c r="AY671" s="463">
        <f t="shared" si="267"/>
        <v>0.31330712284496737</v>
      </c>
      <c r="AZ671" s="463">
        <f t="shared" si="267"/>
        <v>0.31330712284496737</v>
      </c>
      <c r="BA671" s="463">
        <f t="shared" si="267"/>
        <v>0.31330712284496737</v>
      </c>
      <c r="BB671" s="463">
        <f t="shared" si="267"/>
        <v>0.31330712284496737</v>
      </c>
      <c r="BC671" s="463">
        <f t="shared" si="267"/>
        <v>0.31330712284496737</v>
      </c>
      <c r="BD671" s="463">
        <f t="shared" si="267"/>
        <v>0.31330712284496737</v>
      </c>
      <c r="BE671" s="463">
        <f t="shared" si="267"/>
        <v>0.31330712284496737</v>
      </c>
      <c r="BF671" s="463">
        <f t="shared" si="267"/>
        <v>0.31330712284496737</v>
      </c>
      <c r="BG671" s="463">
        <f t="shared" si="267"/>
        <v>0.31330712284496737</v>
      </c>
      <c r="BH671" s="464">
        <f t="shared" si="267"/>
        <v>0.31330712284496737</v>
      </c>
      <c r="BI671" s="465">
        <f t="shared" si="267"/>
        <v>0.31330712284496742</v>
      </c>
      <c r="BJ671" s="465">
        <f t="shared" si="267"/>
        <v>0.31330712284496742</v>
      </c>
      <c r="BK671" s="465">
        <f t="shared" si="267"/>
        <v>0.31330712284496742</v>
      </c>
      <c r="BL671" s="465">
        <f t="shared" si="267"/>
        <v>0.31330712284496742</v>
      </c>
      <c r="BM671" s="465">
        <f t="shared" si="267"/>
        <v>0.31330712284496742</v>
      </c>
      <c r="BN671" s="526"/>
    </row>
    <row r="672" spans="1:66" outlineLevel="1" x14ac:dyDescent="0.3">
      <c r="A672" t="str">
        <f t="shared" si="258"/>
        <v>Machine or Station Requirement (Biuild/ (UPH * WD * WH * Cacasde yield * (1-DT) * (1-CO)</v>
      </c>
      <c r="B672" s="239" t="str">
        <f t="shared" si="256"/>
        <v>Hoplite (FBG) 14xx</v>
      </c>
      <c r="C672" s="240" t="str">
        <f t="shared" si="256"/>
        <v>Common</v>
      </c>
      <c r="D672" s="241" t="str">
        <f t="shared" si="256"/>
        <v>H2 Loading</v>
      </c>
      <c r="E672" s="242"/>
      <c r="F672" s="527">
        <v>2.7536248902606641</v>
      </c>
      <c r="G672" s="527">
        <f t="shared" ref="G672:R672" si="268">IFERROR(G$26/((60/(G139*(1+G406))*G$127/$E139)*7*24*G317*(1-G495)*(1-G583)),0)</f>
        <v>2.7235491152054783</v>
      </c>
      <c r="H672" s="527">
        <f t="shared" si="268"/>
        <v>2.7235491152054783</v>
      </c>
      <c r="I672" s="527">
        <f t="shared" si="268"/>
        <v>2.7235491152054783</v>
      </c>
      <c r="J672" s="527">
        <f t="shared" si="268"/>
        <v>2.7235491152054783</v>
      </c>
      <c r="K672" s="527">
        <f t="shared" si="268"/>
        <v>2.7235491152054783</v>
      </c>
      <c r="L672" s="527">
        <f t="shared" si="268"/>
        <v>2.7235491152054783</v>
      </c>
      <c r="M672" s="527">
        <f t="shared" si="268"/>
        <v>2.7235491152054783</v>
      </c>
      <c r="N672" s="527">
        <f t="shared" si="268"/>
        <v>2.7235491152054783</v>
      </c>
      <c r="O672" s="527">
        <f t="shared" si="268"/>
        <v>1.5563137801174163</v>
      </c>
      <c r="P672" s="527">
        <f t="shared" si="268"/>
        <v>1.5563137801174163</v>
      </c>
      <c r="Q672" s="527">
        <f t="shared" si="268"/>
        <v>1.5563137801174163</v>
      </c>
      <c r="R672" s="528">
        <f t="shared" si="268"/>
        <v>1.5563137801174163</v>
      </c>
      <c r="S672" s="529">
        <f>IFERROR(S$26/((60/(S139*(1+S406))*S$127/$E139)*91*24*S317*(1-S495)*(1-S583)),0)</f>
        <v>2.3643997813322297</v>
      </c>
      <c r="T672" s="530">
        <f t="shared" ref="T672:AF672" si="269">IFERROR(T$26/((60/(T139*(1+T406))*T$127/$E139)*7*24*T317*(1-T495)*(1-T583)),0)</f>
        <v>1.9306754195232443</v>
      </c>
      <c r="U672" s="527">
        <f t="shared" si="269"/>
        <v>1.9306754195232443</v>
      </c>
      <c r="V672" s="527">
        <f t="shared" si="269"/>
        <v>1.9306754195232443</v>
      </c>
      <c r="W672" s="527">
        <f t="shared" si="269"/>
        <v>1.9306754195232443</v>
      </c>
      <c r="X672" s="527">
        <f t="shared" si="269"/>
        <v>1.9306754195232443</v>
      </c>
      <c r="Y672" s="527">
        <f t="shared" si="269"/>
        <v>1.9306754195232443</v>
      </c>
      <c r="Z672" s="527">
        <f t="shared" si="269"/>
        <v>1.9306754195232443</v>
      </c>
      <c r="AA672" s="527">
        <f t="shared" si="269"/>
        <v>1.9306754195232443</v>
      </c>
      <c r="AB672" s="527">
        <f t="shared" si="269"/>
        <v>1.9306754195232443</v>
      </c>
      <c r="AC672" s="527">
        <f t="shared" si="269"/>
        <v>1.9306754195232443</v>
      </c>
      <c r="AD672" s="527">
        <f t="shared" si="269"/>
        <v>1.9306754195232443</v>
      </c>
      <c r="AE672" s="527">
        <f t="shared" si="269"/>
        <v>1.9306754195232443</v>
      </c>
      <c r="AF672" s="528">
        <f t="shared" si="269"/>
        <v>1.9306754195232443</v>
      </c>
      <c r="AG672" s="529">
        <f>IFERROR(AG$26/((60/(AG139*(1+AG406))*AG$127/$E139)*91*24*AG317*(1-AG495)*(1-AG583)),0)</f>
        <v>1.9306754195232443</v>
      </c>
      <c r="AH672" s="530">
        <f t="shared" ref="AH672:AT672" si="270">IFERROR(AH$26/((60/(AH139*(1+AH406))*AH$127/$E139)*7*24*AH317*(1-AH495)*(1-AH583)),0)</f>
        <v>2.0244460245367124</v>
      </c>
      <c r="AI672" s="527">
        <f t="shared" si="270"/>
        <v>2.0244460245367124</v>
      </c>
      <c r="AJ672" s="527">
        <f t="shared" si="270"/>
        <v>2.0244460245367124</v>
      </c>
      <c r="AK672" s="527">
        <f t="shared" si="270"/>
        <v>2.0244460245367124</v>
      </c>
      <c r="AL672" s="527">
        <f t="shared" si="270"/>
        <v>2.0244460245367124</v>
      </c>
      <c r="AM672" s="527">
        <f t="shared" si="270"/>
        <v>2.0244460245367124</v>
      </c>
      <c r="AN672" s="527">
        <f t="shared" si="270"/>
        <v>2.0244460245367124</v>
      </c>
      <c r="AO672" s="527">
        <f t="shared" si="270"/>
        <v>2.0244460245367124</v>
      </c>
      <c r="AP672" s="527">
        <f t="shared" si="270"/>
        <v>2.0244460245367124</v>
      </c>
      <c r="AQ672" s="527">
        <f t="shared" si="270"/>
        <v>2.0244460245367124</v>
      </c>
      <c r="AR672" s="527">
        <f t="shared" si="270"/>
        <v>2.0244460245367124</v>
      </c>
      <c r="AS672" s="527">
        <f t="shared" si="270"/>
        <v>2.0244460245367124</v>
      </c>
      <c r="AT672" s="528">
        <f t="shared" si="270"/>
        <v>2.0244460245367124</v>
      </c>
      <c r="AU672" s="529">
        <f>IFERROR(AU$26/((60/(AU139*(1+AU406))*AU$127/$E139)*91*24*AU317*(1-AU495)*(1-AU583)),0)</f>
        <v>2.0244460245367124</v>
      </c>
      <c r="AV672" s="530">
        <f t="shared" ref="AV672:BH672" si="271">IFERROR(AV$26/((60/(AV139*(1+AV406))*AV$127/$E139)*7*24*AV317*(1-AV495)*(1-AV583)),0)</f>
        <v>2.0244460245367124</v>
      </c>
      <c r="AW672" s="527">
        <f t="shared" si="271"/>
        <v>2.0244460245367124</v>
      </c>
      <c r="AX672" s="527">
        <f t="shared" si="271"/>
        <v>2.0244460245367124</v>
      </c>
      <c r="AY672" s="527">
        <f t="shared" si="271"/>
        <v>2.0244460245367124</v>
      </c>
      <c r="AZ672" s="527">
        <f t="shared" si="271"/>
        <v>2.0244460245367124</v>
      </c>
      <c r="BA672" s="527">
        <f t="shared" si="271"/>
        <v>2.0244460245367124</v>
      </c>
      <c r="BB672" s="527">
        <f t="shared" si="271"/>
        <v>2.0244460245367124</v>
      </c>
      <c r="BC672" s="527">
        <f t="shared" si="271"/>
        <v>2.0244460245367124</v>
      </c>
      <c r="BD672" s="527">
        <f t="shared" si="271"/>
        <v>2.0244460245367124</v>
      </c>
      <c r="BE672" s="527">
        <f t="shared" si="271"/>
        <v>2.0244460245367124</v>
      </c>
      <c r="BF672" s="527">
        <f t="shared" si="271"/>
        <v>2.0244460245367124</v>
      </c>
      <c r="BG672" s="527">
        <f t="shared" si="271"/>
        <v>2.0244460245367124</v>
      </c>
      <c r="BH672" s="528">
        <f t="shared" si="271"/>
        <v>2.0244460245367124</v>
      </c>
      <c r="BI672" s="529">
        <f>IFERROR(BI$26/((60/(BI139*(1+BI406))*BI$127/$E139)*91*24*BI317*(1-BI495)*(1-BI583)),0)</f>
        <v>2.0244460245367124</v>
      </c>
      <c r="BJ672" s="529">
        <f>IFERROR(BJ$26/((60/(BJ139*(1+BJ406))*BJ$127/$E139)*91*24*BJ317*(1-BJ495)*(1-BJ583)),0)</f>
        <v>2.0244460245367124</v>
      </c>
      <c r="BK672" s="529">
        <f>IFERROR(BK$26/((60/(BK139*(1+BK406))*BK$127/$E139)*91*24*BK317*(1-BK495)*(1-BK583)),0)</f>
        <v>2.0244460245367124</v>
      </c>
      <c r="BL672" s="529">
        <f>IFERROR(BL$26/((60/(BL139*(1+BL406))*BL$127/$E139)*91*24*BL317*(1-BL495)*(1-BL583)),0)</f>
        <v>2.0244460245367124</v>
      </c>
      <c r="BM672" s="529">
        <f>IFERROR(BM$26/((60/(BM139*(1+BM406))*BM$127/$E139)*91*24*BM317*(1-BM495)*(1-BM583)),0)</f>
        <v>2.0244460245367124</v>
      </c>
      <c r="BN672" s="526"/>
    </row>
    <row r="673" spans="1:66" outlineLevel="1" x14ac:dyDescent="0.3">
      <c r="A673" t="str">
        <f t="shared" si="258"/>
        <v>Machine or Station Requirement (Biuild/ (UPH * WD * WH * Cacasde yield * (1-DT) * (1-CO)</v>
      </c>
      <c r="B673" s="239" t="str">
        <f t="shared" si="256"/>
        <v>Hoplite (FBG) 14xx</v>
      </c>
      <c r="C673" s="240" t="str">
        <f t="shared" si="256"/>
        <v>Dedicated for Hoplite (FBG) 14xx</v>
      </c>
      <c r="D673" s="241" t="str">
        <f t="shared" si="256"/>
        <v>Kitting</v>
      </c>
      <c r="E673" s="242"/>
      <c r="F673" s="250">
        <v>1.8138313894223508</v>
      </c>
      <c r="G673" s="250">
        <f t="shared" ref="G673:BM677" si="272">IFERROR(G$26/((60/(G140*(1+G407))*G$127/$E140)*G$4*G$5*G318*(1-G496)*(1-G584)),0)</f>
        <v>1.7940202724291652</v>
      </c>
      <c r="H673" s="250">
        <f t="shared" si="272"/>
        <v>1.7940202724291652</v>
      </c>
      <c r="I673" s="250">
        <f t="shared" si="272"/>
        <v>1.7940202724291652</v>
      </c>
      <c r="J673" s="250">
        <f t="shared" si="272"/>
        <v>1.7940202724291652</v>
      </c>
      <c r="K673" s="250">
        <f t="shared" si="272"/>
        <v>1.7940202724291652</v>
      </c>
      <c r="L673" s="250">
        <f t="shared" si="272"/>
        <v>1.7940202724291652</v>
      </c>
      <c r="M673" s="250">
        <f t="shared" si="272"/>
        <v>1.7940202724291652</v>
      </c>
      <c r="N673" s="250">
        <f t="shared" si="272"/>
        <v>1.7940202724291652</v>
      </c>
      <c r="O673" s="250">
        <f t="shared" si="272"/>
        <v>1.7940202724291652</v>
      </c>
      <c r="P673" s="250">
        <f t="shared" si="272"/>
        <v>1.7940202724291652</v>
      </c>
      <c r="Q673" s="250">
        <f t="shared" si="272"/>
        <v>1.7940202724291652</v>
      </c>
      <c r="R673" s="251">
        <f t="shared" si="272"/>
        <v>1.7940202724291652</v>
      </c>
      <c r="S673" s="246">
        <f t="shared" si="272"/>
        <v>1.794020272429165</v>
      </c>
      <c r="T673" s="252">
        <f t="shared" si="272"/>
        <v>2.2255607361158662</v>
      </c>
      <c r="U673" s="250">
        <f t="shared" si="272"/>
        <v>2.2255607361158662</v>
      </c>
      <c r="V673" s="250">
        <f t="shared" si="272"/>
        <v>2.2255607361158662</v>
      </c>
      <c r="W673" s="250">
        <f t="shared" si="272"/>
        <v>2.2255607361158662</v>
      </c>
      <c r="X673" s="250">
        <f t="shared" si="272"/>
        <v>2.2255607361158662</v>
      </c>
      <c r="Y673" s="250">
        <f t="shared" si="272"/>
        <v>2.2255607361158662</v>
      </c>
      <c r="Z673" s="250">
        <f t="shared" si="272"/>
        <v>2.2255607361158662</v>
      </c>
      <c r="AA673" s="250">
        <f t="shared" si="272"/>
        <v>2.2255607361158662</v>
      </c>
      <c r="AB673" s="250">
        <f t="shared" si="272"/>
        <v>2.2255607361158662</v>
      </c>
      <c r="AC673" s="250">
        <f t="shared" si="272"/>
        <v>2.2255607361158662</v>
      </c>
      <c r="AD673" s="250">
        <f t="shared" si="272"/>
        <v>2.2255607361158662</v>
      </c>
      <c r="AE673" s="250">
        <f t="shared" si="272"/>
        <v>2.2255607361158662</v>
      </c>
      <c r="AF673" s="251">
        <f t="shared" si="272"/>
        <v>2.2255607361158662</v>
      </c>
      <c r="AG673" s="246">
        <f t="shared" si="272"/>
        <v>2.2255607361158662</v>
      </c>
      <c r="AH673" s="252">
        <f t="shared" si="272"/>
        <v>2.3336535696442167</v>
      </c>
      <c r="AI673" s="250">
        <f t="shared" si="272"/>
        <v>2.3336535696442167</v>
      </c>
      <c r="AJ673" s="250">
        <f t="shared" si="272"/>
        <v>2.3336535696442167</v>
      </c>
      <c r="AK673" s="250">
        <f t="shared" si="272"/>
        <v>2.3336535696442167</v>
      </c>
      <c r="AL673" s="250">
        <f t="shared" si="272"/>
        <v>2.3336535696442167</v>
      </c>
      <c r="AM673" s="250">
        <f t="shared" si="272"/>
        <v>2.3336535696442167</v>
      </c>
      <c r="AN673" s="250">
        <f t="shared" si="272"/>
        <v>2.3336535696442167</v>
      </c>
      <c r="AO673" s="250">
        <f t="shared" si="272"/>
        <v>2.3336535696442167</v>
      </c>
      <c r="AP673" s="250">
        <f t="shared" si="272"/>
        <v>2.3336535696442167</v>
      </c>
      <c r="AQ673" s="250">
        <f t="shared" si="272"/>
        <v>2.3336535696442167</v>
      </c>
      <c r="AR673" s="250">
        <f t="shared" si="272"/>
        <v>2.3336535696442167</v>
      </c>
      <c r="AS673" s="250">
        <f t="shared" si="272"/>
        <v>2.3336535696442167</v>
      </c>
      <c r="AT673" s="251">
        <f t="shared" si="272"/>
        <v>2.3336535696442167</v>
      </c>
      <c r="AU673" s="246">
        <f t="shared" si="272"/>
        <v>2.3336535696442167</v>
      </c>
      <c r="AV673" s="252">
        <f t="shared" si="272"/>
        <v>2.3336535696442167</v>
      </c>
      <c r="AW673" s="250">
        <f t="shared" si="272"/>
        <v>2.3336535696442167</v>
      </c>
      <c r="AX673" s="250">
        <f t="shared" si="272"/>
        <v>2.3336535696442167</v>
      </c>
      <c r="AY673" s="250">
        <f t="shared" si="272"/>
        <v>2.3336535696442167</v>
      </c>
      <c r="AZ673" s="250">
        <f t="shared" si="272"/>
        <v>2.3336535696442167</v>
      </c>
      <c r="BA673" s="250">
        <f t="shared" si="272"/>
        <v>2.3336535696442167</v>
      </c>
      <c r="BB673" s="250">
        <f t="shared" si="272"/>
        <v>2.3336535696442167</v>
      </c>
      <c r="BC673" s="250">
        <f t="shared" si="272"/>
        <v>2.3336535696442167</v>
      </c>
      <c r="BD673" s="250">
        <f t="shared" si="272"/>
        <v>2.3336535696442167</v>
      </c>
      <c r="BE673" s="250">
        <f t="shared" si="272"/>
        <v>2.3336535696442167</v>
      </c>
      <c r="BF673" s="250">
        <f t="shared" si="272"/>
        <v>2.3336535696442167</v>
      </c>
      <c r="BG673" s="250">
        <f t="shared" si="272"/>
        <v>2.3336535696442167</v>
      </c>
      <c r="BH673" s="251">
        <f t="shared" si="272"/>
        <v>2.3336535696442167</v>
      </c>
      <c r="BI673" s="246">
        <f t="shared" si="272"/>
        <v>2.3336535696442167</v>
      </c>
      <c r="BJ673" s="246">
        <f t="shared" si="272"/>
        <v>2.3336535696442167</v>
      </c>
      <c r="BK673" s="246">
        <f t="shared" si="272"/>
        <v>2.3336535696442167</v>
      </c>
      <c r="BL673" s="246">
        <f t="shared" si="272"/>
        <v>2.3336535696442167</v>
      </c>
      <c r="BM673" s="246">
        <f t="shared" si="272"/>
        <v>2.3336535696442167</v>
      </c>
      <c r="BN673" s="526"/>
    </row>
    <row r="674" spans="1:66" outlineLevel="1" x14ac:dyDescent="0.3">
      <c r="A674" t="str">
        <f t="shared" si="258"/>
        <v>Machine or Station Requirement (Biuild/ (UPH * WD * WH * Cacasde yield * (1-DT) * (1-CO)</v>
      </c>
      <c r="B674" s="239" t="str">
        <f t="shared" si="256"/>
        <v>Hoplite (FBG) 14xx</v>
      </c>
      <c r="C674" s="240" t="str">
        <f t="shared" si="256"/>
        <v>Dedicated for Hoplite (FBG) 14xx</v>
      </c>
      <c r="D674" s="241" t="str">
        <f t="shared" si="256"/>
        <v>Stripping &amp; Cleaning</v>
      </c>
      <c r="E674" s="281"/>
      <c r="F674" s="250">
        <v>2.7152966711075801</v>
      </c>
      <c r="G674" s="250">
        <f t="shared" si="272"/>
        <v>2.6856395263827602</v>
      </c>
      <c r="H674" s="250">
        <f t="shared" si="272"/>
        <v>2.6856395263827602</v>
      </c>
      <c r="I674" s="250">
        <f t="shared" si="272"/>
        <v>2.6856395263827602</v>
      </c>
      <c r="J674" s="250">
        <f t="shared" si="272"/>
        <v>2.6856395263827602</v>
      </c>
      <c r="K674" s="250">
        <f t="shared" si="272"/>
        <v>2.6856395263827602</v>
      </c>
      <c r="L674" s="250">
        <f t="shared" si="272"/>
        <v>2.6856395263827602</v>
      </c>
      <c r="M674" s="250">
        <f t="shared" si="272"/>
        <v>2.6856395263827602</v>
      </c>
      <c r="N674" s="250">
        <f t="shared" si="272"/>
        <v>2.6856395263827602</v>
      </c>
      <c r="O674" s="250">
        <f t="shared" si="272"/>
        <v>2.6856395263827602</v>
      </c>
      <c r="P674" s="250">
        <f t="shared" si="272"/>
        <v>2.6856395263827602</v>
      </c>
      <c r="Q674" s="250">
        <f t="shared" si="272"/>
        <v>2.6856395263827602</v>
      </c>
      <c r="R674" s="251">
        <f t="shared" si="272"/>
        <v>2.6856395263827602</v>
      </c>
      <c r="S674" s="246">
        <f t="shared" si="272"/>
        <v>2.6856395263827606</v>
      </c>
      <c r="T674" s="252">
        <f t="shared" si="272"/>
        <v>3.3316534785781129</v>
      </c>
      <c r="U674" s="250">
        <f t="shared" si="272"/>
        <v>3.3316534785781129</v>
      </c>
      <c r="V674" s="250">
        <f t="shared" si="272"/>
        <v>3.3316534785781129</v>
      </c>
      <c r="W674" s="250">
        <f t="shared" si="272"/>
        <v>3.3316534785781129</v>
      </c>
      <c r="X674" s="250">
        <f t="shared" si="272"/>
        <v>3.3316534785781129</v>
      </c>
      <c r="Y674" s="250">
        <f t="shared" si="272"/>
        <v>3.3316534785781129</v>
      </c>
      <c r="Z674" s="250">
        <f t="shared" si="272"/>
        <v>3.3316534785781129</v>
      </c>
      <c r="AA674" s="250">
        <f t="shared" si="272"/>
        <v>3.3316534785781129</v>
      </c>
      <c r="AB674" s="250">
        <f t="shared" si="272"/>
        <v>3.3316534785781129</v>
      </c>
      <c r="AC674" s="250">
        <f t="shared" si="272"/>
        <v>3.3316534785781129</v>
      </c>
      <c r="AD674" s="250">
        <f t="shared" si="272"/>
        <v>3.3316534785781129</v>
      </c>
      <c r="AE674" s="250">
        <f t="shared" si="272"/>
        <v>3.3316534785781129</v>
      </c>
      <c r="AF674" s="251">
        <f t="shared" si="272"/>
        <v>3.3316534785781129</v>
      </c>
      <c r="AG674" s="246">
        <f t="shared" si="272"/>
        <v>3.3316534785781133</v>
      </c>
      <c r="AH674" s="252">
        <f t="shared" si="272"/>
        <v>3.493467918862768</v>
      </c>
      <c r="AI674" s="250">
        <f t="shared" si="272"/>
        <v>3.493467918862768</v>
      </c>
      <c r="AJ674" s="250">
        <f t="shared" si="272"/>
        <v>3.493467918862768</v>
      </c>
      <c r="AK674" s="250">
        <f t="shared" si="272"/>
        <v>3.493467918862768</v>
      </c>
      <c r="AL674" s="250">
        <f t="shared" si="272"/>
        <v>3.493467918862768</v>
      </c>
      <c r="AM674" s="250">
        <f t="shared" si="272"/>
        <v>3.493467918862768</v>
      </c>
      <c r="AN674" s="250">
        <f t="shared" si="272"/>
        <v>3.493467918862768</v>
      </c>
      <c r="AO674" s="250">
        <f t="shared" si="272"/>
        <v>3.493467918862768</v>
      </c>
      <c r="AP674" s="250">
        <f t="shared" si="272"/>
        <v>3.493467918862768</v>
      </c>
      <c r="AQ674" s="250">
        <f t="shared" si="272"/>
        <v>3.493467918862768</v>
      </c>
      <c r="AR674" s="250">
        <f t="shared" si="272"/>
        <v>3.493467918862768</v>
      </c>
      <c r="AS674" s="250">
        <f t="shared" si="272"/>
        <v>3.493467918862768</v>
      </c>
      <c r="AT674" s="251">
        <f t="shared" si="272"/>
        <v>3.493467918862768</v>
      </c>
      <c r="AU674" s="246">
        <f t="shared" si="272"/>
        <v>3.4934679188627684</v>
      </c>
      <c r="AV674" s="252">
        <f t="shared" si="272"/>
        <v>3.493467918862768</v>
      </c>
      <c r="AW674" s="250">
        <f t="shared" si="272"/>
        <v>3.493467918862768</v>
      </c>
      <c r="AX674" s="250">
        <f t="shared" si="272"/>
        <v>3.493467918862768</v>
      </c>
      <c r="AY674" s="250">
        <f t="shared" si="272"/>
        <v>3.493467918862768</v>
      </c>
      <c r="AZ674" s="250">
        <f t="shared" si="272"/>
        <v>3.493467918862768</v>
      </c>
      <c r="BA674" s="250">
        <f t="shared" si="272"/>
        <v>3.493467918862768</v>
      </c>
      <c r="BB674" s="250">
        <f t="shared" si="272"/>
        <v>3.493467918862768</v>
      </c>
      <c r="BC674" s="250">
        <f t="shared" si="272"/>
        <v>3.493467918862768</v>
      </c>
      <c r="BD674" s="250">
        <f t="shared" si="272"/>
        <v>3.493467918862768</v>
      </c>
      <c r="BE674" s="250">
        <f t="shared" si="272"/>
        <v>3.493467918862768</v>
      </c>
      <c r="BF674" s="250">
        <f t="shared" si="272"/>
        <v>3.493467918862768</v>
      </c>
      <c r="BG674" s="250">
        <f t="shared" si="272"/>
        <v>3.493467918862768</v>
      </c>
      <c r="BH674" s="251">
        <f t="shared" si="272"/>
        <v>3.493467918862768</v>
      </c>
      <c r="BI674" s="246">
        <f t="shared" si="272"/>
        <v>3.4934679188627684</v>
      </c>
      <c r="BJ674" s="246">
        <f t="shared" si="272"/>
        <v>3.4934679188627684</v>
      </c>
      <c r="BK674" s="246">
        <f t="shared" si="272"/>
        <v>3.4934679188627684</v>
      </c>
      <c r="BL674" s="246">
        <f t="shared" si="272"/>
        <v>3.4934679188627684</v>
      </c>
      <c r="BM674" s="246">
        <f t="shared" si="272"/>
        <v>3.4934679188627684</v>
      </c>
      <c r="BN674" s="526"/>
    </row>
    <row r="675" spans="1:66" outlineLevel="1" x14ac:dyDescent="0.3">
      <c r="A675" t="str">
        <f t="shared" si="258"/>
        <v>Machine or Station Requirement (Biuild/ (UPH * WD * WH * Cacasde yield * (1-DT) * (1-CO)</v>
      </c>
      <c r="B675" s="239" t="str">
        <f t="shared" si="256"/>
        <v>Hoplite (FBG) 14xx</v>
      </c>
      <c r="C675" s="240" t="str">
        <f t="shared" si="256"/>
        <v>Dedicated for Hoplite (FBG) 14xx</v>
      </c>
      <c r="D675" s="241" t="str">
        <f t="shared" si="256"/>
        <v>Writing</v>
      </c>
      <c r="E675" s="242"/>
      <c r="F675" s="250">
        <v>4.5618809288661897</v>
      </c>
      <c r="G675" s="250">
        <f t="shared" si="272"/>
        <v>4.5120549321843635</v>
      </c>
      <c r="H675" s="250">
        <f t="shared" si="272"/>
        <v>4.5120549321843635</v>
      </c>
      <c r="I675" s="250">
        <f t="shared" si="272"/>
        <v>4.5120549321843635</v>
      </c>
      <c r="J675" s="250">
        <f t="shared" si="272"/>
        <v>4.5120549321843635</v>
      </c>
      <c r="K675" s="250">
        <f t="shared" si="272"/>
        <v>4.5120549321843635</v>
      </c>
      <c r="L675" s="250">
        <f t="shared" si="272"/>
        <v>4.5120549321843635</v>
      </c>
      <c r="M675" s="250">
        <f t="shared" si="272"/>
        <v>4.5120549321843635</v>
      </c>
      <c r="N675" s="250">
        <f t="shared" si="272"/>
        <v>4.5120549321843635</v>
      </c>
      <c r="O675" s="250">
        <f t="shared" si="272"/>
        <v>4.5120549321843635</v>
      </c>
      <c r="P675" s="250">
        <f t="shared" si="272"/>
        <v>4.5120549321843635</v>
      </c>
      <c r="Q675" s="250">
        <f t="shared" si="272"/>
        <v>4.5120549321843635</v>
      </c>
      <c r="R675" s="251">
        <f t="shared" si="272"/>
        <v>4.5120549321843635</v>
      </c>
      <c r="S675" s="246">
        <f t="shared" si="272"/>
        <v>4.5120549321843608</v>
      </c>
      <c r="T675" s="252">
        <f t="shared" si="272"/>
        <v>5.5974017967313392</v>
      </c>
      <c r="U675" s="250">
        <f t="shared" si="272"/>
        <v>5.5974017967313392</v>
      </c>
      <c r="V675" s="250">
        <f t="shared" si="272"/>
        <v>5.5974017967313392</v>
      </c>
      <c r="W675" s="250">
        <f t="shared" si="272"/>
        <v>5.5974017967313392</v>
      </c>
      <c r="X675" s="250">
        <f t="shared" si="272"/>
        <v>5.5974017967313392</v>
      </c>
      <c r="Y675" s="250">
        <f t="shared" si="272"/>
        <v>5.5974017967313392</v>
      </c>
      <c r="Z675" s="250">
        <f t="shared" si="272"/>
        <v>5.5974017967313392</v>
      </c>
      <c r="AA675" s="250">
        <f t="shared" si="272"/>
        <v>5.5974017967313392</v>
      </c>
      <c r="AB675" s="250">
        <f t="shared" si="272"/>
        <v>5.5974017967313392</v>
      </c>
      <c r="AC675" s="250">
        <f t="shared" si="272"/>
        <v>5.5974017967313392</v>
      </c>
      <c r="AD675" s="250">
        <f t="shared" si="272"/>
        <v>5.5974017967313392</v>
      </c>
      <c r="AE675" s="250">
        <f t="shared" si="272"/>
        <v>5.5974017967313392</v>
      </c>
      <c r="AF675" s="251">
        <f t="shared" si="272"/>
        <v>5.5974017967313392</v>
      </c>
      <c r="AG675" s="246">
        <f t="shared" si="272"/>
        <v>5.5974017967313365</v>
      </c>
      <c r="AH675" s="252">
        <f t="shared" si="272"/>
        <v>5.8692609335263688</v>
      </c>
      <c r="AI675" s="250">
        <f t="shared" si="272"/>
        <v>5.8692609335263688</v>
      </c>
      <c r="AJ675" s="250">
        <f t="shared" si="272"/>
        <v>5.8692609335263688</v>
      </c>
      <c r="AK675" s="250">
        <f t="shared" si="272"/>
        <v>5.8692609335263688</v>
      </c>
      <c r="AL675" s="250">
        <f t="shared" si="272"/>
        <v>5.8692609335263688</v>
      </c>
      <c r="AM675" s="250">
        <f t="shared" si="272"/>
        <v>5.8692609335263688</v>
      </c>
      <c r="AN675" s="250">
        <f t="shared" si="272"/>
        <v>5.8692609335263688</v>
      </c>
      <c r="AO675" s="250">
        <f t="shared" si="272"/>
        <v>5.8692609335263688</v>
      </c>
      <c r="AP675" s="250">
        <f t="shared" si="272"/>
        <v>5.8692609335263688</v>
      </c>
      <c r="AQ675" s="250">
        <f t="shared" si="272"/>
        <v>5.8692609335263688</v>
      </c>
      <c r="AR675" s="250">
        <f t="shared" si="272"/>
        <v>5.8692609335263688</v>
      </c>
      <c r="AS675" s="250">
        <f t="shared" si="272"/>
        <v>5.8692609335263688</v>
      </c>
      <c r="AT675" s="251">
        <f t="shared" si="272"/>
        <v>5.8692609335263688</v>
      </c>
      <c r="AU675" s="246">
        <f t="shared" si="272"/>
        <v>5.8692609335263661</v>
      </c>
      <c r="AV675" s="252">
        <f t="shared" si="272"/>
        <v>5.8692609335263688</v>
      </c>
      <c r="AW675" s="250">
        <f t="shared" si="272"/>
        <v>5.8692609335263688</v>
      </c>
      <c r="AX675" s="250">
        <f t="shared" si="272"/>
        <v>5.8692609335263688</v>
      </c>
      <c r="AY675" s="250">
        <f t="shared" si="272"/>
        <v>5.8692609335263688</v>
      </c>
      <c r="AZ675" s="250">
        <f t="shared" si="272"/>
        <v>5.8692609335263688</v>
      </c>
      <c r="BA675" s="250">
        <f t="shared" si="272"/>
        <v>5.8692609335263688</v>
      </c>
      <c r="BB675" s="250">
        <f t="shared" si="272"/>
        <v>5.8692609335263688</v>
      </c>
      <c r="BC675" s="250">
        <f t="shared" si="272"/>
        <v>5.8692609335263688</v>
      </c>
      <c r="BD675" s="250">
        <f t="shared" si="272"/>
        <v>5.8692609335263688</v>
      </c>
      <c r="BE675" s="250">
        <f t="shared" si="272"/>
        <v>5.8692609335263688</v>
      </c>
      <c r="BF675" s="250">
        <f t="shared" si="272"/>
        <v>5.8692609335263688</v>
      </c>
      <c r="BG675" s="250">
        <f t="shared" si="272"/>
        <v>5.8692609335263688</v>
      </c>
      <c r="BH675" s="251">
        <f t="shared" si="272"/>
        <v>5.8692609335263688</v>
      </c>
      <c r="BI675" s="246">
        <f t="shared" si="272"/>
        <v>5.8692609335263661</v>
      </c>
      <c r="BJ675" s="246">
        <f t="shared" si="272"/>
        <v>5.8692609335263661</v>
      </c>
      <c r="BK675" s="246">
        <f t="shared" si="272"/>
        <v>5.8692609335263661</v>
      </c>
      <c r="BL675" s="246">
        <f t="shared" si="272"/>
        <v>5.8692609335263661</v>
      </c>
      <c r="BM675" s="246">
        <f t="shared" si="272"/>
        <v>5.8692609335263661</v>
      </c>
      <c r="BN675" s="526"/>
    </row>
    <row r="676" spans="1:66" outlineLevel="1" x14ac:dyDescent="0.3">
      <c r="A676" t="str">
        <f t="shared" si="258"/>
        <v>Machine or Station Requirement (Biuild/ (UPH * WD * WH * Cacasde yield * (1-DT) * (1-CO)</v>
      </c>
      <c r="B676" s="239" t="str">
        <f t="shared" si="256"/>
        <v>Hoplite (FBG) 14xx</v>
      </c>
      <c r="C676" s="240" t="str">
        <f t="shared" si="256"/>
        <v>Dedicated for Hoplite (FBG) 14xx</v>
      </c>
      <c r="D676" s="241" t="str">
        <f t="shared" si="256"/>
        <v>Fiber Recoating</v>
      </c>
      <c r="E676" s="281"/>
      <c r="F676" s="250">
        <v>4.9660199555672637</v>
      </c>
      <c r="G676" s="250">
        <f t="shared" si="272"/>
        <v>4.9117798520471849</v>
      </c>
      <c r="H676" s="250">
        <f t="shared" si="272"/>
        <v>4.9117798520471849</v>
      </c>
      <c r="I676" s="250">
        <f t="shared" si="272"/>
        <v>4.9117798520471849</v>
      </c>
      <c r="J676" s="250">
        <f t="shared" si="272"/>
        <v>4.9117798520471849</v>
      </c>
      <c r="K676" s="250">
        <f t="shared" si="272"/>
        <v>4.9117798520471849</v>
      </c>
      <c r="L676" s="250">
        <f t="shared" si="272"/>
        <v>4.9117798520471849</v>
      </c>
      <c r="M676" s="250">
        <f t="shared" si="272"/>
        <v>4.9117798520471849</v>
      </c>
      <c r="N676" s="250">
        <f t="shared" si="272"/>
        <v>4.9117798520471849</v>
      </c>
      <c r="O676" s="250">
        <f t="shared" si="272"/>
        <v>4.9117798520471849</v>
      </c>
      <c r="P676" s="250">
        <f t="shared" si="272"/>
        <v>4.9117798520471849</v>
      </c>
      <c r="Q676" s="250">
        <f t="shared" si="272"/>
        <v>4.9117798520471849</v>
      </c>
      <c r="R676" s="251">
        <f t="shared" si="272"/>
        <v>4.9117798520471849</v>
      </c>
      <c r="S676" s="246">
        <f t="shared" si="272"/>
        <v>4.9117798520471849</v>
      </c>
      <c r="T676" s="252">
        <f t="shared" si="272"/>
        <v>6.0932780700184805</v>
      </c>
      <c r="U676" s="250">
        <f t="shared" si="272"/>
        <v>6.0932780700184805</v>
      </c>
      <c r="V676" s="250">
        <f t="shared" si="272"/>
        <v>6.0932780700184805</v>
      </c>
      <c r="W676" s="250">
        <f t="shared" si="272"/>
        <v>6.0932780700184805</v>
      </c>
      <c r="X676" s="250">
        <f t="shared" si="272"/>
        <v>6.0932780700184805</v>
      </c>
      <c r="Y676" s="250">
        <f t="shared" si="272"/>
        <v>6.0932780700184805</v>
      </c>
      <c r="Z676" s="250">
        <f t="shared" si="272"/>
        <v>6.0932780700184805</v>
      </c>
      <c r="AA676" s="250">
        <f t="shared" si="272"/>
        <v>6.0932780700184805</v>
      </c>
      <c r="AB676" s="250">
        <f t="shared" si="272"/>
        <v>6.0932780700184805</v>
      </c>
      <c r="AC676" s="250">
        <f t="shared" si="272"/>
        <v>6.0932780700184805</v>
      </c>
      <c r="AD676" s="250">
        <f t="shared" si="272"/>
        <v>6.0932780700184805</v>
      </c>
      <c r="AE676" s="250">
        <f t="shared" si="272"/>
        <v>6.0932780700184805</v>
      </c>
      <c r="AF676" s="251">
        <f t="shared" si="272"/>
        <v>6.0932780700184805</v>
      </c>
      <c r="AG676" s="246">
        <f t="shared" si="272"/>
        <v>6.0932780700184805</v>
      </c>
      <c r="AH676" s="252">
        <f t="shared" si="272"/>
        <v>6.3892213266441971</v>
      </c>
      <c r="AI676" s="250">
        <f t="shared" si="272"/>
        <v>6.3892213266441971</v>
      </c>
      <c r="AJ676" s="250">
        <f t="shared" si="272"/>
        <v>6.3892213266441971</v>
      </c>
      <c r="AK676" s="250">
        <f t="shared" si="272"/>
        <v>6.3892213266441971</v>
      </c>
      <c r="AL676" s="250">
        <f t="shared" si="272"/>
        <v>6.3892213266441971</v>
      </c>
      <c r="AM676" s="250">
        <f t="shared" si="272"/>
        <v>6.3892213266441971</v>
      </c>
      <c r="AN676" s="250">
        <f t="shared" si="272"/>
        <v>6.3892213266441971</v>
      </c>
      <c r="AO676" s="250">
        <f t="shared" si="272"/>
        <v>6.3892213266441971</v>
      </c>
      <c r="AP676" s="250">
        <f t="shared" si="272"/>
        <v>6.3892213266441971</v>
      </c>
      <c r="AQ676" s="250">
        <f t="shared" si="272"/>
        <v>6.3892213266441971</v>
      </c>
      <c r="AR676" s="250">
        <f t="shared" si="272"/>
        <v>6.3892213266441971</v>
      </c>
      <c r="AS676" s="250">
        <f t="shared" si="272"/>
        <v>6.3892213266441971</v>
      </c>
      <c r="AT676" s="251">
        <f t="shared" si="272"/>
        <v>6.3892213266441971</v>
      </c>
      <c r="AU676" s="246">
        <f t="shared" si="272"/>
        <v>6.3892213266441971</v>
      </c>
      <c r="AV676" s="252">
        <f t="shared" si="272"/>
        <v>6.3892213266441971</v>
      </c>
      <c r="AW676" s="250">
        <f t="shared" si="272"/>
        <v>6.3892213266441971</v>
      </c>
      <c r="AX676" s="250">
        <f t="shared" si="272"/>
        <v>6.3892213266441971</v>
      </c>
      <c r="AY676" s="250">
        <f t="shared" si="272"/>
        <v>6.3892213266441971</v>
      </c>
      <c r="AZ676" s="250">
        <f t="shared" si="272"/>
        <v>6.3892213266441971</v>
      </c>
      <c r="BA676" s="250">
        <f t="shared" si="272"/>
        <v>6.3892213266441971</v>
      </c>
      <c r="BB676" s="250">
        <f t="shared" si="272"/>
        <v>6.3892213266441971</v>
      </c>
      <c r="BC676" s="250">
        <f t="shared" si="272"/>
        <v>6.3892213266441971</v>
      </c>
      <c r="BD676" s="250">
        <f t="shared" si="272"/>
        <v>6.3892213266441971</v>
      </c>
      <c r="BE676" s="250">
        <f t="shared" si="272"/>
        <v>6.3892213266441971</v>
      </c>
      <c r="BF676" s="250">
        <f t="shared" si="272"/>
        <v>6.3892213266441971</v>
      </c>
      <c r="BG676" s="250">
        <f t="shared" si="272"/>
        <v>6.3892213266441971</v>
      </c>
      <c r="BH676" s="251">
        <f t="shared" si="272"/>
        <v>6.3892213266441971</v>
      </c>
      <c r="BI676" s="246">
        <f t="shared" si="272"/>
        <v>6.3892213266441971</v>
      </c>
      <c r="BJ676" s="246">
        <f t="shared" si="272"/>
        <v>6.3892213266441971</v>
      </c>
      <c r="BK676" s="246">
        <f t="shared" si="272"/>
        <v>6.3892213266441971</v>
      </c>
      <c r="BL676" s="246">
        <f t="shared" si="272"/>
        <v>6.3892213266441971</v>
      </c>
      <c r="BM676" s="246">
        <f t="shared" si="272"/>
        <v>6.3892213266441971</v>
      </c>
      <c r="BN676" s="526"/>
    </row>
    <row r="677" spans="1:66" outlineLevel="1" x14ac:dyDescent="0.3">
      <c r="A677" t="str">
        <f t="shared" si="258"/>
        <v>Machine or Station Requirement (Biuild/ (UPH * WD * WH * Cacasde yield * (1-DT) * (1-CO)</v>
      </c>
      <c r="B677" s="239" t="str">
        <f t="shared" ref="B677:D692" si="273">B144</f>
        <v>Hoplite (FBG) 14xx</v>
      </c>
      <c r="C677" s="240" t="str">
        <f t="shared" si="273"/>
        <v>Dedicated for Hoplite (FBG) 14xx</v>
      </c>
      <c r="D677" s="241" t="str">
        <f t="shared" si="273"/>
        <v>Proof Test</v>
      </c>
      <c r="E677" s="242"/>
      <c r="F677" s="282">
        <v>2.1976065320613754</v>
      </c>
      <c r="G677" s="282">
        <f t="shared" si="272"/>
        <v>2.1736037276300757</v>
      </c>
      <c r="H677" s="282">
        <f t="shared" si="272"/>
        <v>2.1736037276300757</v>
      </c>
      <c r="I677" s="282">
        <f t="shared" si="272"/>
        <v>2.1736037276300757</v>
      </c>
      <c r="J677" s="282">
        <f t="shared" si="272"/>
        <v>2.1736037276300757</v>
      </c>
      <c r="K677" s="282">
        <f t="shared" si="272"/>
        <v>2.1736037276300757</v>
      </c>
      <c r="L677" s="282">
        <f t="shared" si="272"/>
        <v>2.1736037276300757</v>
      </c>
      <c r="M677" s="282">
        <f t="shared" si="272"/>
        <v>2.1736037276300757</v>
      </c>
      <c r="N677" s="282">
        <f t="shared" si="272"/>
        <v>2.1736037276300757</v>
      </c>
      <c r="O677" s="282">
        <f t="shared" si="272"/>
        <v>2.1736037276300757</v>
      </c>
      <c r="P677" s="282">
        <f t="shared" si="272"/>
        <v>2.1736037276300757</v>
      </c>
      <c r="Q677" s="282">
        <f t="shared" si="272"/>
        <v>2.1736037276300757</v>
      </c>
      <c r="R677" s="283">
        <f t="shared" si="272"/>
        <v>2.1736037276300757</v>
      </c>
      <c r="S677" s="284">
        <f t="shared" si="272"/>
        <v>2.1736037276300761</v>
      </c>
      <c r="T677" s="285">
        <f t="shared" si="272"/>
        <v>2.6964506401805917</v>
      </c>
      <c r="U677" s="282">
        <f t="shared" si="272"/>
        <v>2.6964506401805917</v>
      </c>
      <c r="V677" s="282">
        <f t="shared" si="272"/>
        <v>2.6964506401805917</v>
      </c>
      <c r="W677" s="282">
        <f t="shared" si="272"/>
        <v>2.6964506401805917</v>
      </c>
      <c r="X677" s="282">
        <f t="shared" si="272"/>
        <v>2.6964506401805917</v>
      </c>
      <c r="Y677" s="282">
        <f t="shared" si="272"/>
        <v>2.6964506401805917</v>
      </c>
      <c r="Z677" s="282">
        <f t="shared" ref="Z677:BM677" si="274">IFERROR(Z$26/((60/(Z144*(1+Z411))*Z$127/$E144)*Z$4*Z$5*Z322*(1-Z500)*(1-Z588)),0)</f>
        <v>2.6964506401805917</v>
      </c>
      <c r="AA677" s="282">
        <f t="shared" si="274"/>
        <v>2.6964506401805917</v>
      </c>
      <c r="AB677" s="282">
        <f t="shared" si="274"/>
        <v>2.6964506401805917</v>
      </c>
      <c r="AC677" s="282">
        <f t="shared" si="274"/>
        <v>2.6964506401805917</v>
      </c>
      <c r="AD677" s="282">
        <f t="shared" si="274"/>
        <v>2.6964506401805917</v>
      </c>
      <c r="AE677" s="282">
        <f t="shared" si="274"/>
        <v>2.6964506401805917</v>
      </c>
      <c r="AF677" s="283">
        <f t="shared" si="274"/>
        <v>2.6964506401805917</v>
      </c>
      <c r="AG677" s="284">
        <f t="shared" si="274"/>
        <v>2.6964506401805926</v>
      </c>
      <c r="AH677" s="285">
        <f t="shared" si="274"/>
        <v>2.8274140353540407</v>
      </c>
      <c r="AI677" s="282">
        <f t="shared" si="274"/>
        <v>2.8274140353540407</v>
      </c>
      <c r="AJ677" s="282">
        <f t="shared" si="274"/>
        <v>2.8274140353540407</v>
      </c>
      <c r="AK677" s="282">
        <f t="shared" si="274"/>
        <v>2.8274140353540407</v>
      </c>
      <c r="AL677" s="282">
        <f t="shared" si="274"/>
        <v>2.8274140353540407</v>
      </c>
      <c r="AM677" s="282">
        <f t="shared" si="274"/>
        <v>2.8274140353540407</v>
      </c>
      <c r="AN677" s="282">
        <f t="shared" si="274"/>
        <v>2.8274140353540407</v>
      </c>
      <c r="AO677" s="282">
        <f t="shared" si="274"/>
        <v>2.8274140353540407</v>
      </c>
      <c r="AP677" s="282">
        <f t="shared" si="274"/>
        <v>2.8274140353540407</v>
      </c>
      <c r="AQ677" s="282">
        <f t="shared" si="274"/>
        <v>2.8274140353540407</v>
      </c>
      <c r="AR677" s="282">
        <f t="shared" si="274"/>
        <v>2.8274140353540407</v>
      </c>
      <c r="AS677" s="282">
        <f t="shared" si="274"/>
        <v>2.8274140353540407</v>
      </c>
      <c r="AT677" s="283">
        <f t="shared" si="274"/>
        <v>2.8274140353540407</v>
      </c>
      <c r="AU677" s="284">
        <f t="shared" si="274"/>
        <v>2.8274140353540416</v>
      </c>
      <c r="AV677" s="285">
        <f t="shared" si="274"/>
        <v>2.8274140353540407</v>
      </c>
      <c r="AW677" s="282">
        <f t="shared" si="274"/>
        <v>2.8274140353540407</v>
      </c>
      <c r="AX677" s="282">
        <f t="shared" si="274"/>
        <v>2.8274140353540407</v>
      </c>
      <c r="AY677" s="282">
        <f t="shared" si="274"/>
        <v>2.8274140353540407</v>
      </c>
      <c r="AZ677" s="282">
        <f t="shared" si="274"/>
        <v>2.8274140353540407</v>
      </c>
      <c r="BA677" s="282">
        <f t="shared" si="274"/>
        <v>2.8274140353540407</v>
      </c>
      <c r="BB677" s="282">
        <f t="shared" si="274"/>
        <v>2.8274140353540407</v>
      </c>
      <c r="BC677" s="282">
        <f t="shared" si="274"/>
        <v>2.8274140353540407</v>
      </c>
      <c r="BD677" s="282">
        <f t="shared" si="274"/>
        <v>2.8274140353540407</v>
      </c>
      <c r="BE677" s="282">
        <f t="shared" si="274"/>
        <v>2.8274140353540407</v>
      </c>
      <c r="BF677" s="282">
        <f t="shared" si="274"/>
        <v>2.8274140353540407</v>
      </c>
      <c r="BG677" s="282">
        <f t="shared" si="274"/>
        <v>2.8274140353540407</v>
      </c>
      <c r="BH677" s="283">
        <f t="shared" si="274"/>
        <v>2.8274140353540407</v>
      </c>
      <c r="BI677" s="284">
        <f t="shared" si="274"/>
        <v>2.8274140353540416</v>
      </c>
      <c r="BJ677" s="284">
        <f t="shared" si="274"/>
        <v>2.8274140353540416</v>
      </c>
      <c r="BK677" s="284">
        <f t="shared" si="274"/>
        <v>2.8274140353540416</v>
      </c>
      <c r="BL677" s="284">
        <f t="shared" si="274"/>
        <v>2.8274140353540416</v>
      </c>
      <c r="BM677" s="284">
        <f t="shared" si="274"/>
        <v>2.8274140353540416</v>
      </c>
      <c r="BN677" s="526"/>
    </row>
    <row r="678" spans="1:66" outlineLevel="1" x14ac:dyDescent="0.3">
      <c r="A678" t="str">
        <f t="shared" si="258"/>
        <v>Machine or Station Requirement (Biuild/ (UPH * WD * WH * Cacasde yield * (1-DT) * (1-CO)</v>
      </c>
      <c r="B678" s="239" t="str">
        <f t="shared" si="273"/>
        <v>Hoplite (FBG) 14xx</v>
      </c>
      <c r="C678" s="240" t="str">
        <f t="shared" si="273"/>
        <v>Common</v>
      </c>
      <c r="D678" s="241" t="str">
        <f t="shared" si="273"/>
        <v>Degas</v>
      </c>
      <c r="E678" s="242"/>
      <c r="F678" s="533">
        <v>3.0389206359434953</v>
      </c>
      <c r="G678" s="533">
        <f t="shared" ref="G678:BM678" si="275">IFERROR(G$26/((60/(G145*(1+G412))*G$127/$E145)*G$4*24*G323*(1-G501)*(1-G589)),0)</f>
        <v>3.0057287898861524</v>
      </c>
      <c r="H678" s="533">
        <f t="shared" si="275"/>
        <v>3.0057287898861524</v>
      </c>
      <c r="I678" s="533">
        <f t="shared" si="275"/>
        <v>3.0057287898861524</v>
      </c>
      <c r="J678" s="533">
        <f t="shared" si="275"/>
        <v>3.0057287898861524</v>
      </c>
      <c r="K678" s="533">
        <f t="shared" si="275"/>
        <v>3.0057287898861524</v>
      </c>
      <c r="L678" s="533">
        <f t="shared" si="275"/>
        <v>3.0057287898861524</v>
      </c>
      <c r="M678" s="533">
        <f t="shared" si="275"/>
        <v>3.0057287898861524</v>
      </c>
      <c r="N678" s="533">
        <f t="shared" si="275"/>
        <v>3.0057287898861524</v>
      </c>
      <c r="O678" s="533">
        <f t="shared" si="275"/>
        <v>3.0057287898861524</v>
      </c>
      <c r="P678" s="533">
        <f t="shared" si="275"/>
        <v>3.0057287898861524</v>
      </c>
      <c r="Q678" s="533">
        <f t="shared" si="275"/>
        <v>3.0057287898861524</v>
      </c>
      <c r="R678" s="534">
        <f t="shared" si="275"/>
        <v>3.0057287898861524</v>
      </c>
      <c r="S678" s="535">
        <f t="shared" si="275"/>
        <v>3.0057287898861524</v>
      </c>
      <c r="T678" s="536">
        <f t="shared" si="275"/>
        <v>3.7287382316622075</v>
      </c>
      <c r="U678" s="533">
        <f t="shared" si="275"/>
        <v>3.7287382316622075</v>
      </c>
      <c r="V678" s="533">
        <f t="shared" si="275"/>
        <v>3.7287382316622075</v>
      </c>
      <c r="W678" s="533">
        <f t="shared" si="275"/>
        <v>3.7287382316622075</v>
      </c>
      <c r="X678" s="533">
        <f t="shared" si="275"/>
        <v>3.7287382316622075</v>
      </c>
      <c r="Y678" s="533">
        <f t="shared" si="275"/>
        <v>3.7287382316622075</v>
      </c>
      <c r="Z678" s="533">
        <f t="shared" si="275"/>
        <v>3.7287382316622075</v>
      </c>
      <c r="AA678" s="533">
        <f t="shared" si="275"/>
        <v>3.7287382316622075</v>
      </c>
      <c r="AB678" s="533">
        <f t="shared" si="275"/>
        <v>3.7287382316622075</v>
      </c>
      <c r="AC678" s="533">
        <f t="shared" si="275"/>
        <v>3.7287382316622075</v>
      </c>
      <c r="AD678" s="533">
        <f t="shared" si="275"/>
        <v>3.7287382316622075</v>
      </c>
      <c r="AE678" s="533">
        <f t="shared" si="275"/>
        <v>3.7287382316622075</v>
      </c>
      <c r="AF678" s="534">
        <f t="shared" si="275"/>
        <v>3.7287382316622075</v>
      </c>
      <c r="AG678" s="535">
        <f t="shared" si="275"/>
        <v>3.728738231662208</v>
      </c>
      <c r="AH678" s="536">
        <f t="shared" si="275"/>
        <v>3.9098386053366987</v>
      </c>
      <c r="AI678" s="533">
        <f t="shared" si="275"/>
        <v>3.9098386053366987</v>
      </c>
      <c r="AJ678" s="533">
        <f t="shared" si="275"/>
        <v>3.9098386053366987</v>
      </c>
      <c r="AK678" s="533">
        <f t="shared" si="275"/>
        <v>3.9098386053366987</v>
      </c>
      <c r="AL678" s="533">
        <f t="shared" si="275"/>
        <v>3.9098386053366987</v>
      </c>
      <c r="AM678" s="533">
        <f t="shared" si="275"/>
        <v>3.9098386053366987</v>
      </c>
      <c r="AN678" s="533">
        <f t="shared" si="275"/>
        <v>3.9098386053366987</v>
      </c>
      <c r="AO678" s="533">
        <f t="shared" si="275"/>
        <v>3.9098386053366987</v>
      </c>
      <c r="AP678" s="533">
        <f t="shared" si="275"/>
        <v>3.9098386053366987</v>
      </c>
      <c r="AQ678" s="533">
        <f t="shared" si="275"/>
        <v>3.9098386053366987</v>
      </c>
      <c r="AR678" s="533">
        <f t="shared" si="275"/>
        <v>3.9098386053366987</v>
      </c>
      <c r="AS678" s="533">
        <f t="shared" si="275"/>
        <v>3.9098386053366987</v>
      </c>
      <c r="AT678" s="534">
        <f t="shared" si="275"/>
        <v>3.9098386053366987</v>
      </c>
      <c r="AU678" s="535">
        <f t="shared" si="275"/>
        <v>3.9098386053366991</v>
      </c>
      <c r="AV678" s="536">
        <f t="shared" si="275"/>
        <v>3.9098386053366987</v>
      </c>
      <c r="AW678" s="533">
        <f t="shared" si="275"/>
        <v>3.9098386053366987</v>
      </c>
      <c r="AX678" s="533">
        <f t="shared" si="275"/>
        <v>3.9098386053366987</v>
      </c>
      <c r="AY678" s="533">
        <f t="shared" si="275"/>
        <v>3.9098386053366987</v>
      </c>
      <c r="AZ678" s="533">
        <f t="shared" si="275"/>
        <v>3.9098386053366987</v>
      </c>
      <c r="BA678" s="533">
        <f t="shared" si="275"/>
        <v>3.9098386053366987</v>
      </c>
      <c r="BB678" s="533">
        <f t="shared" si="275"/>
        <v>3.9098386053366987</v>
      </c>
      <c r="BC678" s="533">
        <f t="shared" si="275"/>
        <v>3.9098386053366987</v>
      </c>
      <c r="BD678" s="533">
        <f t="shared" si="275"/>
        <v>3.9098386053366987</v>
      </c>
      <c r="BE678" s="533">
        <f t="shared" si="275"/>
        <v>3.9098386053366987</v>
      </c>
      <c r="BF678" s="533">
        <f t="shared" si="275"/>
        <v>3.9098386053366987</v>
      </c>
      <c r="BG678" s="533">
        <f t="shared" si="275"/>
        <v>3.9098386053366987</v>
      </c>
      <c r="BH678" s="534">
        <f t="shared" si="275"/>
        <v>3.9098386053366987</v>
      </c>
      <c r="BI678" s="535">
        <f t="shared" si="275"/>
        <v>3.9098386053366991</v>
      </c>
      <c r="BJ678" s="535">
        <f t="shared" si="275"/>
        <v>3.9098386053366991</v>
      </c>
      <c r="BK678" s="535">
        <f t="shared" si="275"/>
        <v>3.9098386053366991</v>
      </c>
      <c r="BL678" s="535">
        <f t="shared" si="275"/>
        <v>3.9098386053366991</v>
      </c>
      <c r="BM678" s="535">
        <f t="shared" si="275"/>
        <v>3.9098386053366991</v>
      </c>
      <c r="BN678" s="526"/>
    </row>
    <row r="679" spans="1:66" outlineLevel="1" x14ac:dyDescent="0.3">
      <c r="A679" t="str">
        <f t="shared" si="258"/>
        <v>Machine or Station Requirement (Biuild/ (UPH * WD * WH * Cacasde yield * (1-DT) * (1-CO)</v>
      </c>
      <c r="B679" s="239" t="str">
        <f t="shared" si="273"/>
        <v>Hoplite (FBG) 14xx</v>
      </c>
      <c r="C679" s="240" t="str">
        <f t="shared" si="273"/>
        <v>Common</v>
      </c>
      <c r="D679" s="241" t="str">
        <f t="shared" si="273"/>
        <v>Optical Test</v>
      </c>
      <c r="E679" s="290"/>
      <c r="F679" s="282">
        <v>1.1154768207332275</v>
      </c>
      <c r="G679" s="282">
        <f t="shared" ref="G679:BM680" si="276">IFERROR(G$26/((60/(G146*(1+G413))*G$127/$E146)*G$4*G$5*G324*(1-G502)*(1-G590)),0)</f>
        <v>1.1032933058113856</v>
      </c>
      <c r="H679" s="282">
        <f t="shared" si="276"/>
        <v>1.1032933058113856</v>
      </c>
      <c r="I679" s="282">
        <f t="shared" si="276"/>
        <v>1.1032933058113856</v>
      </c>
      <c r="J679" s="282">
        <f t="shared" si="276"/>
        <v>1.1032933058113856</v>
      </c>
      <c r="K679" s="282">
        <f t="shared" si="276"/>
        <v>1.1032933058113856</v>
      </c>
      <c r="L679" s="282">
        <f t="shared" si="276"/>
        <v>1.1032933058113856</v>
      </c>
      <c r="M679" s="282">
        <f t="shared" si="276"/>
        <v>1.1032933058113856</v>
      </c>
      <c r="N679" s="282">
        <f t="shared" si="276"/>
        <v>1.1032933058113856</v>
      </c>
      <c r="O679" s="282">
        <f t="shared" si="276"/>
        <v>1.1032933058113856</v>
      </c>
      <c r="P679" s="282">
        <f t="shared" si="276"/>
        <v>1.1032933058113856</v>
      </c>
      <c r="Q679" s="282">
        <f t="shared" si="276"/>
        <v>1.1032933058113856</v>
      </c>
      <c r="R679" s="283">
        <f t="shared" si="276"/>
        <v>1.1032933058113856</v>
      </c>
      <c r="S679" s="284">
        <f t="shared" si="276"/>
        <v>1.1032933058113856</v>
      </c>
      <c r="T679" s="285">
        <f t="shared" si="276"/>
        <v>1.3686836763045804</v>
      </c>
      <c r="U679" s="282">
        <f t="shared" si="276"/>
        <v>1.3686836763045804</v>
      </c>
      <c r="V679" s="282">
        <f t="shared" si="276"/>
        <v>1.3686836763045804</v>
      </c>
      <c r="W679" s="282">
        <f t="shared" si="276"/>
        <v>1.3686836763045804</v>
      </c>
      <c r="X679" s="282">
        <f t="shared" si="276"/>
        <v>1.3686836763045804</v>
      </c>
      <c r="Y679" s="282">
        <f t="shared" si="276"/>
        <v>1.3686836763045804</v>
      </c>
      <c r="Z679" s="282">
        <f t="shared" si="276"/>
        <v>1.3686836763045804</v>
      </c>
      <c r="AA679" s="282">
        <f t="shared" si="276"/>
        <v>1.3686836763045804</v>
      </c>
      <c r="AB679" s="282">
        <f t="shared" si="276"/>
        <v>1.3686836763045804</v>
      </c>
      <c r="AC679" s="282">
        <f t="shared" si="276"/>
        <v>1.3686836763045804</v>
      </c>
      <c r="AD679" s="282">
        <f t="shared" si="276"/>
        <v>1.3686836763045804</v>
      </c>
      <c r="AE679" s="282">
        <f t="shared" si="276"/>
        <v>1.3686836763045804</v>
      </c>
      <c r="AF679" s="283">
        <f t="shared" si="276"/>
        <v>1.3686836763045804</v>
      </c>
      <c r="AG679" s="284">
        <f t="shared" si="276"/>
        <v>1.3686836763045807</v>
      </c>
      <c r="AH679" s="285">
        <f t="shared" si="276"/>
        <v>1.4351590118795425</v>
      </c>
      <c r="AI679" s="282">
        <f t="shared" si="276"/>
        <v>1.4351590118795425</v>
      </c>
      <c r="AJ679" s="282">
        <f t="shared" si="276"/>
        <v>1.4351590118795425</v>
      </c>
      <c r="AK679" s="282">
        <f t="shared" si="276"/>
        <v>1.4351590118795425</v>
      </c>
      <c r="AL679" s="282">
        <f t="shared" si="276"/>
        <v>1.4351590118795425</v>
      </c>
      <c r="AM679" s="282">
        <f t="shared" si="276"/>
        <v>1.4351590118795425</v>
      </c>
      <c r="AN679" s="282">
        <f t="shared" si="276"/>
        <v>1.4351590118795425</v>
      </c>
      <c r="AO679" s="282">
        <f t="shared" si="276"/>
        <v>1.4351590118795425</v>
      </c>
      <c r="AP679" s="282">
        <f t="shared" si="276"/>
        <v>1.4351590118795425</v>
      </c>
      <c r="AQ679" s="282">
        <f t="shared" si="276"/>
        <v>1.4351590118795425</v>
      </c>
      <c r="AR679" s="282">
        <f t="shared" si="276"/>
        <v>1.4351590118795425</v>
      </c>
      <c r="AS679" s="282">
        <f t="shared" si="276"/>
        <v>1.4351590118795425</v>
      </c>
      <c r="AT679" s="283">
        <f t="shared" si="276"/>
        <v>1.4351590118795425</v>
      </c>
      <c r="AU679" s="284">
        <f t="shared" si="276"/>
        <v>1.4351590118795428</v>
      </c>
      <c r="AV679" s="285">
        <f t="shared" si="276"/>
        <v>1.4351590118795425</v>
      </c>
      <c r="AW679" s="282">
        <f t="shared" si="276"/>
        <v>1.4351590118795425</v>
      </c>
      <c r="AX679" s="282">
        <f t="shared" si="276"/>
        <v>1.4351590118795425</v>
      </c>
      <c r="AY679" s="282">
        <f t="shared" si="276"/>
        <v>1.4351590118795425</v>
      </c>
      <c r="AZ679" s="282">
        <f t="shared" si="276"/>
        <v>1.4351590118795425</v>
      </c>
      <c r="BA679" s="282">
        <f t="shared" si="276"/>
        <v>1.4351590118795425</v>
      </c>
      <c r="BB679" s="282">
        <f t="shared" si="276"/>
        <v>1.4351590118795425</v>
      </c>
      <c r="BC679" s="282">
        <f t="shared" si="276"/>
        <v>1.4351590118795425</v>
      </c>
      <c r="BD679" s="282">
        <f t="shared" si="276"/>
        <v>1.4351590118795425</v>
      </c>
      <c r="BE679" s="282">
        <f t="shared" si="276"/>
        <v>1.4351590118795425</v>
      </c>
      <c r="BF679" s="282">
        <f t="shared" si="276"/>
        <v>1.4351590118795425</v>
      </c>
      <c r="BG679" s="282">
        <f t="shared" si="276"/>
        <v>1.4351590118795425</v>
      </c>
      <c r="BH679" s="283">
        <f t="shared" si="276"/>
        <v>1.4351590118795425</v>
      </c>
      <c r="BI679" s="284">
        <f t="shared" si="276"/>
        <v>1.4351590118795428</v>
      </c>
      <c r="BJ679" s="284">
        <f t="shared" si="276"/>
        <v>1.4351590118795428</v>
      </c>
      <c r="BK679" s="284">
        <f t="shared" si="276"/>
        <v>1.4351590118795428</v>
      </c>
      <c r="BL679" s="284">
        <f t="shared" si="276"/>
        <v>1.4351590118795428</v>
      </c>
      <c r="BM679" s="284">
        <f t="shared" si="276"/>
        <v>1.4351590118795428</v>
      </c>
      <c r="BN679" s="526"/>
    </row>
    <row r="680" spans="1:66" outlineLevel="1" x14ac:dyDescent="0.3">
      <c r="A680" t="str">
        <f t="shared" si="258"/>
        <v>Machine or Station Requirement (Biuild/ (UPH * WD * WH * Cacasde yield * (1-DT) * (1-CO)</v>
      </c>
      <c r="B680" s="350" t="str">
        <f t="shared" si="273"/>
        <v>Hoplite (FBG) 14xx</v>
      </c>
      <c r="C680" s="291" t="str">
        <f t="shared" si="273"/>
        <v>Common</v>
      </c>
      <c r="D680" s="537" t="str">
        <f t="shared" si="273"/>
        <v>Hoplite Final Inspection</v>
      </c>
      <c r="E680" s="538"/>
      <c r="F680" s="293">
        <v>2.8932872308317719</v>
      </c>
      <c r="G680" s="293">
        <f t="shared" si="276"/>
        <v>2.8616860290005737</v>
      </c>
      <c r="H680" s="293">
        <f t="shared" si="276"/>
        <v>2.8616860290005737</v>
      </c>
      <c r="I680" s="293">
        <f t="shared" si="276"/>
        <v>2.8616860290005737</v>
      </c>
      <c r="J680" s="293">
        <f t="shared" si="276"/>
        <v>2.8616860290005737</v>
      </c>
      <c r="K680" s="293">
        <f t="shared" si="276"/>
        <v>2.8616860290005737</v>
      </c>
      <c r="L680" s="293">
        <f t="shared" si="276"/>
        <v>2.8616860290005737</v>
      </c>
      <c r="M680" s="293">
        <f t="shared" si="276"/>
        <v>2.8616860290005737</v>
      </c>
      <c r="N680" s="293">
        <f t="shared" si="276"/>
        <v>2.8616860290005737</v>
      </c>
      <c r="O680" s="293">
        <f t="shared" si="276"/>
        <v>2.8616860290005737</v>
      </c>
      <c r="P680" s="293">
        <f t="shared" si="276"/>
        <v>2.8616860290005737</v>
      </c>
      <c r="Q680" s="293">
        <f t="shared" si="276"/>
        <v>2.8616860290005737</v>
      </c>
      <c r="R680" s="294">
        <f t="shared" si="276"/>
        <v>2.8616860290005737</v>
      </c>
      <c r="S680" s="539">
        <f t="shared" si="276"/>
        <v>2.8616860290005741</v>
      </c>
      <c r="T680" s="296">
        <f t="shared" si="276"/>
        <v>3.550046876901428</v>
      </c>
      <c r="U680" s="293">
        <f t="shared" si="276"/>
        <v>3.550046876901428</v>
      </c>
      <c r="V680" s="293">
        <f t="shared" si="276"/>
        <v>3.550046876901428</v>
      </c>
      <c r="W680" s="293">
        <f t="shared" si="276"/>
        <v>3.550046876901428</v>
      </c>
      <c r="X680" s="293">
        <f t="shared" si="276"/>
        <v>3.550046876901428</v>
      </c>
      <c r="Y680" s="293">
        <f t="shared" si="276"/>
        <v>3.550046876901428</v>
      </c>
      <c r="Z680" s="293">
        <f t="shared" si="276"/>
        <v>3.550046876901428</v>
      </c>
      <c r="AA680" s="293">
        <f t="shared" si="276"/>
        <v>3.550046876901428</v>
      </c>
      <c r="AB680" s="293">
        <f t="shared" si="276"/>
        <v>3.550046876901428</v>
      </c>
      <c r="AC680" s="293">
        <f t="shared" si="276"/>
        <v>3.550046876901428</v>
      </c>
      <c r="AD680" s="293">
        <f t="shared" si="276"/>
        <v>3.550046876901428</v>
      </c>
      <c r="AE680" s="293">
        <f t="shared" si="276"/>
        <v>3.550046876901428</v>
      </c>
      <c r="AF680" s="294">
        <f t="shared" si="276"/>
        <v>3.550046876901428</v>
      </c>
      <c r="AG680" s="539">
        <f t="shared" si="276"/>
        <v>3.5500468769014284</v>
      </c>
      <c r="AH680" s="296">
        <f t="shared" si="276"/>
        <v>3.7224684243593757</v>
      </c>
      <c r="AI680" s="293">
        <f t="shared" si="276"/>
        <v>3.7224684243593757</v>
      </c>
      <c r="AJ680" s="293">
        <f t="shared" si="276"/>
        <v>3.7224684243593757</v>
      </c>
      <c r="AK680" s="293">
        <f t="shared" si="276"/>
        <v>3.7224684243593757</v>
      </c>
      <c r="AL680" s="293">
        <f t="shared" si="276"/>
        <v>3.7224684243593757</v>
      </c>
      <c r="AM680" s="293">
        <f t="shared" si="276"/>
        <v>3.7224684243593757</v>
      </c>
      <c r="AN680" s="293">
        <f t="shared" si="276"/>
        <v>3.7224684243593757</v>
      </c>
      <c r="AO680" s="293">
        <f t="shared" si="276"/>
        <v>3.7224684243593757</v>
      </c>
      <c r="AP680" s="293">
        <f t="shared" si="276"/>
        <v>3.7224684243593757</v>
      </c>
      <c r="AQ680" s="293">
        <f t="shared" si="276"/>
        <v>3.7224684243593757</v>
      </c>
      <c r="AR680" s="293">
        <f t="shared" si="276"/>
        <v>3.7224684243593757</v>
      </c>
      <c r="AS680" s="293">
        <f t="shared" si="276"/>
        <v>3.7224684243593757</v>
      </c>
      <c r="AT680" s="294">
        <f t="shared" si="276"/>
        <v>3.7224684243593757</v>
      </c>
      <c r="AU680" s="539">
        <f t="shared" si="276"/>
        <v>3.7224684243593762</v>
      </c>
      <c r="AV680" s="296">
        <f t="shared" si="276"/>
        <v>3.7224684243593757</v>
      </c>
      <c r="AW680" s="293">
        <f t="shared" si="276"/>
        <v>3.7224684243593757</v>
      </c>
      <c r="AX680" s="293">
        <f t="shared" si="276"/>
        <v>3.7224684243593757</v>
      </c>
      <c r="AY680" s="293">
        <f t="shared" si="276"/>
        <v>3.7224684243593757</v>
      </c>
      <c r="AZ680" s="293">
        <f t="shared" si="276"/>
        <v>3.7224684243593757</v>
      </c>
      <c r="BA680" s="293">
        <f t="shared" si="276"/>
        <v>3.7224684243593757</v>
      </c>
      <c r="BB680" s="293">
        <f t="shared" si="276"/>
        <v>3.7224684243593757</v>
      </c>
      <c r="BC680" s="293">
        <f t="shared" si="276"/>
        <v>3.7224684243593757</v>
      </c>
      <c r="BD680" s="293">
        <f t="shared" si="276"/>
        <v>3.7224684243593757</v>
      </c>
      <c r="BE680" s="293">
        <f t="shared" si="276"/>
        <v>3.7224684243593757</v>
      </c>
      <c r="BF680" s="293">
        <f t="shared" si="276"/>
        <v>3.7224684243593757</v>
      </c>
      <c r="BG680" s="293">
        <f t="shared" si="276"/>
        <v>3.7224684243593757</v>
      </c>
      <c r="BH680" s="294">
        <f t="shared" si="276"/>
        <v>3.7224684243593757</v>
      </c>
      <c r="BI680" s="539">
        <f t="shared" si="276"/>
        <v>3.7224684243593762</v>
      </c>
      <c r="BJ680" s="539">
        <f t="shared" si="276"/>
        <v>3.7224684243593762</v>
      </c>
      <c r="BK680" s="539">
        <f t="shared" si="276"/>
        <v>3.7224684243593762</v>
      </c>
      <c r="BL680" s="539">
        <f t="shared" si="276"/>
        <v>3.7224684243593762</v>
      </c>
      <c r="BM680" s="539">
        <f t="shared" si="276"/>
        <v>3.7224684243593762</v>
      </c>
      <c r="BN680" s="526"/>
    </row>
    <row r="681" spans="1:66" outlineLevel="1" x14ac:dyDescent="0.3">
      <c r="A681" t="str">
        <f t="shared" si="258"/>
        <v>Machine or Station Requirement (Biuild/ (UPH * WD * WH * Cacasde yield * (1-DT) * (1-CO)</v>
      </c>
      <c r="B681" s="273" t="str">
        <f t="shared" si="273"/>
        <v>Hoplite (FBG) HRS</v>
      </c>
      <c r="C681" s="274" t="str">
        <f t="shared" si="273"/>
        <v>Dedicated for Hoplite (FBG) HRS</v>
      </c>
      <c r="D681" s="275" t="str">
        <f t="shared" si="273"/>
        <v>Fiber Preparation</v>
      </c>
      <c r="E681" s="299"/>
      <c r="F681" s="300">
        <v>4.3664367908376155E-2</v>
      </c>
      <c r="G681" s="300">
        <f t="shared" ref="G681:BM681" si="277">IFERROR(G$34/((60/(G148*(1+G415))*G$127/$E148)*G$7*G$8*G326*(1-G504)*(1-G592)),0)</f>
        <v>4.3664367908376155E-2</v>
      </c>
      <c r="H681" s="300">
        <f t="shared" si="277"/>
        <v>4.3664367908376155E-2</v>
      </c>
      <c r="I681" s="300">
        <f t="shared" si="277"/>
        <v>4.3664367908376155E-2</v>
      </c>
      <c r="J681" s="300">
        <f t="shared" si="277"/>
        <v>4.3664367908376155E-2</v>
      </c>
      <c r="K681" s="300">
        <f t="shared" si="277"/>
        <v>4.3664367908376155E-2</v>
      </c>
      <c r="L681" s="300">
        <f t="shared" si="277"/>
        <v>4.3664367908376155E-2</v>
      </c>
      <c r="M681" s="300">
        <f t="shared" si="277"/>
        <v>4.3664367908376155E-2</v>
      </c>
      <c r="N681" s="300">
        <f t="shared" si="277"/>
        <v>4.3664367908376155E-2</v>
      </c>
      <c r="O681" s="300">
        <f t="shared" si="277"/>
        <v>4.3664367908376155E-2</v>
      </c>
      <c r="P681" s="300">
        <f t="shared" si="277"/>
        <v>4.3664367908376155E-2</v>
      </c>
      <c r="Q681" s="300">
        <f t="shared" si="277"/>
        <v>4.3664367908376155E-2</v>
      </c>
      <c r="R681" s="301">
        <f t="shared" si="277"/>
        <v>4.3664367908376155E-2</v>
      </c>
      <c r="S681" s="302">
        <f t="shared" si="277"/>
        <v>4.3664367908376162E-2</v>
      </c>
      <c r="T681" s="303">
        <f t="shared" si="277"/>
        <v>4.8046740599910258E-2</v>
      </c>
      <c r="U681" s="300">
        <f t="shared" si="277"/>
        <v>4.8046740599910258E-2</v>
      </c>
      <c r="V681" s="300">
        <f t="shared" si="277"/>
        <v>4.8046740599910258E-2</v>
      </c>
      <c r="W681" s="300">
        <f t="shared" si="277"/>
        <v>4.8046740599910258E-2</v>
      </c>
      <c r="X681" s="300">
        <f t="shared" si="277"/>
        <v>4.8046740599910258E-2</v>
      </c>
      <c r="Y681" s="300">
        <f t="shared" si="277"/>
        <v>4.8046740599910258E-2</v>
      </c>
      <c r="Z681" s="300">
        <f t="shared" si="277"/>
        <v>4.8046740599910258E-2</v>
      </c>
      <c r="AA681" s="300">
        <f t="shared" si="277"/>
        <v>4.8046740599910258E-2</v>
      </c>
      <c r="AB681" s="300">
        <f t="shared" si="277"/>
        <v>4.8046740599910258E-2</v>
      </c>
      <c r="AC681" s="300">
        <f t="shared" si="277"/>
        <v>4.8046740599910258E-2</v>
      </c>
      <c r="AD681" s="300">
        <f t="shared" si="277"/>
        <v>4.8046740599910258E-2</v>
      </c>
      <c r="AE681" s="300">
        <f t="shared" si="277"/>
        <v>4.8046740599910258E-2</v>
      </c>
      <c r="AF681" s="301">
        <f t="shared" si="277"/>
        <v>4.8046740599910258E-2</v>
      </c>
      <c r="AG681" s="302">
        <f t="shared" si="277"/>
        <v>4.8046740599910272E-2</v>
      </c>
      <c r="AH681" s="303">
        <f t="shared" si="277"/>
        <v>2.8206544232783133E-2</v>
      </c>
      <c r="AI681" s="300">
        <f t="shared" si="277"/>
        <v>2.8206544232783133E-2</v>
      </c>
      <c r="AJ681" s="300">
        <f t="shared" si="277"/>
        <v>2.8206544232783133E-2</v>
      </c>
      <c r="AK681" s="300">
        <f t="shared" si="277"/>
        <v>2.8206544232783133E-2</v>
      </c>
      <c r="AL681" s="300">
        <f t="shared" si="277"/>
        <v>2.8206544232783133E-2</v>
      </c>
      <c r="AM681" s="300">
        <f t="shared" si="277"/>
        <v>2.8206544232783133E-2</v>
      </c>
      <c r="AN681" s="300">
        <f t="shared" si="277"/>
        <v>2.8206544232783133E-2</v>
      </c>
      <c r="AO681" s="300">
        <f t="shared" si="277"/>
        <v>2.8206544232783133E-2</v>
      </c>
      <c r="AP681" s="300">
        <f t="shared" si="277"/>
        <v>2.8206544232783133E-2</v>
      </c>
      <c r="AQ681" s="300">
        <f t="shared" si="277"/>
        <v>2.8206544232783133E-2</v>
      </c>
      <c r="AR681" s="300">
        <f t="shared" si="277"/>
        <v>2.8206544232783133E-2</v>
      </c>
      <c r="AS681" s="300">
        <f t="shared" si="277"/>
        <v>2.8206544232783133E-2</v>
      </c>
      <c r="AT681" s="301">
        <f t="shared" si="277"/>
        <v>2.8206544232783133E-2</v>
      </c>
      <c r="AU681" s="302">
        <f t="shared" si="277"/>
        <v>2.820654423278314E-2</v>
      </c>
      <c r="AV681" s="303">
        <f t="shared" si="277"/>
        <v>2.8206544232783133E-2</v>
      </c>
      <c r="AW681" s="300">
        <f t="shared" si="277"/>
        <v>2.8206544232783133E-2</v>
      </c>
      <c r="AX681" s="300">
        <f t="shared" si="277"/>
        <v>2.8206544232783133E-2</v>
      </c>
      <c r="AY681" s="300">
        <f t="shared" si="277"/>
        <v>2.8206544232783133E-2</v>
      </c>
      <c r="AZ681" s="300">
        <f t="shared" si="277"/>
        <v>2.8206544232783133E-2</v>
      </c>
      <c r="BA681" s="300">
        <f t="shared" si="277"/>
        <v>2.8206544232783133E-2</v>
      </c>
      <c r="BB681" s="300">
        <f t="shared" si="277"/>
        <v>2.8206544232783133E-2</v>
      </c>
      <c r="BC681" s="300">
        <f t="shared" si="277"/>
        <v>2.8206544232783133E-2</v>
      </c>
      <c r="BD681" s="300">
        <f t="shared" si="277"/>
        <v>2.8206544232783133E-2</v>
      </c>
      <c r="BE681" s="300">
        <f t="shared" si="277"/>
        <v>2.8206544232783133E-2</v>
      </c>
      <c r="BF681" s="300">
        <f t="shared" si="277"/>
        <v>2.8206544232783133E-2</v>
      </c>
      <c r="BG681" s="300">
        <f t="shared" si="277"/>
        <v>2.8206544232783133E-2</v>
      </c>
      <c r="BH681" s="301">
        <f t="shared" si="277"/>
        <v>2.8206544232783133E-2</v>
      </c>
      <c r="BI681" s="302">
        <f t="shared" si="277"/>
        <v>3.5497218801426249E-2</v>
      </c>
      <c r="BJ681" s="302">
        <f t="shared" si="277"/>
        <v>6.2150012716301842E-2</v>
      </c>
      <c r="BK681" s="302">
        <f t="shared" si="277"/>
        <v>6.2150012716301842E-2</v>
      </c>
      <c r="BL681" s="302">
        <f t="shared" si="277"/>
        <v>6.2150012716301842E-2</v>
      </c>
      <c r="BM681" s="302">
        <f t="shared" si="277"/>
        <v>6.2150012716301842E-2</v>
      </c>
      <c r="BN681" s="526"/>
    </row>
    <row r="682" spans="1:66" outlineLevel="1" x14ac:dyDescent="0.3">
      <c r="A682" t="str">
        <f t="shared" si="258"/>
        <v>Machine or Station Requirement (Biuild/ (UPH * WD * WH * Cacasde yield * (1-DT) * (1-CO)</v>
      </c>
      <c r="B682" s="239" t="str">
        <f t="shared" si="273"/>
        <v>Hoplite (FBG) HRS</v>
      </c>
      <c r="C682" s="240" t="str">
        <f t="shared" si="273"/>
        <v>Dedicated for Hoplite (FBG) HRS</v>
      </c>
      <c r="D682" s="241" t="str">
        <f t="shared" si="273"/>
        <v>H2 Loading</v>
      </c>
      <c r="E682" s="242"/>
      <c r="F682" s="533">
        <v>0.1410694963193691</v>
      </c>
      <c r="G682" s="533">
        <f t="shared" ref="G682:R682" si="278">IFERROR(G$34/((60/(G149*(1+G416))*G$127/$E149)*7*24*G327*(1-G505)*(1-G593)),0)</f>
        <v>0.1410694963193691</v>
      </c>
      <c r="H682" s="533">
        <f t="shared" si="278"/>
        <v>0.1410694963193691</v>
      </c>
      <c r="I682" s="533">
        <f t="shared" si="278"/>
        <v>0.1410694963193691</v>
      </c>
      <c r="J682" s="533">
        <f t="shared" si="278"/>
        <v>0.1410694963193691</v>
      </c>
      <c r="K682" s="533">
        <f t="shared" si="278"/>
        <v>0.1410694963193691</v>
      </c>
      <c r="L682" s="533">
        <f t="shared" si="278"/>
        <v>0.1410694963193691</v>
      </c>
      <c r="M682" s="533">
        <f t="shared" si="278"/>
        <v>0.1410694963193691</v>
      </c>
      <c r="N682" s="533">
        <f t="shared" si="278"/>
        <v>0.1410694963193691</v>
      </c>
      <c r="O682" s="533">
        <f t="shared" si="278"/>
        <v>0.1410694963193691</v>
      </c>
      <c r="P682" s="533">
        <f t="shared" si="278"/>
        <v>0.1410694963193691</v>
      </c>
      <c r="Q682" s="533">
        <f t="shared" si="278"/>
        <v>0.1410694963193691</v>
      </c>
      <c r="R682" s="534">
        <f t="shared" si="278"/>
        <v>0.1410694963193691</v>
      </c>
      <c r="S682" s="535">
        <f>IFERROR(S$34/((60/(S149*(1+S416))*S$127/$E149)*91*24*S327*(1-S505)*(1-S593)),0)</f>
        <v>0.14106949631936908</v>
      </c>
      <c r="T682" s="536">
        <f t="shared" ref="T682:AF682" si="279">IFERROR(T$34/((60/(T149*(1+T416))*T$127/$E149)*7*24*T327*(1-T505)*(1-T593)),0)</f>
        <v>0.15522793116894082</v>
      </c>
      <c r="U682" s="533">
        <f t="shared" si="279"/>
        <v>0.15522793116894082</v>
      </c>
      <c r="V682" s="533">
        <f t="shared" si="279"/>
        <v>0.15522793116894082</v>
      </c>
      <c r="W682" s="533">
        <f t="shared" si="279"/>
        <v>0.15522793116894082</v>
      </c>
      <c r="X682" s="533">
        <f t="shared" si="279"/>
        <v>0.15522793116894082</v>
      </c>
      <c r="Y682" s="533">
        <f t="shared" si="279"/>
        <v>0.15522793116894082</v>
      </c>
      <c r="Z682" s="533">
        <f t="shared" si="279"/>
        <v>0.15522793116894082</v>
      </c>
      <c r="AA682" s="533">
        <f t="shared" si="279"/>
        <v>0.15522793116894082</v>
      </c>
      <c r="AB682" s="533">
        <f t="shared" si="279"/>
        <v>0.15522793116894082</v>
      </c>
      <c r="AC682" s="533">
        <f t="shared" si="279"/>
        <v>0.15522793116894082</v>
      </c>
      <c r="AD682" s="533">
        <f t="shared" si="279"/>
        <v>0.15522793116894082</v>
      </c>
      <c r="AE682" s="533">
        <f t="shared" si="279"/>
        <v>0.15522793116894082</v>
      </c>
      <c r="AF682" s="534">
        <f t="shared" si="279"/>
        <v>0.15522793116894082</v>
      </c>
      <c r="AG682" s="535">
        <f>IFERROR(AG$34/((60/(AG149*(1+AG416))*AG$127/$E149)*91*24*AG327*(1-AG505)*(1-AG593)),0)</f>
        <v>0.15522793116894082</v>
      </c>
      <c r="AH682" s="536">
        <f t="shared" ref="AH682:AT682" si="280">IFERROR(AH$34/((60/(AH149*(1+AH416))*AH$127/$E149)*7*24*AH327*(1-AH505)*(1-AH593)),0)</f>
        <v>9.112883521360704E-2</v>
      </c>
      <c r="AI682" s="533">
        <f t="shared" si="280"/>
        <v>9.112883521360704E-2</v>
      </c>
      <c r="AJ682" s="533">
        <f t="shared" si="280"/>
        <v>9.112883521360704E-2</v>
      </c>
      <c r="AK682" s="533">
        <f t="shared" si="280"/>
        <v>9.112883521360704E-2</v>
      </c>
      <c r="AL682" s="533">
        <f t="shared" si="280"/>
        <v>9.112883521360704E-2</v>
      </c>
      <c r="AM682" s="533">
        <f t="shared" si="280"/>
        <v>9.112883521360704E-2</v>
      </c>
      <c r="AN682" s="533">
        <f t="shared" si="280"/>
        <v>9.112883521360704E-2</v>
      </c>
      <c r="AO682" s="533">
        <f t="shared" si="280"/>
        <v>9.112883521360704E-2</v>
      </c>
      <c r="AP682" s="533">
        <f t="shared" si="280"/>
        <v>9.112883521360704E-2</v>
      </c>
      <c r="AQ682" s="533">
        <f t="shared" si="280"/>
        <v>9.112883521360704E-2</v>
      </c>
      <c r="AR682" s="533">
        <f t="shared" si="280"/>
        <v>9.112883521360704E-2</v>
      </c>
      <c r="AS682" s="533">
        <f t="shared" si="280"/>
        <v>9.112883521360704E-2</v>
      </c>
      <c r="AT682" s="534">
        <f t="shared" si="280"/>
        <v>9.112883521360704E-2</v>
      </c>
      <c r="AU682" s="535">
        <f>IFERROR(AU$34/((60/(AU149*(1+AU416))*AU$127/$E149)*91*24*AU327*(1-AU505)*(1-AU593)),0)</f>
        <v>9.112883521360704E-2</v>
      </c>
      <c r="AV682" s="536">
        <f t="shared" ref="AV682:BH682" si="281">IFERROR(AV$34/((60/(AV149*(1+AV416))*AV$127/$E149)*7*24*AV327*(1-AV505)*(1-AV593)),0)</f>
        <v>9.112883521360704E-2</v>
      </c>
      <c r="AW682" s="533">
        <f t="shared" si="281"/>
        <v>9.112883521360704E-2</v>
      </c>
      <c r="AX682" s="533">
        <f t="shared" si="281"/>
        <v>9.112883521360704E-2</v>
      </c>
      <c r="AY682" s="533">
        <f t="shared" si="281"/>
        <v>9.112883521360704E-2</v>
      </c>
      <c r="AZ682" s="533">
        <f t="shared" si="281"/>
        <v>9.112883521360704E-2</v>
      </c>
      <c r="BA682" s="533">
        <f t="shared" si="281"/>
        <v>9.112883521360704E-2</v>
      </c>
      <c r="BB682" s="533">
        <f t="shared" si="281"/>
        <v>9.112883521360704E-2</v>
      </c>
      <c r="BC682" s="533">
        <f t="shared" si="281"/>
        <v>9.112883521360704E-2</v>
      </c>
      <c r="BD682" s="533">
        <f t="shared" si="281"/>
        <v>9.112883521360704E-2</v>
      </c>
      <c r="BE682" s="533">
        <f t="shared" si="281"/>
        <v>9.112883521360704E-2</v>
      </c>
      <c r="BF682" s="533">
        <f t="shared" si="281"/>
        <v>9.112883521360704E-2</v>
      </c>
      <c r="BG682" s="533">
        <f t="shared" si="281"/>
        <v>9.112883521360704E-2</v>
      </c>
      <c r="BH682" s="534">
        <f t="shared" si="281"/>
        <v>9.112883521360704E-2</v>
      </c>
      <c r="BI682" s="535">
        <f>IFERROR(BI$34/((60/(BI149*(1+BI416))*BI$127/$E149)*91*24*BI327*(1-BI505)*(1-BI593)),0)</f>
        <v>0.1146833222815309</v>
      </c>
      <c r="BJ682" s="535">
        <f>IFERROR(BJ$34/((60/(BJ149*(1+BJ416))*BJ$127/$E149)*91*24*BJ327*(1-BJ505)*(1-BJ593)),0)</f>
        <v>0.20079234877574434</v>
      </c>
      <c r="BK682" s="535">
        <f>IFERROR(BK$34/((60/(BK149*(1+BK416))*BK$127/$E149)*91*24*BK327*(1-BK505)*(1-BK593)),0)</f>
        <v>0.20079234877574434</v>
      </c>
      <c r="BL682" s="535">
        <f>IFERROR(BL$34/((60/(BL149*(1+BL416))*BL$127/$E149)*91*24*BL327*(1-BL505)*(1-BL593)),0)</f>
        <v>0.20079234877574434</v>
      </c>
      <c r="BM682" s="535">
        <f>IFERROR(BM$34/((60/(BM149*(1+BM416))*BM$127/$E149)*91*24*BM327*(1-BM505)*(1-BM593)),0)</f>
        <v>0.20079234877574434</v>
      </c>
      <c r="BN682" s="526"/>
    </row>
    <row r="683" spans="1:66" outlineLevel="1" x14ac:dyDescent="0.3">
      <c r="A683" t="str">
        <f t="shared" si="258"/>
        <v>Machine or Station Requirement (Biuild/ (UPH * WD * WH * Cacasde yield * (1-DT) * (1-CO)</v>
      </c>
      <c r="B683" s="239" t="str">
        <f t="shared" si="273"/>
        <v>Hoplite (FBG) HRS</v>
      </c>
      <c r="C683" s="240" t="str">
        <f t="shared" si="273"/>
        <v>Dedicated for Hoplite (FBG) HRS</v>
      </c>
      <c r="D683" s="241" t="str">
        <f t="shared" si="273"/>
        <v>Kitting</v>
      </c>
      <c r="E683" s="242"/>
      <c r="F683" s="282">
        <v>9.6397489151568899E-2</v>
      </c>
      <c r="G683" s="282">
        <f t="shared" ref="G683:BM687" si="282">IFERROR(G$34/((60/(G150*(1+G417))*G$127/$E150)*G$7*G$8*G328*(1-G506)*(1-G594)),0)</f>
        <v>9.6397489151568899E-2</v>
      </c>
      <c r="H683" s="282">
        <f t="shared" si="282"/>
        <v>9.6397489151568899E-2</v>
      </c>
      <c r="I683" s="282">
        <f t="shared" si="282"/>
        <v>9.6397489151568899E-2</v>
      </c>
      <c r="J683" s="282">
        <f t="shared" si="282"/>
        <v>9.6397489151568899E-2</v>
      </c>
      <c r="K683" s="282">
        <f t="shared" si="282"/>
        <v>9.6397489151568899E-2</v>
      </c>
      <c r="L683" s="282">
        <f t="shared" si="282"/>
        <v>9.6397489151568899E-2</v>
      </c>
      <c r="M683" s="282">
        <f t="shared" si="282"/>
        <v>9.6397489151568899E-2</v>
      </c>
      <c r="N683" s="282">
        <f t="shared" si="282"/>
        <v>9.6397489151568899E-2</v>
      </c>
      <c r="O683" s="282">
        <f t="shared" si="282"/>
        <v>9.6397489151568899E-2</v>
      </c>
      <c r="P683" s="282">
        <f t="shared" si="282"/>
        <v>9.6397489151568899E-2</v>
      </c>
      <c r="Q683" s="282">
        <f t="shared" si="282"/>
        <v>9.6397489151568899E-2</v>
      </c>
      <c r="R683" s="283">
        <f t="shared" si="282"/>
        <v>9.6397489151568899E-2</v>
      </c>
      <c r="S683" s="302">
        <f t="shared" si="282"/>
        <v>9.6397489151568913E-2</v>
      </c>
      <c r="T683" s="285">
        <f t="shared" si="282"/>
        <v>0.10607241963210956</v>
      </c>
      <c r="U683" s="282">
        <f t="shared" si="282"/>
        <v>0.10607241963210956</v>
      </c>
      <c r="V683" s="282">
        <f t="shared" si="282"/>
        <v>0.10607241963210956</v>
      </c>
      <c r="W683" s="282">
        <f t="shared" si="282"/>
        <v>0.10607241963210956</v>
      </c>
      <c r="X683" s="282">
        <f t="shared" si="282"/>
        <v>0.10607241963210956</v>
      </c>
      <c r="Y683" s="282">
        <f t="shared" si="282"/>
        <v>0.10607241963210956</v>
      </c>
      <c r="Z683" s="282">
        <f t="shared" si="282"/>
        <v>0.10607241963210956</v>
      </c>
      <c r="AA683" s="282">
        <f t="shared" si="282"/>
        <v>0.10607241963210956</v>
      </c>
      <c r="AB683" s="282">
        <f t="shared" si="282"/>
        <v>0.10607241963210956</v>
      </c>
      <c r="AC683" s="282">
        <f t="shared" si="282"/>
        <v>0.10607241963210956</v>
      </c>
      <c r="AD683" s="282">
        <f t="shared" si="282"/>
        <v>0.10607241963210956</v>
      </c>
      <c r="AE683" s="282">
        <f t="shared" si="282"/>
        <v>0.10607241963210956</v>
      </c>
      <c r="AF683" s="283">
        <f t="shared" si="282"/>
        <v>0.10607241963210956</v>
      </c>
      <c r="AG683" s="302">
        <f t="shared" si="282"/>
        <v>0.10607241963210959</v>
      </c>
      <c r="AH683" s="285">
        <f t="shared" si="282"/>
        <v>6.2271370729298149E-2</v>
      </c>
      <c r="AI683" s="282">
        <f t="shared" si="282"/>
        <v>6.2271370729298149E-2</v>
      </c>
      <c r="AJ683" s="282">
        <f t="shared" si="282"/>
        <v>6.2271370729298149E-2</v>
      </c>
      <c r="AK683" s="282">
        <f t="shared" si="282"/>
        <v>6.2271370729298149E-2</v>
      </c>
      <c r="AL683" s="282">
        <f t="shared" si="282"/>
        <v>6.2271370729298149E-2</v>
      </c>
      <c r="AM683" s="282">
        <f t="shared" si="282"/>
        <v>6.2271370729298149E-2</v>
      </c>
      <c r="AN683" s="282">
        <f t="shared" si="282"/>
        <v>6.2271370729298149E-2</v>
      </c>
      <c r="AO683" s="282">
        <f t="shared" si="282"/>
        <v>6.2271370729298149E-2</v>
      </c>
      <c r="AP683" s="282">
        <f t="shared" si="282"/>
        <v>6.2271370729298149E-2</v>
      </c>
      <c r="AQ683" s="282">
        <f t="shared" si="282"/>
        <v>6.2271370729298149E-2</v>
      </c>
      <c r="AR683" s="282">
        <f t="shared" si="282"/>
        <v>6.2271370729298149E-2</v>
      </c>
      <c r="AS683" s="282">
        <f t="shared" si="282"/>
        <v>6.2271370729298149E-2</v>
      </c>
      <c r="AT683" s="283">
        <f t="shared" si="282"/>
        <v>6.2271370729298149E-2</v>
      </c>
      <c r="AU683" s="302">
        <f t="shared" si="282"/>
        <v>6.2271370729298163E-2</v>
      </c>
      <c r="AV683" s="285">
        <f t="shared" si="282"/>
        <v>6.2271370729298149E-2</v>
      </c>
      <c r="AW683" s="282">
        <f t="shared" si="282"/>
        <v>6.2271370729298149E-2</v>
      </c>
      <c r="AX683" s="282">
        <f t="shared" si="282"/>
        <v>6.2271370729298149E-2</v>
      </c>
      <c r="AY683" s="282">
        <f t="shared" si="282"/>
        <v>6.2271370729298149E-2</v>
      </c>
      <c r="AZ683" s="282">
        <f t="shared" si="282"/>
        <v>6.2271370729298149E-2</v>
      </c>
      <c r="BA683" s="282">
        <f t="shared" si="282"/>
        <v>6.2271370729298149E-2</v>
      </c>
      <c r="BB683" s="282">
        <f t="shared" si="282"/>
        <v>6.2271370729298149E-2</v>
      </c>
      <c r="BC683" s="282">
        <f t="shared" si="282"/>
        <v>6.2271370729298149E-2</v>
      </c>
      <c r="BD683" s="282">
        <f t="shared" si="282"/>
        <v>6.2271370729298149E-2</v>
      </c>
      <c r="BE683" s="282">
        <f t="shared" si="282"/>
        <v>6.2271370729298149E-2</v>
      </c>
      <c r="BF683" s="282">
        <f t="shared" si="282"/>
        <v>6.2271370729298149E-2</v>
      </c>
      <c r="BG683" s="282">
        <f t="shared" si="282"/>
        <v>6.2271370729298149E-2</v>
      </c>
      <c r="BH683" s="283">
        <f t="shared" si="282"/>
        <v>6.2271370729298149E-2</v>
      </c>
      <c r="BI683" s="302">
        <f t="shared" si="282"/>
        <v>7.8366936892379474E-2</v>
      </c>
      <c r="BJ683" s="302">
        <f t="shared" si="282"/>
        <v>0.13720810499675867</v>
      </c>
      <c r="BK683" s="302">
        <f t="shared" si="282"/>
        <v>0.13720810499675867</v>
      </c>
      <c r="BL683" s="302">
        <f t="shared" si="282"/>
        <v>0.13720810499675867</v>
      </c>
      <c r="BM683" s="302">
        <f t="shared" si="282"/>
        <v>0.13720810499675867</v>
      </c>
      <c r="BN683" s="526"/>
    </row>
    <row r="684" spans="1:66" outlineLevel="1" x14ac:dyDescent="0.3">
      <c r="A684" t="str">
        <f t="shared" si="258"/>
        <v>Machine or Station Requirement (Biuild/ (UPH * WD * WH * Cacasde yield * (1-DT) * (1-CO)</v>
      </c>
      <c r="B684" s="239" t="str">
        <f t="shared" si="273"/>
        <v>Hoplite (FBG) HRS</v>
      </c>
      <c r="C684" s="240" t="str">
        <f t="shared" si="273"/>
        <v>Dedicated for Hoplite (FBG) HRS</v>
      </c>
      <c r="D684" s="241" t="str">
        <f t="shared" si="273"/>
        <v>Stripping &amp; Cleaning</v>
      </c>
      <c r="E684" s="242"/>
      <c r="F684" s="282">
        <v>0.24284106152119975</v>
      </c>
      <c r="G684" s="282">
        <f t="shared" si="282"/>
        <v>0.24284106152119975</v>
      </c>
      <c r="H684" s="282">
        <f t="shared" si="282"/>
        <v>0.24284106152119975</v>
      </c>
      <c r="I684" s="282">
        <f t="shared" si="282"/>
        <v>0.24284106152119975</v>
      </c>
      <c r="J684" s="282">
        <f t="shared" si="282"/>
        <v>0.24284106152119975</v>
      </c>
      <c r="K684" s="282">
        <f t="shared" si="282"/>
        <v>0.24284106152119975</v>
      </c>
      <c r="L684" s="282">
        <f t="shared" si="282"/>
        <v>0.24284106152119975</v>
      </c>
      <c r="M684" s="282">
        <f t="shared" si="282"/>
        <v>0.24284106152119975</v>
      </c>
      <c r="N684" s="282">
        <f t="shared" si="282"/>
        <v>0.24284106152119975</v>
      </c>
      <c r="O684" s="282">
        <f t="shared" si="282"/>
        <v>0.24284106152119975</v>
      </c>
      <c r="P684" s="282">
        <f t="shared" si="282"/>
        <v>0.24284106152119975</v>
      </c>
      <c r="Q684" s="282">
        <f t="shared" si="282"/>
        <v>0.24284106152119975</v>
      </c>
      <c r="R684" s="283">
        <f t="shared" si="282"/>
        <v>0.24284106152119975</v>
      </c>
      <c r="S684" s="302">
        <f t="shared" si="282"/>
        <v>0.2428410615211998</v>
      </c>
      <c r="T684" s="285">
        <f t="shared" si="282"/>
        <v>0.26721379579796251</v>
      </c>
      <c r="U684" s="282">
        <f t="shared" si="282"/>
        <v>0.26721379579796251</v>
      </c>
      <c r="V684" s="282">
        <f t="shared" si="282"/>
        <v>0.26721379579796251</v>
      </c>
      <c r="W684" s="282">
        <f t="shared" si="282"/>
        <v>0.26721379579796251</v>
      </c>
      <c r="X684" s="282">
        <f t="shared" si="282"/>
        <v>0.26721379579796251</v>
      </c>
      <c r="Y684" s="282">
        <f t="shared" si="282"/>
        <v>0.26721379579796251</v>
      </c>
      <c r="Z684" s="282">
        <f t="shared" si="282"/>
        <v>0.26721379579796251</v>
      </c>
      <c r="AA684" s="282">
        <f t="shared" si="282"/>
        <v>0.26721379579796251</v>
      </c>
      <c r="AB684" s="282">
        <f t="shared" si="282"/>
        <v>0.26721379579796251</v>
      </c>
      <c r="AC684" s="282">
        <f t="shared" si="282"/>
        <v>0.26721379579796251</v>
      </c>
      <c r="AD684" s="282">
        <f t="shared" si="282"/>
        <v>0.26721379579796251</v>
      </c>
      <c r="AE684" s="282">
        <f t="shared" si="282"/>
        <v>0.26721379579796251</v>
      </c>
      <c r="AF684" s="283">
        <f t="shared" si="282"/>
        <v>0.26721379579796251</v>
      </c>
      <c r="AG684" s="302">
        <f t="shared" si="282"/>
        <v>0.26721379579796256</v>
      </c>
      <c r="AH684" s="285">
        <f t="shared" si="282"/>
        <v>0.15687178061770929</v>
      </c>
      <c r="AI684" s="282">
        <f t="shared" si="282"/>
        <v>0.15687178061770929</v>
      </c>
      <c r="AJ684" s="282">
        <f t="shared" si="282"/>
        <v>0.15687178061770929</v>
      </c>
      <c r="AK684" s="282">
        <f t="shared" si="282"/>
        <v>0.15687178061770929</v>
      </c>
      <c r="AL684" s="282">
        <f t="shared" si="282"/>
        <v>0.15687178061770929</v>
      </c>
      <c r="AM684" s="282">
        <f t="shared" si="282"/>
        <v>0.15687178061770929</v>
      </c>
      <c r="AN684" s="282">
        <f t="shared" si="282"/>
        <v>0.15687178061770929</v>
      </c>
      <c r="AO684" s="282">
        <f t="shared" si="282"/>
        <v>0.15687178061770929</v>
      </c>
      <c r="AP684" s="282">
        <f t="shared" si="282"/>
        <v>0.15687178061770929</v>
      </c>
      <c r="AQ684" s="282">
        <f t="shared" si="282"/>
        <v>0.15687178061770929</v>
      </c>
      <c r="AR684" s="282">
        <f t="shared" si="282"/>
        <v>0.15687178061770929</v>
      </c>
      <c r="AS684" s="282">
        <f t="shared" si="282"/>
        <v>0.15687178061770929</v>
      </c>
      <c r="AT684" s="283">
        <f t="shared" si="282"/>
        <v>0.15687178061770929</v>
      </c>
      <c r="AU684" s="302">
        <f t="shared" si="282"/>
        <v>0.15687178061770937</v>
      </c>
      <c r="AV684" s="285">
        <f t="shared" si="282"/>
        <v>0.15687178061770929</v>
      </c>
      <c r="AW684" s="282">
        <f t="shared" si="282"/>
        <v>0.15687178061770929</v>
      </c>
      <c r="AX684" s="282">
        <f t="shared" si="282"/>
        <v>0.15687178061770929</v>
      </c>
      <c r="AY684" s="282">
        <f t="shared" si="282"/>
        <v>0.15687178061770929</v>
      </c>
      <c r="AZ684" s="282">
        <f t="shared" si="282"/>
        <v>0.15687178061770929</v>
      </c>
      <c r="BA684" s="282">
        <f t="shared" si="282"/>
        <v>0.15687178061770929</v>
      </c>
      <c r="BB684" s="282">
        <f t="shared" si="282"/>
        <v>0.15687178061770929</v>
      </c>
      <c r="BC684" s="282">
        <f t="shared" si="282"/>
        <v>0.15687178061770929</v>
      </c>
      <c r="BD684" s="282">
        <f t="shared" si="282"/>
        <v>0.15687178061770929</v>
      </c>
      <c r="BE684" s="282">
        <f t="shared" si="282"/>
        <v>0.15687178061770929</v>
      </c>
      <c r="BF684" s="282">
        <f t="shared" si="282"/>
        <v>0.15687178061770929</v>
      </c>
      <c r="BG684" s="282">
        <f t="shared" si="282"/>
        <v>0.15687178061770929</v>
      </c>
      <c r="BH684" s="283">
        <f t="shared" si="282"/>
        <v>0.15687178061770929</v>
      </c>
      <c r="BI684" s="302">
        <f t="shared" si="282"/>
        <v>0.19741914764177834</v>
      </c>
      <c r="BJ684" s="302">
        <f t="shared" si="282"/>
        <v>0.34564968610681729</v>
      </c>
      <c r="BK684" s="302">
        <f t="shared" si="282"/>
        <v>0.34564968610681729</v>
      </c>
      <c r="BL684" s="302">
        <f t="shared" si="282"/>
        <v>0.34564968610681729</v>
      </c>
      <c r="BM684" s="302">
        <f t="shared" si="282"/>
        <v>0.34564968610681729</v>
      </c>
      <c r="BN684" s="526"/>
    </row>
    <row r="685" spans="1:66" outlineLevel="1" x14ac:dyDescent="0.3">
      <c r="A685" t="str">
        <f t="shared" si="258"/>
        <v>Machine or Station Requirement (Biuild/ (UPH * WD * WH * Cacasde yield * (1-DT) * (1-CO)</v>
      </c>
      <c r="B685" s="239" t="str">
        <f t="shared" si="273"/>
        <v>Hoplite (FBG) HRS</v>
      </c>
      <c r="C685" s="240" t="str">
        <f t="shared" si="273"/>
        <v>Dedicated for Hoplite (FBG) HRS</v>
      </c>
      <c r="D685" s="241" t="str">
        <f t="shared" si="273"/>
        <v>Writing</v>
      </c>
      <c r="E685" s="242"/>
      <c r="F685" s="282">
        <v>0.30497881585235037</v>
      </c>
      <c r="G685" s="282">
        <f t="shared" si="282"/>
        <v>0.30497881585235037</v>
      </c>
      <c r="H685" s="282">
        <f t="shared" si="282"/>
        <v>0.30497881585235037</v>
      </c>
      <c r="I685" s="282">
        <f t="shared" si="282"/>
        <v>0.30497881585235037</v>
      </c>
      <c r="J685" s="282">
        <f t="shared" si="282"/>
        <v>0.30497881585235037</v>
      </c>
      <c r="K685" s="282">
        <f t="shared" si="282"/>
        <v>0.30497881585235037</v>
      </c>
      <c r="L685" s="282">
        <f t="shared" si="282"/>
        <v>0.30497881585235037</v>
      </c>
      <c r="M685" s="282">
        <f t="shared" si="282"/>
        <v>0.30497881585235037</v>
      </c>
      <c r="N685" s="282">
        <f t="shared" si="282"/>
        <v>0.30497881585235037</v>
      </c>
      <c r="O685" s="282">
        <f t="shared" si="282"/>
        <v>0.30497881585235037</v>
      </c>
      <c r="P685" s="282">
        <f t="shared" si="282"/>
        <v>0.30497881585235037</v>
      </c>
      <c r="Q685" s="282">
        <f t="shared" si="282"/>
        <v>0.30497881585235037</v>
      </c>
      <c r="R685" s="283">
        <f t="shared" si="282"/>
        <v>0.30497881585235037</v>
      </c>
      <c r="S685" s="302">
        <f t="shared" si="282"/>
        <v>0.30497881585235037</v>
      </c>
      <c r="T685" s="285">
        <f t="shared" si="282"/>
        <v>0.33558800357475776</v>
      </c>
      <c r="U685" s="282">
        <f t="shared" si="282"/>
        <v>0.33558800357475776</v>
      </c>
      <c r="V685" s="282">
        <f t="shared" si="282"/>
        <v>0.33558800357475776</v>
      </c>
      <c r="W685" s="282">
        <f t="shared" si="282"/>
        <v>0.33558800357475776</v>
      </c>
      <c r="X685" s="282">
        <f t="shared" si="282"/>
        <v>0.33558800357475776</v>
      </c>
      <c r="Y685" s="282">
        <f t="shared" si="282"/>
        <v>0.33558800357475776</v>
      </c>
      <c r="Z685" s="282">
        <f t="shared" si="282"/>
        <v>0.33558800357475776</v>
      </c>
      <c r="AA685" s="282">
        <f t="shared" si="282"/>
        <v>0.33558800357475776</v>
      </c>
      <c r="AB685" s="282">
        <f t="shared" si="282"/>
        <v>0.33558800357475776</v>
      </c>
      <c r="AC685" s="282">
        <f t="shared" si="282"/>
        <v>0.33558800357475776</v>
      </c>
      <c r="AD685" s="282">
        <f t="shared" si="282"/>
        <v>0.33558800357475776</v>
      </c>
      <c r="AE685" s="282">
        <f t="shared" si="282"/>
        <v>0.33558800357475776</v>
      </c>
      <c r="AF685" s="283">
        <f t="shared" si="282"/>
        <v>0.33558800357475776</v>
      </c>
      <c r="AG685" s="302">
        <f t="shared" si="282"/>
        <v>0.33558800357475782</v>
      </c>
      <c r="AH685" s="285">
        <f t="shared" si="282"/>
        <v>0.19701186279513141</v>
      </c>
      <c r="AI685" s="282">
        <f t="shared" si="282"/>
        <v>0.19701186279513141</v>
      </c>
      <c r="AJ685" s="282">
        <f t="shared" si="282"/>
        <v>0.19701186279513141</v>
      </c>
      <c r="AK685" s="282">
        <f t="shared" si="282"/>
        <v>0.19701186279513141</v>
      </c>
      <c r="AL685" s="282">
        <f t="shared" si="282"/>
        <v>0.19701186279513141</v>
      </c>
      <c r="AM685" s="282">
        <f t="shared" si="282"/>
        <v>0.19701186279513141</v>
      </c>
      <c r="AN685" s="282">
        <f t="shared" si="282"/>
        <v>0.19701186279513141</v>
      </c>
      <c r="AO685" s="282">
        <f t="shared" si="282"/>
        <v>0.19701186279513141</v>
      </c>
      <c r="AP685" s="282">
        <f t="shared" si="282"/>
        <v>0.19701186279513141</v>
      </c>
      <c r="AQ685" s="282">
        <f t="shared" si="282"/>
        <v>0.19701186279513141</v>
      </c>
      <c r="AR685" s="282">
        <f t="shared" si="282"/>
        <v>0.19701186279513141</v>
      </c>
      <c r="AS685" s="282">
        <f t="shared" si="282"/>
        <v>0.19701186279513141</v>
      </c>
      <c r="AT685" s="283">
        <f t="shared" si="282"/>
        <v>0.19701186279513141</v>
      </c>
      <c r="AU685" s="302">
        <f t="shared" si="282"/>
        <v>0.19701186279513144</v>
      </c>
      <c r="AV685" s="285">
        <f t="shared" si="282"/>
        <v>0.19701186279513141</v>
      </c>
      <c r="AW685" s="282">
        <f t="shared" si="282"/>
        <v>0.19701186279513141</v>
      </c>
      <c r="AX685" s="282">
        <f t="shared" si="282"/>
        <v>0.19701186279513141</v>
      </c>
      <c r="AY685" s="282">
        <f t="shared" si="282"/>
        <v>0.19701186279513141</v>
      </c>
      <c r="AZ685" s="282">
        <f t="shared" si="282"/>
        <v>0.19701186279513141</v>
      </c>
      <c r="BA685" s="282">
        <f t="shared" si="282"/>
        <v>0.19701186279513141</v>
      </c>
      <c r="BB685" s="282">
        <f t="shared" si="282"/>
        <v>0.19701186279513141</v>
      </c>
      <c r="BC685" s="282">
        <f t="shared" si="282"/>
        <v>0.19701186279513141</v>
      </c>
      <c r="BD685" s="282">
        <f t="shared" si="282"/>
        <v>0.19701186279513141</v>
      </c>
      <c r="BE685" s="282">
        <f t="shared" si="282"/>
        <v>0.19701186279513141</v>
      </c>
      <c r="BF685" s="282">
        <f t="shared" si="282"/>
        <v>0.19701186279513141</v>
      </c>
      <c r="BG685" s="282">
        <f t="shared" si="282"/>
        <v>0.19701186279513141</v>
      </c>
      <c r="BH685" s="283">
        <f t="shared" si="282"/>
        <v>0.19701186279513141</v>
      </c>
      <c r="BI685" s="302">
        <f t="shared" si="282"/>
        <v>0.2479344205515002</v>
      </c>
      <c r="BJ685" s="302">
        <f t="shared" si="282"/>
        <v>0.43409393497232357</v>
      </c>
      <c r="BK685" s="302">
        <f t="shared" si="282"/>
        <v>0.43409393497232357</v>
      </c>
      <c r="BL685" s="302">
        <f t="shared" si="282"/>
        <v>0.43409393497232357</v>
      </c>
      <c r="BM685" s="302">
        <f t="shared" si="282"/>
        <v>0.43409393497232357</v>
      </c>
      <c r="BN685" s="526"/>
    </row>
    <row r="686" spans="1:66" outlineLevel="1" x14ac:dyDescent="0.3">
      <c r="A686" t="str">
        <f t="shared" si="258"/>
        <v>Machine or Station Requirement (Biuild/ (UPH * WD * WH * Cacasde yield * (1-DT) * (1-CO)</v>
      </c>
      <c r="B686" s="239" t="str">
        <f t="shared" si="273"/>
        <v>Hoplite (FBG) HRS</v>
      </c>
      <c r="C686" s="240" t="str">
        <f t="shared" si="273"/>
        <v>Dedicated for Hoplite (FBG) HRS</v>
      </c>
      <c r="D686" s="241" t="str">
        <f t="shared" si="273"/>
        <v>Fiber Recoating</v>
      </c>
      <c r="E686" s="242"/>
      <c r="F686" s="282">
        <v>0.38995639339711319</v>
      </c>
      <c r="G686" s="282">
        <f t="shared" si="282"/>
        <v>0.38995639339711319</v>
      </c>
      <c r="H686" s="282">
        <f t="shared" si="282"/>
        <v>0.38995639339711319</v>
      </c>
      <c r="I686" s="282">
        <f t="shared" si="282"/>
        <v>0.38995639339711319</v>
      </c>
      <c r="J686" s="282">
        <f t="shared" si="282"/>
        <v>0.38995639339711319</v>
      </c>
      <c r="K686" s="282">
        <f t="shared" si="282"/>
        <v>0.38995639339711319</v>
      </c>
      <c r="L686" s="282">
        <f t="shared" si="282"/>
        <v>0.38995639339711319</v>
      </c>
      <c r="M686" s="282">
        <f t="shared" si="282"/>
        <v>0.38995639339711319</v>
      </c>
      <c r="N686" s="282">
        <f t="shared" si="282"/>
        <v>0.38995639339711319</v>
      </c>
      <c r="O686" s="282">
        <f t="shared" si="282"/>
        <v>0.38995639339711319</v>
      </c>
      <c r="P686" s="282">
        <f t="shared" si="282"/>
        <v>0.38995639339711319</v>
      </c>
      <c r="Q686" s="282">
        <f t="shared" si="282"/>
        <v>0.38995639339711319</v>
      </c>
      <c r="R686" s="283">
        <f t="shared" si="282"/>
        <v>0.38995639339711319</v>
      </c>
      <c r="S686" s="302">
        <f t="shared" si="282"/>
        <v>0.38995639339711335</v>
      </c>
      <c r="T686" s="285">
        <f t="shared" si="282"/>
        <v>0.42909435258842926</v>
      </c>
      <c r="U686" s="282">
        <f t="shared" si="282"/>
        <v>0.42909435258842926</v>
      </c>
      <c r="V686" s="282">
        <f t="shared" si="282"/>
        <v>0.42909435258842926</v>
      </c>
      <c r="W686" s="282">
        <f t="shared" si="282"/>
        <v>0.42909435258842926</v>
      </c>
      <c r="X686" s="282">
        <f t="shared" si="282"/>
        <v>0.42909435258842926</v>
      </c>
      <c r="Y686" s="282">
        <f t="shared" si="282"/>
        <v>0.42909435258842926</v>
      </c>
      <c r="Z686" s="282">
        <f t="shared" si="282"/>
        <v>0.42909435258842926</v>
      </c>
      <c r="AA686" s="282">
        <f t="shared" si="282"/>
        <v>0.42909435258842926</v>
      </c>
      <c r="AB686" s="282">
        <f t="shared" si="282"/>
        <v>0.42909435258842926</v>
      </c>
      <c r="AC686" s="282">
        <f t="shared" si="282"/>
        <v>0.42909435258842926</v>
      </c>
      <c r="AD686" s="282">
        <f t="shared" si="282"/>
        <v>0.42909435258842926</v>
      </c>
      <c r="AE686" s="282">
        <f t="shared" si="282"/>
        <v>0.42909435258842926</v>
      </c>
      <c r="AF686" s="283">
        <f t="shared" si="282"/>
        <v>0.42909435258842926</v>
      </c>
      <c r="AG686" s="302">
        <f t="shared" si="282"/>
        <v>0.42909435258842948</v>
      </c>
      <c r="AH686" s="285">
        <f t="shared" si="282"/>
        <v>0.2519061373404709</v>
      </c>
      <c r="AI686" s="282">
        <f t="shared" si="282"/>
        <v>0.2519061373404709</v>
      </c>
      <c r="AJ686" s="282">
        <f t="shared" si="282"/>
        <v>0.2519061373404709</v>
      </c>
      <c r="AK686" s="282">
        <f t="shared" si="282"/>
        <v>0.2519061373404709</v>
      </c>
      <c r="AL686" s="282">
        <f t="shared" si="282"/>
        <v>0.2519061373404709</v>
      </c>
      <c r="AM686" s="282">
        <f t="shared" si="282"/>
        <v>0.2519061373404709</v>
      </c>
      <c r="AN686" s="282">
        <f t="shared" si="282"/>
        <v>0.2519061373404709</v>
      </c>
      <c r="AO686" s="282">
        <f t="shared" si="282"/>
        <v>0.2519061373404709</v>
      </c>
      <c r="AP686" s="282">
        <f t="shared" si="282"/>
        <v>0.2519061373404709</v>
      </c>
      <c r="AQ686" s="282">
        <f t="shared" si="282"/>
        <v>0.2519061373404709</v>
      </c>
      <c r="AR686" s="282">
        <f t="shared" si="282"/>
        <v>0.2519061373404709</v>
      </c>
      <c r="AS686" s="282">
        <f t="shared" si="282"/>
        <v>0.2519061373404709</v>
      </c>
      <c r="AT686" s="283">
        <f t="shared" si="282"/>
        <v>0.2519061373404709</v>
      </c>
      <c r="AU686" s="302">
        <f t="shared" si="282"/>
        <v>0.25190613734047101</v>
      </c>
      <c r="AV686" s="285">
        <f t="shared" si="282"/>
        <v>0.2519061373404709</v>
      </c>
      <c r="AW686" s="282">
        <f t="shared" si="282"/>
        <v>0.2519061373404709</v>
      </c>
      <c r="AX686" s="282">
        <f t="shared" si="282"/>
        <v>0.2519061373404709</v>
      </c>
      <c r="AY686" s="282">
        <f t="shared" si="282"/>
        <v>0.2519061373404709</v>
      </c>
      <c r="AZ686" s="282">
        <f t="shared" si="282"/>
        <v>0.2519061373404709</v>
      </c>
      <c r="BA686" s="282">
        <f t="shared" si="282"/>
        <v>0.2519061373404709</v>
      </c>
      <c r="BB686" s="282">
        <f t="shared" si="282"/>
        <v>0.2519061373404709</v>
      </c>
      <c r="BC686" s="282">
        <f t="shared" si="282"/>
        <v>0.2519061373404709</v>
      </c>
      <c r="BD686" s="282">
        <f t="shared" si="282"/>
        <v>0.2519061373404709</v>
      </c>
      <c r="BE686" s="282">
        <f t="shared" si="282"/>
        <v>0.2519061373404709</v>
      </c>
      <c r="BF686" s="282">
        <f t="shared" si="282"/>
        <v>0.2519061373404709</v>
      </c>
      <c r="BG686" s="282">
        <f t="shared" si="282"/>
        <v>0.2519061373404709</v>
      </c>
      <c r="BH686" s="283">
        <f t="shared" si="282"/>
        <v>0.2519061373404709</v>
      </c>
      <c r="BI686" s="302">
        <f t="shared" si="282"/>
        <v>0.31701746944966058</v>
      </c>
      <c r="BJ686" s="302">
        <f t="shared" si="282"/>
        <v>0.55504742125866502</v>
      </c>
      <c r="BK686" s="302">
        <f t="shared" si="282"/>
        <v>0.55504742125866502</v>
      </c>
      <c r="BL686" s="302">
        <f t="shared" si="282"/>
        <v>0.55504742125866502</v>
      </c>
      <c r="BM686" s="302">
        <f t="shared" si="282"/>
        <v>0.55504742125866502</v>
      </c>
      <c r="BN686" s="526"/>
    </row>
    <row r="687" spans="1:66" outlineLevel="1" x14ac:dyDescent="0.3">
      <c r="A687" t="str">
        <f t="shared" si="258"/>
        <v>Machine or Station Requirement (Biuild/ (UPH * WD * WH * Cacasde yield * (1-DT) * (1-CO)</v>
      </c>
      <c r="B687" s="239" t="str">
        <f t="shared" si="273"/>
        <v>Hoplite (FBG) HRS</v>
      </c>
      <c r="C687" s="240" t="str">
        <f t="shared" si="273"/>
        <v>Dedicated for Hoplite (FBG) HRS</v>
      </c>
      <c r="D687" s="241" t="str">
        <f t="shared" si="273"/>
        <v>Proof Test</v>
      </c>
      <c r="E687" s="242"/>
      <c r="F687" s="282">
        <v>4.8584334532390722E-2</v>
      </c>
      <c r="G687" s="282">
        <f t="shared" si="282"/>
        <v>4.8584334532390722E-2</v>
      </c>
      <c r="H687" s="282">
        <f t="shared" si="282"/>
        <v>4.8584334532390722E-2</v>
      </c>
      <c r="I687" s="282">
        <f t="shared" si="282"/>
        <v>4.8584334532390722E-2</v>
      </c>
      <c r="J687" s="282">
        <f t="shared" si="282"/>
        <v>4.8584334532390722E-2</v>
      </c>
      <c r="K687" s="282">
        <f t="shared" si="282"/>
        <v>4.8584334532390722E-2</v>
      </c>
      <c r="L687" s="282">
        <f t="shared" si="282"/>
        <v>4.8584334532390722E-2</v>
      </c>
      <c r="M687" s="282">
        <f t="shared" si="282"/>
        <v>4.8584334532390722E-2</v>
      </c>
      <c r="N687" s="282">
        <f t="shared" si="282"/>
        <v>4.8584334532390722E-2</v>
      </c>
      <c r="O687" s="282">
        <f t="shared" si="282"/>
        <v>4.8584334532390722E-2</v>
      </c>
      <c r="P687" s="282">
        <f t="shared" si="282"/>
        <v>4.8584334532390722E-2</v>
      </c>
      <c r="Q687" s="282">
        <f t="shared" si="282"/>
        <v>4.8584334532390722E-2</v>
      </c>
      <c r="R687" s="283">
        <f t="shared" si="282"/>
        <v>4.8584334532390722E-2</v>
      </c>
      <c r="S687" s="302">
        <f t="shared" si="282"/>
        <v>4.8584334532390742E-2</v>
      </c>
      <c r="T687" s="285">
        <f t="shared" si="282"/>
        <v>5.3460499494583223E-2</v>
      </c>
      <c r="U687" s="282">
        <f t="shared" si="282"/>
        <v>5.3460499494583223E-2</v>
      </c>
      <c r="V687" s="282">
        <f t="shared" si="282"/>
        <v>5.3460499494583223E-2</v>
      </c>
      <c r="W687" s="282">
        <f t="shared" si="282"/>
        <v>5.3460499494583223E-2</v>
      </c>
      <c r="X687" s="282">
        <f t="shared" si="282"/>
        <v>5.3460499494583223E-2</v>
      </c>
      <c r="Y687" s="282">
        <f t="shared" si="282"/>
        <v>5.3460499494583223E-2</v>
      </c>
      <c r="Z687" s="282">
        <f t="shared" ref="Z687:BM687" si="283">IFERROR(Z$34/((60/(Z154*(1+Z421))*Z$127/$E154)*Z$7*Z$8*Z332*(1-Z510)*(1-Z598)),0)</f>
        <v>5.3460499494583223E-2</v>
      </c>
      <c r="AA687" s="282">
        <f t="shared" si="283"/>
        <v>5.3460499494583223E-2</v>
      </c>
      <c r="AB687" s="282">
        <f t="shared" si="283"/>
        <v>5.3460499494583223E-2</v>
      </c>
      <c r="AC687" s="282">
        <f t="shared" si="283"/>
        <v>5.3460499494583223E-2</v>
      </c>
      <c r="AD687" s="282">
        <f t="shared" si="283"/>
        <v>5.3460499494583223E-2</v>
      </c>
      <c r="AE687" s="282">
        <f t="shared" si="283"/>
        <v>5.3460499494583223E-2</v>
      </c>
      <c r="AF687" s="283">
        <f t="shared" si="283"/>
        <v>5.3460499494583223E-2</v>
      </c>
      <c r="AG687" s="302">
        <f t="shared" si="283"/>
        <v>5.3460499494583244E-2</v>
      </c>
      <c r="AH687" s="285">
        <f t="shared" si="283"/>
        <v>3.1384770847566267E-2</v>
      </c>
      <c r="AI687" s="282">
        <f t="shared" si="283"/>
        <v>3.1384770847566267E-2</v>
      </c>
      <c r="AJ687" s="282">
        <f t="shared" si="283"/>
        <v>3.1384770847566267E-2</v>
      </c>
      <c r="AK687" s="282">
        <f t="shared" si="283"/>
        <v>3.1384770847566267E-2</v>
      </c>
      <c r="AL687" s="282">
        <f t="shared" si="283"/>
        <v>3.1384770847566267E-2</v>
      </c>
      <c r="AM687" s="282">
        <f t="shared" si="283"/>
        <v>3.1384770847566267E-2</v>
      </c>
      <c r="AN687" s="282">
        <f t="shared" si="283"/>
        <v>3.1384770847566267E-2</v>
      </c>
      <c r="AO687" s="282">
        <f t="shared" si="283"/>
        <v>3.1384770847566267E-2</v>
      </c>
      <c r="AP687" s="282">
        <f t="shared" si="283"/>
        <v>3.1384770847566267E-2</v>
      </c>
      <c r="AQ687" s="282">
        <f t="shared" si="283"/>
        <v>3.1384770847566267E-2</v>
      </c>
      <c r="AR687" s="282">
        <f t="shared" si="283"/>
        <v>3.1384770847566267E-2</v>
      </c>
      <c r="AS687" s="282">
        <f t="shared" si="283"/>
        <v>3.1384770847566267E-2</v>
      </c>
      <c r="AT687" s="283">
        <f t="shared" si="283"/>
        <v>3.1384770847566267E-2</v>
      </c>
      <c r="AU687" s="302">
        <f t="shared" si="283"/>
        <v>3.138477084756628E-2</v>
      </c>
      <c r="AV687" s="285">
        <f t="shared" si="283"/>
        <v>3.1384770847566267E-2</v>
      </c>
      <c r="AW687" s="282">
        <f t="shared" si="283"/>
        <v>3.1384770847566267E-2</v>
      </c>
      <c r="AX687" s="282">
        <f t="shared" si="283"/>
        <v>3.1384770847566267E-2</v>
      </c>
      <c r="AY687" s="282">
        <f t="shared" si="283"/>
        <v>3.1384770847566267E-2</v>
      </c>
      <c r="AZ687" s="282">
        <f t="shared" si="283"/>
        <v>3.1384770847566267E-2</v>
      </c>
      <c r="BA687" s="282">
        <f t="shared" si="283"/>
        <v>3.1384770847566267E-2</v>
      </c>
      <c r="BB687" s="282">
        <f t="shared" si="283"/>
        <v>3.1384770847566267E-2</v>
      </c>
      <c r="BC687" s="282">
        <f t="shared" si="283"/>
        <v>3.1384770847566267E-2</v>
      </c>
      <c r="BD687" s="282">
        <f t="shared" si="283"/>
        <v>3.1384770847566267E-2</v>
      </c>
      <c r="BE687" s="282">
        <f t="shared" si="283"/>
        <v>3.1384770847566267E-2</v>
      </c>
      <c r="BF687" s="282">
        <f t="shared" si="283"/>
        <v>3.1384770847566267E-2</v>
      </c>
      <c r="BG687" s="282">
        <f t="shared" si="283"/>
        <v>3.1384770847566267E-2</v>
      </c>
      <c r="BH687" s="283">
        <f t="shared" si="283"/>
        <v>3.1384770847566267E-2</v>
      </c>
      <c r="BI687" s="302">
        <f t="shared" si="283"/>
        <v>3.9496936193759269E-2</v>
      </c>
      <c r="BJ687" s="302">
        <f t="shared" si="283"/>
        <v>6.9152884918366395E-2</v>
      </c>
      <c r="BK687" s="302">
        <f t="shared" si="283"/>
        <v>6.9152884918366395E-2</v>
      </c>
      <c r="BL687" s="302">
        <f t="shared" si="283"/>
        <v>6.9152884918366395E-2</v>
      </c>
      <c r="BM687" s="302">
        <f t="shared" si="283"/>
        <v>6.9152884918366395E-2</v>
      </c>
      <c r="BN687" s="526"/>
    </row>
    <row r="688" spans="1:66" outlineLevel="1" x14ac:dyDescent="0.3">
      <c r="A688" t="str">
        <f t="shared" si="258"/>
        <v>Machine or Station Requirement (Biuild/ (UPH * WD * WH * Cacasde yield * (1-DT) * (1-CO)</v>
      </c>
      <c r="B688" s="239" t="str">
        <f t="shared" si="273"/>
        <v>Hoplite (FBG) HRS</v>
      </c>
      <c r="C688" s="240" t="str">
        <f t="shared" si="273"/>
        <v>Dedicated for Hoplite (FBG) HRS</v>
      </c>
      <c r="D688" s="241" t="str">
        <f t="shared" si="273"/>
        <v>Degas</v>
      </c>
      <c r="E688" s="242"/>
      <c r="F688" s="533">
        <v>8.3985724633736394E-2</v>
      </c>
      <c r="G688" s="533">
        <f t="shared" ref="G688:BM688" si="284">IFERROR(G$34/((60/(G155*(1+G422))*G$127/$E155)*G$7*24*G333*(1-G511)*(1-G599)),0)</f>
        <v>8.3985724633736394E-2</v>
      </c>
      <c r="H688" s="533">
        <f t="shared" si="284"/>
        <v>8.3985724633736394E-2</v>
      </c>
      <c r="I688" s="533">
        <f t="shared" si="284"/>
        <v>8.3985724633736394E-2</v>
      </c>
      <c r="J688" s="533">
        <f t="shared" si="284"/>
        <v>8.3985724633736394E-2</v>
      </c>
      <c r="K688" s="533">
        <f t="shared" si="284"/>
        <v>8.3985724633736394E-2</v>
      </c>
      <c r="L688" s="533">
        <f t="shared" si="284"/>
        <v>8.3985724633736394E-2</v>
      </c>
      <c r="M688" s="533">
        <f t="shared" si="284"/>
        <v>8.3985724633736394E-2</v>
      </c>
      <c r="N688" s="533">
        <f t="shared" si="284"/>
        <v>8.3985724633736394E-2</v>
      </c>
      <c r="O688" s="533">
        <f t="shared" si="284"/>
        <v>8.3985724633736394E-2</v>
      </c>
      <c r="P688" s="533">
        <f t="shared" si="284"/>
        <v>8.3985724633736394E-2</v>
      </c>
      <c r="Q688" s="533">
        <f t="shared" si="284"/>
        <v>8.3985724633736394E-2</v>
      </c>
      <c r="R688" s="534">
        <f t="shared" si="284"/>
        <v>8.3985724633736394E-2</v>
      </c>
      <c r="S688" s="535">
        <f t="shared" si="284"/>
        <v>8.398572463373645E-2</v>
      </c>
      <c r="T688" s="536">
        <f t="shared" si="284"/>
        <v>9.2414948821428922E-2</v>
      </c>
      <c r="U688" s="533">
        <f t="shared" si="284"/>
        <v>9.2414948821428922E-2</v>
      </c>
      <c r="V688" s="533">
        <f t="shared" si="284"/>
        <v>9.2414948821428922E-2</v>
      </c>
      <c r="W688" s="533">
        <f t="shared" si="284"/>
        <v>9.2414948821428922E-2</v>
      </c>
      <c r="X688" s="533">
        <f t="shared" si="284"/>
        <v>9.2414948821428922E-2</v>
      </c>
      <c r="Y688" s="533">
        <f t="shared" si="284"/>
        <v>9.2414948821428922E-2</v>
      </c>
      <c r="Z688" s="533">
        <f t="shared" si="284"/>
        <v>9.2414948821428922E-2</v>
      </c>
      <c r="AA688" s="533">
        <f t="shared" si="284"/>
        <v>9.2414948821428922E-2</v>
      </c>
      <c r="AB688" s="533">
        <f t="shared" si="284"/>
        <v>9.2414948821428922E-2</v>
      </c>
      <c r="AC688" s="533">
        <f t="shared" si="284"/>
        <v>9.2414948821428922E-2</v>
      </c>
      <c r="AD688" s="533">
        <f t="shared" si="284"/>
        <v>9.2414948821428922E-2</v>
      </c>
      <c r="AE688" s="533">
        <f t="shared" si="284"/>
        <v>9.2414948821428922E-2</v>
      </c>
      <c r="AF688" s="534">
        <f t="shared" si="284"/>
        <v>9.2414948821428922E-2</v>
      </c>
      <c r="AG688" s="535">
        <f t="shared" si="284"/>
        <v>9.2414948821428977E-2</v>
      </c>
      <c r="AH688" s="536">
        <f t="shared" si="284"/>
        <v>5.425355204442095E-2</v>
      </c>
      <c r="AI688" s="533">
        <f t="shared" si="284"/>
        <v>5.425355204442095E-2</v>
      </c>
      <c r="AJ688" s="533">
        <f t="shared" si="284"/>
        <v>5.425355204442095E-2</v>
      </c>
      <c r="AK688" s="533">
        <f t="shared" si="284"/>
        <v>5.425355204442095E-2</v>
      </c>
      <c r="AL688" s="533">
        <f t="shared" si="284"/>
        <v>5.425355204442095E-2</v>
      </c>
      <c r="AM688" s="533">
        <f t="shared" si="284"/>
        <v>5.425355204442095E-2</v>
      </c>
      <c r="AN688" s="533">
        <f t="shared" si="284"/>
        <v>5.425355204442095E-2</v>
      </c>
      <c r="AO688" s="533">
        <f t="shared" si="284"/>
        <v>5.425355204442095E-2</v>
      </c>
      <c r="AP688" s="533">
        <f t="shared" si="284"/>
        <v>5.425355204442095E-2</v>
      </c>
      <c r="AQ688" s="533">
        <f t="shared" si="284"/>
        <v>5.425355204442095E-2</v>
      </c>
      <c r="AR688" s="533">
        <f t="shared" si="284"/>
        <v>5.425355204442095E-2</v>
      </c>
      <c r="AS688" s="533">
        <f t="shared" si="284"/>
        <v>5.425355204442095E-2</v>
      </c>
      <c r="AT688" s="534">
        <f t="shared" si="284"/>
        <v>5.425355204442095E-2</v>
      </c>
      <c r="AU688" s="535">
        <f t="shared" si="284"/>
        <v>5.4253552044420984E-2</v>
      </c>
      <c r="AV688" s="536">
        <f t="shared" si="284"/>
        <v>5.425355204442095E-2</v>
      </c>
      <c r="AW688" s="533">
        <f t="shared" si="284"/>
        <v>5.425355204442095E-2</v>
      </c>
      <c r="AX688" s="533">
        <f t="shared" si="284"/>
        <v>5.425355204442095E-2</v>
      </c>
      <c r="AY688" s="533">
        <f t="shared" si="284"/>
        <v>5.425355204442095E-2</v>
      </c>
      <c r="AZ688" s="533">
        <f t="shared" si="284"/>
        <v>5.425355204442095E-2</v>
      </c>
      <c r="BA688" s="533">
        <f t="shared" si="284"/>
        <v>5.425355204442095E-2</v>
      </c>
      <c r="BB688" s="533">
        <f t="shared" si="284"/>
        <v>5.425355204442095E-2</v>
      </c>
      <c r="BC688" s="533">
        <f t="shared" si="284"/>
        <v>5.425355204442095E-2</v>
      </c>
      <c r="BD688" s="533">
        <f t="shared" si="284"/>
        <v>5.425355204442095E-2</v>
      </c>
      <c r="BE688" s="533">
        <f t="shared" si="284"/>
        <v>5.425355204442095E-2</v>
      </c>
      <c r="BF688" s="533">
        <f t="shared" si="284"/>
        <v>5.425355204442095E-2</v>
      </c>
      <c r="BG688" s="533">
        <f t="shared" si="284"/>
        <v>5.425355204442095E-2</v>
      </c>
      <c r="BH688" s="534">
        <f t="shared" si="284"/>
        <v>5.425355204442095E-2</v>
      </c>
      <c r="BI688" s="535">
        <f t="shared" si="284"/>
        <v>6.8276715920309469E-2</v>
      </c>
      <c r="BJ688" s="535">
        <f t="shared" si="284"/>
        <v>0.11954172484363948</v>
      </c>
      <c r="BK688" s="535">
        <f t="shared" si="284"/>
        <v>0.11954172484363948</v>
      </c>
      <c r="BL688" s="535">
        <f t="shared" si="284"/>
        <v>0.11954172484363948</v>
      </c>
      <c r="BM688" s="535">
        <f t="shared" si="284"/>
        <v>0.11954172484363948</v>
      </c>
      <c r="BN688" s="526"/>
    </row>
    <row r="689" spans="1:66" outlineLevel="1" x14ac:dyDescent="0.3">
      <c r="A689" t="str">
        <f t="shared" si="258"/>
        <v>Machine or Station Requirement (Biuild/ (UPH * WD * WH * Cacasde yield * (1-DT) * (1-CO)</v>
      </c>
      <c r="B689" s="239" t="str">
        <f t="shared" si="273"/>
        <v>Hoplite (FBG) HRS</v>
      </c>
      <c r="C689" s="240" t="str">
        <f t="shared" si="273"/>
        <v>Dedicated for Hoplite (FBG) HRS</v>
      </c>
      <c r="D689" s="241" t="str">
        <f t="shared" si="273"/>
        <v>Optical Test</v>
      </c>
      <c r="E689" s="242"/>
      <c r="F689" s="282">
        <v>0.11614025920779548</v>
      </c>
      <c r="G689" s="282">
        <f t="shared" ref="G689:BM690" si="285">IFERROR(G$34/((60/(G156*(1+G423))*G$127/$E156)*G$7*G$8*G334*(1-G512)*(1-G600)),0)</f>
        <v>0.11614025920779548</v>
      </c>
      <c r="H689" s="282">
        <f t="shared" si="285"/>
        <v>0.11614025920779548</v>
      </c>
      <c r="I689" s="282">
        <f t="shared" si="285"/>
        <v>0.11614025920779548</v>
      </c>
      <c r="J689" s="282">
        <f t="shared" si="285"/>
        <v>0.11614025920779548</v>
      </c>
      <c r="K689" s="282">
        <f t="shared" si="285"/>
        <v>0.11614025920779548</v>
      </c>
      <c r="L689" s="282">
        <f t="shared" si="285"/>
        <v>0.11614025920779548</v>
      </c>
      <c r="M689" s="282">
        <f t="shared" si="285"/>
        <v>0.11614025920779548</v>
      </c>
      <c r="N689" s="282">
        <f t="shared" si="285"/>
        <v>0.11614025920779548</v>
      </c>
      <c r="O689" s="282">
        <f t="shared" si="285"/>
        <v>0.11614025920779548</v>
      </c>
      <c r="P689" s="282">
        <f t="shared" si="285"/>
        <v>0.11614025920779548</v>
      </c>
      <c r="Q689" s="282">
        <f t="shared" si="285"/>
        <v>0.11614025920779548</v>
      </c>
      <c r="R689" s="283">
        <f t="shared" si="285"/>
        <v>0.11614025920779548</v>
      </c>
      <c r="S689" s="284">
        <f t="shared" si="285"/>
        <v>0.11614025920779548</v>
      </c>
      <c r="T689" s="285">
        <f t="shared" si="285"/>
        <v>0.12779667208449028</v>
      </c>
      <c r="U689" s="282">
        <f t="shared" si="285"/>
        <v>0.12779667208449028</v>
      </c>
      <c r="V689" s="282">
        <f t="shared" si="285"/>
        <v>0.12779667208449028</v>
      </c>
      <c r="W689" s="282">
        <f t="shared" si="285"/>
        <v>0.12779667208449028</v>
      </c>
      <c r="X689" s="282">
        <f t="shared" si="285"/>
        <v>0.12779667208449028</v>
      </c>
      <c r="Y689" s="282">
        <f t="shared" si="285"/>
        <v>0.12779667208449028</v>
      </c>
      <c r="Z689" s="282">
        <f t="shared" si="285"/>
        <v>0.12779667208449028</v>
      </c>
      <c r="AA689" s="282">
        <f t="shared" si="285"/>
        <v>0.12779667208449028</v>
      </c>
      <c r="AB689" s="282">
        <f t="shared" si="285"/>
        <v>0.12779667208449028</v>
      </c>
      <c r="AC689" s="282">
        <f t="shared" si="285"/>
        <v>0.12779667208449028</v>
      </c>
      <c r="AD689" s="282">
        <f t="shared" si="285"/>
        <v>0.12779667208449028</v>
      </c>
      <c r="AE689" s="282">
        <f t="shared" si="285"/>
        <v>0.12779667208449028</v>
      </c>
      <c r="AF689" s="283">
        <f t="shared" si="285"/>
        <v>0.12779667208449028</v>
      </c>
      <c r="AG689" s="284">
        <f t="shared" si="285"/>
        <v>0.12779667208449028</v>
      </c>
      <c r="AH689" s="285">
        <f t="shared" si="285"/>
        <v>7.5024911969999261E-2</v>
      </c>
      <c r="AI689" s="282">
        <f t="shared" si="285"/>
        <v>7.5024911969999261E-2</v>
      </c>
      <c r="AJ689" s="282">
        <f t="shared" si="285"/>
        <v>7.5024911969999261E-2</v>
      </c>
      <c r="AK689" s="282">
        <f t="shared" si="285"/>
        <v>7.5024911969999261E-2</v>
      </c>
      <c r="AL689" s="282">
        <f t="shared" si="285"/>
        <v>7.5024911969999261E-2</v>
      </c>
      <c r="AM689" s="282">
        <f t="shared" si="285"/>
        <v>7.5024911969999261E-2</v>
      </c>
      <c r="AN689" s="282">
        <f t="shared" si="285"/>
        <v>7.5024911969999261E-2</v>
      </c>
      <c r="AO689" s="282">
        <f t="shared" si="285"/>
        <v>7.5024911969999261E-2</v>
      </c>
      <c r="AP689" s="282">
        <f t="shared" si="285"/>
        <v>7.5024911969999261E-2</v>
      </c>
      <c r="AQ689" s="282">
        <f t="shared" si="285"/>
        <v>7.5024911969999261E-2</v>
      </c>
      <c r="AR689" s="282">
        <f t="shared" si="285"/>
        <v>7.5024911969999261E-2</v>
      </c>
      <c r="AS689" s="282">
        <f t="shared" si="285"/>
        <v>7.5024911969999261E-2</v>
      </c>
      <c r="AT689" s="283">
        <f t="shared" si="285"/>
        <v>7.5024911969999261E-2</v>
      </c>
      <c r="AU689" s="284">
        <f t="shared" si="285"/>
        <v>7.5024911969999275E-2</v>
      </c>
      <c r="AV689" s="285">
        <f t="shared" si="285"/>
        <v>7.5024911969999261E-2</v>
      </c>
      <c r="AW689" s="282">
        <f t="shared" si="285"/>
        <v>7.5024911969999261E-2</v>
      </c>
      <c r="AX689" s="282">
        <f t="shared" si="285"/>
        <v>7.5024911969999261E-2</v>
      </c>
      <c r="AY689" s="282">
        <f t="shared" si="285"/>
        <v>7.5024911969999261E-2</v>
      </c>
      <c r="AZ689" s="282">
        <f t="shared" si="285"/>
        <v>7.5024911969999261E-2</v>
      </c>
      <c r="BA689" s="282">
        <f t="shared" si="285"/>
        <v>7.5024911969999261E-2</v>
      </c>
      <c r="BB689" s="282">
        <f t="shared" si="285"/>
        <v>7.5024911969999261E-2</v>
      </c>
      <c r="BC689" s="282">
        <f t="shared" si="285"/>
        <v>7.5024911969999261E-2</v>
      </c>
      <c r="BD689" s="282">
        <f t="shared" si="285"/>
        <v>7.5024911969999261E-2</v>
      </c>
      <c r="BE689" s="282">
        <f t="shared" si="285"/>
        <v>7.5024911969999261E-2</v>
      </c>
      <c r="BF689" s="282">
        <f t="shared" si="285"/>
        <v>7.5024911969999261E-2</v>
      </c>
      <c r="BG689" s="282">
        <f t="shared" si="285"/>
        <v>7.5024911969999261E-2</v>
      </c>
      <c r="BH689" s="283">
        <f t="shared" si="285"/>
        <v>7.5024911969999261E-2</v>
      </c>
      <c r="BI689" s="284">
        <f t="shared" si="285"/>
        <v>9.4416944301227906E-2</v>
      </c>
      <c r="BJ689" s="284">
        <f t="shared" si="285"/>
        <v>0.16530912806948994</v>
      </c>
      <c r="BK689" s="284">
        <f t="shared" si="285"/>
        <v>0.16530912806948994</v>
      </c>
      <c r="BL689" s="284">
        <f t="shared" si="285"/>
        <v>0.16530912806948994</v>
      </c>
      <c r="BM689" s="284">
        <f t="shared" si="285"/>
        <v>0.16530912806948994</v>
      </c>
      <c r="BN689" s="526"/>
    </row>
    <row r="690" spans="1:66" s="264" customFormat="1" outlineLevel="1" x14ac:dyDescent="0.3">
      <c r="A690" s="264" t="str">
        <f t="shared" si="258"/>
        <v>Machine or Station Requirement (Biuild/ (UPH * WD * WH * Cacasde yield * (1-DT) * (1-CO)</v>
      </c>
      <c r="B690" s="265" t="str">
        <f t="shared" si="273"/>
        <v>Hoplite (FBG) HRS</v>
      </c>
      <c r="C690" s="266" t="str">
        <f t="shared" si="273"/>
        <v>Dedicated for Hoplite (FBG) HRS</v>
      </c>
      <c r="D690" s="267" t="str">
        <f t="shared" si="273"/>
        <v>Hoplite Final Inspection</v>
      </c>
      <c r="E690" s="268"/>
      <c r="F690" s="540">
        <v>0</v>
      </c>
      <c r="G690" s="540">
        <f t="shared" si="285"/>
        <v>0</v>
      </c>
      <c r="H690" s="540">
        <f t="shared" si="285"/>
        <v>0</v>
      </c>
      <c r="I690" s="540">
        <f t="shared" si="285"/>
        <v>0</v>
      </c>
      <c r="J690" s="540">
        <f t="shared" si="285"/>
        <v>0</v>
      </c>
      <c r="K690" s="540">
        <f t="shared" si="285"/>
        <v>0</v>
      </c>
      <c r="L690" s="540">
        <f t="shared" si="285"/>
        <v>0</v>
      </c>
      <c r="M690" s="540">
        <f t="shared" si="285"/>
        <v>0</v>
      </c>
      <c r="N690" s="540">
        <f t="shared" si="285"/>
        <v>0</v>
      </c>
      <c r="O690" s="540">
        <f t="shared" si="285"/>
        <v>0</v>
      </c>
      <c r="P690" s="540">
        <f t="shared" si="285"/>
        <v>0</v>
      </c>
      <c r="Q690" s="540">
        <f t="shared" si="285"/>
        <v>0</v>
      </c>
      <c r="R690" s="541">
        <f t="shared" si="285"/>
        <v>0</v>
      </c>
      <c r="S690" s="354">
        <f t="shared" si="285"/>
        <v>0</v>
      </c>
      <c r="T690" s="542">
        <f t="shared" si="285"/>
        <v>0</v>
      </c>
      <c r="U690" s="540">
        <f t="shared" si="285"/>
        <v>0</v>
      </c>
      <c r="V690" s="540">
        <f t="shared" si="285"/>
        <v>0</v>
      </c>
      <c r="W690" s="540">
        <f t="shared" si="285"/>
        <v>0</v>
      </c>
      <c r="X690" s="540">
        <f t="shared" si="285"/>
        <v>0</v>
      </c>
      <c r="Y690" s="540">
        <f t="shared" si="285"/>
        <v>0</v>
      </c>
      <c r="Z690" s="540">
        <f t="shared" si="285"/>
        <v>0</v>
      </c>
      <c r="AA690" s="540">
        <f t="shared" si="285"/>
        <v>0</v>
      </c>
      <c r="AB690" s="540">
        <f t="shared" si="285"/>
        <v>0</v>
      </c>
      <c r="AC690" s="540">
        <f t="shared" si="285"/>
        <v>0</v>
      </c>
      <c r="AD690" s="540">
        <f t="shared" si="285"/>
        <v>0</v>
      </c>
      <c r="AE690" s="540">
        <f t="shared" si="285"/>
        <v>0</v>
      </c>
      <c r="AF690" s="541">
        <f t="shared" si="285"/>
        <v>0</v>
      </c>
      <c r="AG690" s="354">
        <f t="shared" si="285"/>
        <v>0</v>
      </c>
      <c r="AH690" s="542">
        <f t="shared" si="285"/>
        <v>0</v>
      </c>
      <c r="AI690" s="540">
        <f t="shared" si="285"/>
        <v>0</v>
      </c>
      <c r="AJ690" s="540">
        <f t="shared" si="285"/>
        <v>0</v>
      </c>
      <c r="AK690" s="540">
        <f t="shared" si="285"/>
        <v>0</v>
      </c>
      <c r="AL690" s="540">
        <f t="shared" si="285"/>
        <v>0</v>
      </c>
      <c r="AM690" s="540">
        <f t="shared" si="285"/>
        <v>0</v>
      </c>
      <c r="AN690" s="540">
        <f t="shared" si="285"/>
        <v>0</v>
      </c>
      <c r="AO690" s="540">
        <f t="shared" si="285"/>
        <v>0</v>
      </c>
      <c r="AP690" s="540">
        <f t="shared" si="285"/>
        <v>0</v>
      </c>
      <c r="AQ690" s="540">
        <f t="shared" si="285"/>
        <v>0</v>
      </c>
      <c r="AR690" s="540">
        <f t="shared" si="285"/>
        <v>0</v>
      </c>
      <c r="AS690" s="540">
        <f t="shared" si="285"/>
        <v>0</v>
      </c>
      <c r="AT690" s="541">
        <f t="shared" si="285"/>
        <v>0</v>
      </c>
      <c r="AU690" s="354">
        <f t="shared" si="285"/>
        <v>0</v>
      </c>
      <c r="AV690" s="542">
        <f t="shared" si="285"/>
        <v>0</v>
      </c>
      <c r="AW690" s="540">
        <f t="shared" si="285"/>
        <v>0</v>
      </c>
      <c r="AX690" s="540">
        <f t="shared" si="285"/>
        <v>0</v>
      </c>
      <c r="AY690" s="540">
        <f t="shared" si="285"/>
        <v>0</v>
      </c>
      <c r="AZ690" s="540">
        <f t="shared" si="285"/>
        <v>0</v>
      </c>
      <c r="BA690" s="540">
        <f t="shared" si="285"/>
        <v>0</v>
      </c>
      <c r="BB690" s="540">
        <f t="shared" si="285"/>
        <v>0</v>
      </c>
      <c r="BC690" s="540">
        <f t="shared" si="285"/>
        <v>0</v>
      </c>
      <c r="BD690" s="540">
        <f t="shared" si="285"/>
        <v>0</v>
      </c>
      <c r="BE690" s="540">
        <f t="shared" si="285"/>
        <v>0</v>
      </c>
      <c r="BF690" s="540">
        <f t="shared" si="285"/>
        <v>0</v>
      </c>
      <c r="BG690" s="540">
        <f t="shared" si="285"/>
        <v>0</v>
      </c>
      <c r="BH690" s="541">
        <f t="shared" si="285"/>
        <v>0</v>
      </c>
      <c r="BI690" s="354">
        <f t="shared" si="285"/>
        <v>0</v>
      </c>
      <c r="BJ690" s="354">
        <f t="shared" si="285"/>
        <v>0</v>
      </c>
      <c r="BK690" s="354">
        <f t="shared" si="285"/>
        <v>0</v>
      </c>
      <c r="BL690" s="354">
        <f t="shared" si="285"/>
        <v>0</v>
      </c>
      <c r="BM690" s="354">
        <f t="shared" si="285"/>
        <v>0</v>
      </c>
      <c r="BN690" s="532"/>
    </row>
    <row r="691" spans="1:66" outlineLevel="1" x14ac:dyDescent="0.3">
      <c r="A691" t="str">
        <f t="shared" si="258"/>
        <v>Machine or Station Requirement (Biuild/ (UPH * WD * WH * Cacasde yield * (1-DT) * (1-CO)</v>
      </c>
      <c r="B691" s="273" t="str">
        <f t="shared" si="273"/>
        <v>Hoplens (FTA) 980</v>
      </c>
      <c r="C691" s="274" t="str">
        <f t="shared" si="273"/>
        <v>Common</v>
      </c>
      <c r="D691" s="275" t="str">
        <f t="shared" si="273"/>
        <v>Blue Spool</v>
      </c>
      <c r="E691" s="299"/>
      <c r="F691" s="300">
        <v>0.9225009988968299</v>
      </c>
      <c r="G691" s="300">
        <f t="shared" ref="G691:BM695" si="286">IFERROR(G$27/((60/(G158*(1+G425))*G$127/$E158)*G$4*G$5*G336*(1-G514)*(1-G602)),0)</f>
        <v>0.9225009988968299</v>
      </c>
      <c r="H691" s="300">
        <f t="shared" si="286"/>
        <v>0.9225009988968299</v>
      </c>
      <c r="I691" s="300">
        <f t="shared" si="286"/>
        <v>0.9225009988968299</v>
      </c>
      <c r="J691" s="300">
        <f t="shared" si="286"/>
        <v>0.9225009988968299</v>
      </c>
      <c r="K691" s="300">
        <f t="shared" si="286"/>
        <v>0.9225009988968299</v>
      </c>
      <c r="L691" s="300">
        <f t="shared" si="286"/>
        <v>0.9225009988968299</v>
      </c>
      <c r="M691" s="300">
        <f t="shared" si="286"/>
        <v>0.9225009988968299</v>
      </c>
      <c r="N691" s="300">
        <f t="shared" si="286"/>
        <v>0.9225009988968299</v>
      </c>
      <c r="O691" s="300">
        <f t="shared" si="286"/>
        <v>0.9225009988968299</v>
      </c>
      <c r="P691" s="300">
        <f t="shared" si="286"/>
        <v>0.9225009988968299</v>
      </c>
      <c r="Q691" s="300">
        <f t="shared" si="286"/>
        <v>0.9225009988968299</v>
      </c>
      <c r="R691" s="301">
        <f t="shared" si="286"/>
        <v>0.9225009988968299</v>
      </c>
      <c r="S691" s="302">
        <f t="shared" si="286"/>
        <v>0.92250099889683013</v>
      </c>
      <c r="T691" s="303">
        <f t="shared" si="286"/>
        <v>1.5061029080637316</v>
      </c>
      <c r="U691" s="300">
        <f t="shared" si="286"/>
        <v>1.5061029080637316</v>
      </c>
      <c r="V691" s="300">
        <f t="shared" si="286"/>
        <v>1.5061029080637316</v>
      </c>
      <c r="W691" s="300">
        <f t="shared" si="286"/>
        <v>1.5061029080637316</v>
      </c>
      <c r="X691" s="300">
        <f t="shared" si="286"/>
        <v>1.5061029080637316</v>
      </c>
      <c r="Y691" s="300">
        <f t="shared" si="286"/>
        <v>1.5061029080637316</v>
      </c>
      <c r="Z691" s="300">
        <f t="shared" si="286"/>
        <v>1.5061029080637316</v>
      </c>
      <c r="AA691" s="300">
        <f t="shared" si="286"/>
        <v>1.5061029080637316</v>
      </c>
      <c r="AB691" s="300">
        <f t="shared" si="286"/>
        <v>1.5061029080637316</v>
      </c>
      <c r="AC691" s="300">
        <f t="shared" si="286"/>
        <v>1.5061029080637316</v>
      </c>
      <c r="AD691" s="300">
        <f t="shared" si="286"/>
        <v>1.5061029080637316</v>
      </c>
      <c r="AE691" s="300">
        <f t="shared" si="286"/>
        <v>1.5061029080637316</v>
      </c>
      <c r="AF691" s="301">
        <f t="shared" si="286"/>
        <v>1.5061029080637316</v>
      </c>
      <c r="AG691" s="302">
        <f t="shared" si="286"/>
        <v>1.506102908063732</v>
      </c>
      <c r="AH691" s="303">
        <f t="shared" si="286"/>
        <v>1.5449065060156613</v>
      </c>
      <c r="AI691" s="300">
        <f t="shared" si="286"/>
        <v>1.5449065060156613</v>
      </c>
      <c r="AJ691" s="300">
        <f t="shared" si="286"/>
        <v>1.5449065060156613</v>
      </c>
      <c r="AK691" s="300">
        <f t="shared" si="286"/>
        <v>1.5449065060156613</v>
      </c>
      <c r="AL691" s="300">
        <f t="shared" si="286"/>
        <v>1.5449065060156613</v>
      </c>
      <c r="AM691" s="300">
        <f t="shared" si="286"/>
        <v>1.5449065060156613</v>
      </c>
      <c r="AN691" s="300">
        <f t="shared" si="286"/>
        <v>1.5449065060156613</v>
      </c>
      <c r="AO691" s="300">
        <f t="shared" si="286"/>
        <v>1.5449065060156613</v>
      </c>
      <c r="AP691" s="300">
        <f t="shared" si="286"/>
        <v>1.5449065060156613</v>
      </c>
      <c r="AQ691" s="300">
        <f t="shared" si="286"/>
        <v>1.5449065060156613</v>
      </c>
      <c r="AR691" s="300">
        <f t="shared" si="286"/>
        <v>1.5449065060156613</v>
      </c>
      <c r="AS691" s="300">
        <f t="shared" si="286"/>
        <v>1.5449065060156613</v>
      </c>
      <c r="AT691" s="301">
        <f t="shared" si="286"/>
        <v>1.5449065060156613</v>
      </c>
      <c r="AU691" s="302">
        <f t="shared" si="286"/>
        <v>1.5449065060156617</v>
      </c>
      <c r="AV691" s="303">
        <f t="shared" si="286"/>
        <v>1.5449065060156613</v>
      </c>
      <c r="AW691" s="300">
        <f t="shared" si="286"/>
        <v>1.5449065060156613</v>
      </c>
      <c r="AX691" s="300">
        <f t="shared" si="286"/>
        <v>1.5449065060156613</v>
      </c>
      <c r="AY691" s="300">
        <f t="shared" si="286"/>
        <v>1.5449065060156613</v>
      </c>
      <c r="AZ691" s="300">
        <f t="shared" si="286"/>
        <v>1.5449065060156613</v>
      </c>
      <c r="BA691" s="300">
        <f t="shared" si="286"/>
        <v>1.5449065060156613</v>
      </c>
      <c r="BB691" s="300">
        <f t="shared" si="286"/>
        <v>1.5449065060156613</v>
      </c>
      <c r="BC691" s="300">
        <f t="shared" si="286"/>
        <v>1.5449065060156613</v>
      </c>
      <c r="BD691" s="300">
        <f t="shared" si="286"/>
        <v>1.5449065060156613</v>
      </c>
      <c r="BE691" s="300">
        <f t="shared" si="286"/>
        <v>1.5449065060156613</v>
      </c>
      <c r="BF691" s="300">
        <f t="shared" si="286"/>
        <v>1.5449065060156613</v>
      </c>
      <c r="BG691" s="300">
        <f t="shared" si="286"/>
        <v>1.5449065060156613</v>
      </c>
      <c r="BH691" s="301">
        <f t="shared" si="286"/>
        <v>1.5449065060156613</v>
      </c>
      <c r="BI691" s="302">
        <f t="shared" si="286"/>
        <v>1.5449065060156617</v>
      </c>
      <c r="BJ691" s="302">
        <f t="shared" si="286"/>
        <v>1.5449065060156617</v>
      </c>
      <c r="BK691" s="302">
        <f t="shared" si="286"/>
        <v>1.5449065060156617</v>
      </c>
      <c r="BL691" s="302">
        <f t="shared" si="286"/>
        <v>1.5449065060156617</v>
      </c>
      <c r="BM691" s="302">
        <f t="shared" si="286"/>
        <v>1.5449065060156617</v>
      </c>
      <c r="BN691" s="526"/>
    </row>
    <row r="692" spans="1:66" outlineLevel="1" x14ac:dyDescent="0.3">
      <c r="A692" t="str">
        <f t="shared" si="258"/>
        <v>Machine or Station Requirement (Biuild/ (UPH * WD * WH * Cacasde yield * (1-DT) * (1-CO)</v>
      </c>
      <c r="B692" s="239" t="str">
        <f t="shared" si="273"/>
        <v>Hoplens (FTA) 980</v>
      </c>
      <c r="C692" s="240" t="str">
        <f t="shared" si="273"/>
        <v>Dedicated for Hoplens (FTA) 980</v>
      </c>
      <c r="D692" s="241" t="str">
        <f t="shared" si="273"/>
        <v>Catridge Preparation</v>
      </c>
      <c r="E692" s="242"/>
      <c r="F692" s="282">
        <v>3.9822418681615499</v>
      </c>
      <c r="G692" s="282">
        <f t="shared" si="286"/>
        <v>3.9822418681615499</v>
      </c>
      <c r="H692" s="282">
        <f t="shared" si="286"/>
        <v>3.9822418681615499</v>
      </c>
      <c r="I692" s="282">
        <f t="shared" si="286"/>
        <v>3.9822418681615499</v>
      </c>
      <c r="J692" s="282">
        <f t="shared" si="286"/>
        <v>3.9822418681615499</v>
      </c>
      <c r="K692" s="282">
        <f t="shared" si="286"/>
        <v>3.9822418681615499</v>
      </c>
      <c r="L692" s="282">
        <f t="shared" si="286"/>
        <v>3.9822418681615499</v>
      </c>
      <c r="M692" s="282">
        <f t="shared" si="286"/>
        <v>3.9822418681615499</v>
      </c>
      <c r="N692" s="282">
        <f t="shared" si="286"/>
        <v>3.9822418681615499</v>
      </c>
      <c r="O692" s="282">
        <f t="shared" si="286"/>
        <v>3.9822418681615499</v>
      </c>
      <c r="P692" s="282">
        <f t="shared" si="286"/>
        <v>3.9822418681615499</v>
      </c>
      <c r="Q692" s="282">
        <f t="shared" si="286"/>
        <v>3.9822418681615499</v>
      </c>
      <c r="R692" s="283">
        <f t="shared" si="286"/>
        <v>3.9822418681615499</v>
      </c>
      <c r="S692" s="284">
        <f t="shared" si="286"/>
        <v>3.9822418681615499</v>
      </c>
      <c r="T692" s="285">
        <f t="shared" si="286"/>
        <v>6.5015279825426191</v>
      </c>
      <c r="U692" s="282">
        <f t="shared" si="286"/>
        <v>6.5015279825426191</v>
      </c>
      <c r="V692" s="282">
        <f t="shared" si="286"/>
        <v>6.5015279825426191</v>
      </c>
      <c r="W692" s="282">
        <f t="shared" si="286"/>
        <v>6.5015279825426191</v>
      </c>
      <c r="X692" s="282">
        <f t="shared" si="286"/>
        <v>6.5015279825426191</v>
      </c>
      <c r="Y692" s="282">
        <f t="shared" si="286"/>
        <v>6.5015279825426191</v>
      </c>
      <c r="Z692" s="282">
        <f t="shared" si="286"/>
        <v>6.5015279825426191</v>
      </c>
      <c r="AA692" s="282">
        <f t="shared" si="286"/>
        <v>6.5015279825426191</v>
      </c>
      <c r="AB692" s="282">
        <f t="shared" si="286"/>
        <v>6.5015279825426191</v>
      </c>
      <c r="AC692" s="282">
        <f t="shared" si="286"/>
        <v>6.5015279825426191</v>
      </c>
      <c r="AD692" s="282">
        <f t="shared" si="286"/>
        <v>6.5015279825426191</v>
      </c>
      <c r="AE692" s="282">
        <f t="shared" si="286"/>
        <v>6.5015279825426191</v>
      </c>
      <c r="AF692" s="283">
        <f t="shared" si="286"/>
        <v>6.5015279825426191</v>
      </c>
      <c r="AG692" s="284">
        <f t="shared" si="286"/>
        <v>6.50152798254262</v>
      </c>
      <c r="AH692" s="285">
        <f t="shared" si="286"/>
        <v>6.6690349148757777</v>
      </c>
      <c r="AI692" s="282">
        <f t="shared" si="286"/>
        <v>6.6690349148757777</v>
      </c>
      <c r="AJ692" s="282">
        <f t="shared" si="286"/>
        <v>6.6690349148757777</v>
      </c>
      <c r="AK692" s="282">
        <f t="shared" si="286"/>
        <v>6.6690349148757777</v>
      </c>
      <c r="AL692" s="282">
        <f t="shared" si="286"/>
        <v>6.6690349148757777</v>
      </c>
      <c r="AM692" s="282">
        <f t="shared" si="286"/>
        <v>6.6690349148757777</v>
      </c>
      <c r="AN692" s="282">
        <f t="shared" si="286"/>
        <v>6.6690349148757777</v>
      </c>
      <c r="AO692" s="282">
        <f t="shared" si="286"/>
        <v>6.6690349148757777</v>
      </c>
      <c r="AP692" s="282">
        <f t="shared" si="286"/>
        <v>6.6690349148757777</v>
      </c>
      <c r="AQ692" s="282">
        <f t="shared" si="286"/>
        <v>6.6690349148757777</v>
      </c>
      <c r="AR692" s="282">
        <f t="shared" si="286"/>
        <v>6.6690349148757777</v>
      </c>
      <c r="AS692" s="282">
        <f t="shared" si="286"/>
        <v>6.6690349148757777</v>
      </c>
      <c r="AT692" s="283">
        <f t="shared" si="286"/>
        <v>6.6690349148757777</v>
      </c>
      <c r="AU692" s="284">
        <f t="shared" si="286"/>
        <v>6.6690349148757777</v>
      </c>
      <c r="AV692" s="285">
        <f t="shared" si="286"/>
        <v>6.6690349148757777</v>
      </c>
      <c r="AW692" s="282">
        <f t="shared" si="286"/>
        <v>6.6690349148757777</v>
      </c>
      <c r="AX692" s="282">
        <f t="shared" si="286"/>
        <v>6.6690349148757777</v>
      </c>
      <c r="AY692" s="282">
        <f t="shared" si="286"/>
        <v>6.6690349148757777</v>
      </c>
      <c r="AZ692" s="282">
        <f t="shared" si="286"/>
        <v>6.6690349148757777</v>
      </c>
      <c r="BA692" s="282">
        <f t="shared" si="286"/>
        <v>6.6690349148757777</v>
      </c>
      <c r="BB692" s="282">
        <f t="shared" si="286"/>
        <v>6.6690349148757777</v>
      </c>
      <c r="BC692" s="282">
        <f t="shared" si="286"/>
        <v>6.6690349148757777</v>
      </c>
      <c r="BD692" s="282">
        <f t="shared" si="286"/>
        <v>6.6690349148757777</v>
      </c>
      <c r="BE692" s="282">
        <f t="shared" si="286"/>
        <v>6.6690349148757777</v>
      </c>
      <c r="BF692" s="282">
        <f t="shared" si="286"/>
        <v>6.6690349148757777</v>
      </c>
      <c r="BG692" s="282">
        <f t="shared" si="286"/>
        <v>6.6690349148757777</v>
      </c>
      <c r="BH692" s="283">
        <f t="shared" si="286"/>
        <v>6.6690349148757777</v>
      </c>
      <c r="BI692" s="284">
        <f t="shared" si="286"/>
        <v>6.6690349148757777</v>
      </c>
      <c r="BJ692" s="284">
        <f t="shared" si="286"/>
        <v>6.6690349148757777</v>
      </c>
      <c r="BK692" s="284">
        <f t="shared" si="286"/>
        <v>6.6690349148757777</v>
      </c>
      <c r="BL692" s="284">
        <f t="shared" si="286"/>
        <v>6.6690349148757777</v>
      </c>
      <c r="BM692" s="284">
        <f t="shared" si="286"/>
        <v>6.6690349148757777</v>
      </c>
      <c r="BN692" s="526"/>
    </row>
    <row r="693" spans="1:66" outlineLevel="1" x14ac:dyDescent="0.3">
      <c r="A693" t="str">
        <f t="shared" si="258"/>
        <v>Machine or Station Requirement (Biuild/ (UPH * WD * WH * Cacasde yield * (1-DT) * (1-CO)</v>
      </c>
      <c r="B693" s="239" t="str">
        <f t="shared" ref="B693:D706" si="287">B160</f>
        <v>Hoplens (FTA) 980</v>
      </c>
      <c r="C693" s="240" t="str">
        <f t="shared" si="287"/>
        <v>Dedicated for Hoplens (FTA) 980</v>
      </c>
      <c r="D693" s="241" t="str">
        <f t="shared" si="287"/>
        <v>Lensing</v>
      </c>
      <c r="E693" s="242"/>
      <c r="F693" s="282">
        <v>16.012826021287673</v>
      </c>
      <c r="G693" s="282">
        <f t="shared" si="286"/>
        <v>16.012826021287669</v>
      </c>
      <c r="H693" s="282">
        <f t="shared" si="286"/>
        <v>16.012826021287669</v>
      </c>
      <c r="I693" s="282">
        <f t="shared" si="286"/>
        <v>16.012826021287669</v>
      </c>
      <c r="J693" s="282">
        <f t="shared" si="286"/>
        <v>16.012826021287669</v>
      </c>
      <c r="K693" s="282">
        <f t="shared" si="286"/>
        <v>16.012826021287669</v>
      </c>
      <c r="L693" s="282">
        <f t="shared" si="286"/>
        <v>16.012826021287669</v>
      </c>
      <c r="M693" s="282">
        <f t="shared" si="286"/>
        <v>16.012826021287669</v>
      </c>
      <c r="N693" s="282">
        <f t="shared" si="286"/>
        <v>16.012826021287669</v>
      </c>
      <c r="O693" s="282">
        <f t="shared" si="286"/>
        <v>16.012826021287669</v>
      </c>
      <c r="P693" s="282">
        <f t="shared" si="286"/>
        <v>16.012826021287669</v>
      </c>
      <c r="Q693" s="282">
        <f t="shared" si="286"/>
        <v>16.012826021287669</v>
      </c>
      <c r="R693" s="283">
        <f t="shared" si="286"/>
        <v>16.012826021287669</v>
      </c>
      <c r="S693" s="284">
        <f t="shared" si="286"/>
        <v>16.012826021287665</v>
      </c>
      <c r="T693" s="285">
        <f t="shared" si="286"/>
        <v>29.593709641566303</v>
      </c>
      <c r="U693" s="282">
        <f t="shared" si="286"/>
        <v>29.593709641566303</v>
      </c>
      <c r="V693" s="282">
        <f t="shared" si="286"/>
        <v>29.593709641566303</v>
      </c>
      <c r="W693" s="282">
        <f t="shared" si="286"/>
        <v>29.593709641566303</v>
      </c>
      <c r="X693" s="282">
        <f t="shared" si="286"/>
        <v>29.593709641566303</v>
      </c>
      <c r="Y693" s="282">
        <f t="shared" si="286"/>
        <v>29.593709641566303</v>
      </c>
      <c r="Z693" s="282">
        <f t="shared" si="286"/>
        <v>29.593709641566303</v>
      </c>
      <c r="AA693" s="282">
        <f t="shared" si="286"/>
        <v>29.593709641566303</v>
      </c>
      <c r="AB693" s="282">
        <f t="shared" si="286"/>
        <v>29.593709641566303</v>
      </c>
      <c r="AC693" s="282">
        <f t="shared" si="286"/>
        <v>29.593709641566303</v>
      </c>
      <c r="AD693" s="282">
        <f t="shared" si="286"/>
        <v>29.593709641566303</v>
      </c>
      <c r="AE693" s="282">
        <f t="shared" si="286"/>
        <v>29.593709641566303</v>
      </c>
      <c r="AF693" s="283">
        <f t="shared" si="286"/>
        <v>29.593709641566303</v>
      </c>
      <c r="AG693" s="284">
        <f t="shared" si="286"/>
        <v>29.593709641566299</v>
      </c>
      <c r="AH693" s="285">
        <f t="shared" si="286"/>
        <v>26.816577033051939</v>
      </c>
      <c r="AI693" s="282">
        <f t="shared" si="286"/>
        <v>26.816577033051939</v>
      </c>
      <c r="AJ693" s="282">
        <f t="shared" si="286"/>
        <v>26.816577033051939</v>
      </c>
      <c r="AK693" s="282">
        <f t="shared" si="286"/>
        <v>26.816577033051939</v>
      </c>
      <c r="AL693" s="282">
        <f t="shared" si="286"/>
        <v>26.816577033051939</v>
      </c>
      <c r="AM693" s="282">
        <f t="shared" si="286"/>
        <v>26.816577033051939</v>
      </c>
      <c r="AN693" s="282">
        <f t="shared" si="286"/>
        <v>26.816577033051939</v>
      </c>
      <c r="AO693" s="282">
        <f t="shared" si="286"/>
        <v>26.816577033051939</v>
      </c>
      <c r="AP693" s="282">
        <f t="shared" si="286"/>
        <v>26.816577033051939</v>
      </c>
      <c r="AQ693" s="282">
        <f t="shared" si="286"/>
        <v>26.816577033051939</v>
      </c>
      <c r="AR693" s="282">
        <f t="shared" si="286"/>
        <v>26.816577033051939</v>
      </c>
      <c r="AS693" s="282">
        <f t="shared" si="286"/>
        <v>26.816577033051939</v>
      </c>
      <c r="AT693" s="283">
        <f t="shared" si="286"/>
        <v>26.816577033051939</v>
      </c>
      <c r="AU693" s="284">
        <f t="shared" si="286"/>
        <v>26.816577033051928</v>
      </c>
      <c r="AV693" s="285">
        <f t="shared" si="286"/>
        <v>26.816577033051939</v>
      </c>
      <c r="AW693" s="282">
        <f t="shared" si="286"/>
        <v>26.816577033051939</v>
      </c>
      <c r="AX693" s="282">
        <f t="shared" si="286"/>
        <v>26.816577033051939</v>
      </c>
      <c r="AY693" s="282">
        <f t="shared" si="286"/>
        <v>26.816577033051939</v>
      </c>
      <c r="AZ693" s="282">
        <f t="shared" si="286"/>
        <v>26.816577033051939</v>
      </c>
      <c r="BA693" s="282">
        <f t="shared" si="286"/>
        <v>26.816577033051939</v>
      </c>
      <c r="BB693" s="282">
        <f t="shared" si="286"/>
        <v>26.816577033051939</v>
      </c>
      <c r="BC693" s="282">
        <f t="shared" si="286"/>
        <v>26.816577033051939</v>
      </c>
      <c r="BD693" s="282">
        <f t="shared" si="286"/>
        <v>26.816577033051939</v>
      </c>
      <c r="BE693" s="282">
        <f t="shared" si="286"/>
        <v>26.816577033051939</v>
      </c>
      <c r="BF693" s="282">
        <f t="shared" si="286"/>
        <v>26.816577033051939</v>
      </c>
      <c r="BG693" s="282">
        <f t="shared" si="286"/>
        <v>26.816577033051939</v>
      </c>
      <c r="BH693" s="283">
        <f t="shared" si="286"/>
        <v>26.816577033051939</v>
      </c>
      <c r="BI693" s="284">
        <f t="shared" si="286"/>
        <v>26.816577033051928</v>
      </c>
      <c r="BJ693" s="284">
        <f t="shared" si="286"/>
        <v>26.816577033051928</v>
      </c>
      <c r="BK693" s="284">
        <f t="shared" si="286"/>
        <v>26.816577033051928</v>
      </c>
      <c r="BL693" s="284">
        <f t="shared" si="286"/>
        <v>26.816577033051928</v>
      </c>
      <c r="BM693" s="284">
        <f t="shared" si="286"/>
        <v>26.816577033051928</v>
      </c>
      <c r="BN693" s="526"/>
    </row>
    <row r="694" spans="1:66" outlineLevel="1" x14ac:dyDescent="0.3">
      <c r="A694" t="str">
        <f t="shared" si="258"/>
        <v>Machine or Station Requirement (Biuild/ (UPH * WD * WH * Cacasde yield * (1-DT) * (1-CO)</v>
      </c>
      <c r="B694" s="239" t="str">
        <f t="shared" si="287"/>
        <v>Hoplens (FTA) 980</v>
      </c>
      <c r="C694" s="240" t="str">
        <f t="shared" si="287"/>
        <v>Dedicated for Hoplens (FTA) 980</v>
      </c>
      <c r="D694" s="241" t="str">
        <f t="shared" si="287"/>
        <v>Final Stripping</v>
      </c>
      <c r="E694" s="242"/>
      <c r="F694" s="282">
        <v>3.5324784975052017</v>
      </c>
      <c r="G694" s="282">
        <f t="shared" si="286"/>
        <v>3.5324784975052017</v>
      </c>
      <c r="H694" s="282">
        <f t="shared" si="286"/>
        <v>3.5324784975052017</v>
      </c>
      <c r="I694" s="282">
        <f t="shared" si="286"/>
        <v>3.5324784975052017</v>
      </c>
      <c r="J694" s="282">
        <f t="shared" si="286"/>
        <v>3.5324784975052017</v>
      </c>
      <c r="K694" s="282">
        <f t="shared" si="286"/>
        <v>3.5324784975052017</v>
      </c>
      <c r="L694" s="282">
        <f t="shared" si="286"/>
        <v>3.5324784975052017</v>
      </c>
      <c r="M694" s="282">
        <f t="shared" si="286"/>
        <v>3.5324784975052017</v>
      </c>
      <c r="N694" s="282">
        <f t="shared" si="286"/>
        <v>3.5324784975052017</v>
      </c>
      <c r="O694" s="282">
        <f t="shared" si="286"/>
        <v>3.5324784975052017</v>
      </c>
      <c r="P694" s="282">
        <f t="shared" si="286"/>
        <v>3.5324784975052017</v>
      </c>
      <c r="Q694" s="282">
        <f t="shared" si="286"/>
        <v>3.5324784975052017</v>
      </c>
      <c r="R694" s="283">
        <f t="shared" si="286"/>
        <v>3.5324784975052017</v>
      </c>
      <c r="S694" s="284">
        <f t="shared" si="286"/>
        <v>3.5324784975052039</v>
      </c>
      <c r="T694" s="285">
        <f t="shared" si="286"/>
        <v>5.7672307608635895</v>
      </c>
      <c r="U694" s="282">
        <f t="shared" si="286"/>
        <v>5.7672307608635895</v>
      </c>
      <c r="V694" s="282">
        <f t="shared" si="286"/>
        <v>5.7672307608635895</v>
      </c>
      <c r="W694" s="282">
        <f t="shared" si="286"/>
        <v>5.7672307608635895</v>
      </c>
      <c r="X694" s="282">
        <f t="shared" si="286"/>
        <v>5.7672307608635895</v>
      </c>
      <c r="Y694" s="282">
        <f t="shared" si="286"/>
        <v>5.7672307608635895</v>
      </c>
      <c r="Z694" s="282">
        <f t="shared" si="286"/>
        <v>5.7672307608635895</v>
      </c>
      <c r="AA694" s="282">
        <f t="shared" si="286"/>
        <v>5.7672307608635895</v>
      </c>
      <c r="AB694" s="282">
        <f t="shared" si="286"/>
        <v>5.7672307608635895</v>
      </c>
      <c r="AC694" s="282">
        <f t="shared" si="286"/>
        <v>5.7672307608635895</v>
      </c>
      <c r="AD694" s="282">
        <f t="shared" si="286"/>
        <v>5.7672307608635895</v>
      </c>
      <c r="AE694" s="282">
        <f t="shared" si="286"/>
        <v>5.7672307608635895</v>
      </c>
      <c r="AF694" s="283">
        <f t="shared" si="286"/>
        <v>5.7672307608635895</v>
      </c>
      <c r="AG694" s="284">
        <f t="shared" si="286"/>
        <v>5.7672307608635931</v>
      </c>
      <c r="AH694" s="285">
        <f t="shared" si="286"/>
        <v>5.9158190827786301</v>
      </c>
      <c r="AI694" s="282">
        <f t="shared" si="286"/>
        <v>5.9158190827786301</v>
      </c>
      <c r="AJ694" s="282">
        <f t="shared" si="286"/>
        <v>5.9158190827786301</v>
      </c>
      <c r="AK694" s="282">
        <f t="shared" si="286"/>
        <v>5.9158190827786301</v>
      </c>
      <c r="AL694" s="282">
        <f t="shared" si="286"/>
        <v>5.9158190827786301</v>
      </c>
      <c r="AM694" s="282">
        <f t="shared" si="286"/>
        <v>5.9158190827786301</v>
      </c>
      <c r="AN694" s="282">
        <f t="shared" si="286"/>
        <v>5.9158190827786301</v>
      </c>
      <c r="AO694" s="282">
        <f t="shared" si="286"/>
        <v>5.9158190827786301</v>
      </c>
      <c r="AP694" s="282">
        <f t="shared" si="286"/>
        <v>5.9158190827786301</v>
      </c>
      <c r="AQ694" s="282">
        <f t="shared" si="286"/>
        <v>5.9158190827786301</v>
      </c>
      <c r="AR694" s="282">
        <f t="shared" si="286"/>
        <v>5.9158190827786301</v>
      </c>
      <c r="AS694" s="282">
        <f t="shared" si="286"/>
        <v>5.9158190827786301</v>
      </c>
      <c r="AT694" s="283">
        <f t="shared" si="286"/>
        <v>5.9158190827786301</v>
      </c>
      <c r="AU694" s="284">
        <f t="shared" si="286"/>
        <v>5.9158190827786337</v>
      </c>
      <c r="AV694" s="285">
        <f t="shared" si="286"/>
        <v>5.9158190827786301</v>
      </c>
      <c r="AW694" s="282">
        <f t="shared" si="286"/>
        <v>5.9158190827786301</v>
      </c>
      <c r="AX694" s="282">
        <f t="shared" si="286"/>
        <v>5.9158190827786301</v>
      </c>
      <c r="AY694" s="282">
        <f t="shared" si="286"/>
        <v>5.9158190827786301</v>
      </c>
      <c r="AZ694" s="282">
        <f t="shared" si="286"/>
        <v>5.9158190827786301</v>
      </c>
      <c r="BA694" s="282">
        <f t="shared" si="286"/>
        <v>5.9158190827786301</v>
      </c>
      <c r="BB694" s="282">
        <f t="shared" si="286"/>
        <v>5.9158190827786301</v>
      </c>
      <c r="BC694" s="282">
        <f t="shared" si="286"/>
        <v>5.9158190827786301</v>
      </c>
      <c r="BD694" s="282">
        <f t="shared" si="286"/>
        <v>5.9158190827786301</v>
      </c>
      <c r="BE694" s="282">
        <f t="shared" si="286"/>
        <v>5.9158190827786301</v>
      </c>
      <c r="BF694" s="282">
        <f t="shared" si="286"/>
        <v>5.9158190827786301</v>
      </c>
      <c r="BG694" s="282">
        <f t="shared" si="286"/>
        <v>5.9158190827786301</v>
      </c>
      <c r="BH694" s="283">
        <f t="shared" si="286"/>
        <v>5.9158190827786301</v>
      </c>
      <c r="BI694" s="284">
        <f t="shared" si="286"/>
        <v>5.9158190827786337</v>
      </c>
      <c r="BJ694" s="284">
        <f t="shared" si="286"/>
        <v>5.9158190827786337</v>
      </c>
      <c r="BK694" s="284">
        <f t="shared" si="286"/>
        <v>5.9158190827786337</v>
      </c>
      <c r="BL694" s="284">
        <f t="shared" si="286"/>
        <v>5.9158190827786337</v>
      </c>
      <c r="BM694" s="284">
        <f t="shared" si="286"/>
        <v>5.9158190827786337</v>
      </c>
      <c r="BN694" s="526"/>
    </row>
    <row r="695" spans="1:66" s="264" customFormat="1" outlineLevel="1" x14ac:dyDescent="0.3">
      <c r="A695" t="str">
        <f t="shared" si="258"/>
        <v>Machine or Station Requirement (Biuild/ (UPH * WD * WH * Cacasde yield * (1-DT) * (1-CO)</v>
      </c>
      <c r="B695" s="308" t="str">
        <f t="shared" si="287"/>
        <v>Hoplens (FTA) 980</v>
      </c>
      <c r="C695" s="326" t="str">
        <f t="shared" si="287"/>
        <v>Dedicated for Hoplens (FTA) 980</v>
      </c>
      <c r="D695" s="327" t="str">
        <f t="shared" si="287"/>
        <v>AR Coating load</v>
      </c>
      <c r="E695" s="309"/>
      <c r="F695" s="328">
        <v>0</v>
      </c>
      <c r="G695" s="328">
        <f t="shared" si="286"/>
        <v>0</v>
      </c>
      <c r="H695" s="328">
        <f t="shared" si="286"/>
        <v>0</v>
      </c>
      <c r="I695" s="328">
        <f t="shared" si="286"/>
        <v>0</v>
      </c>
      <c r="J695" s="328">
        <f t="shared" si="286"/>
        <v>0</v>
      </c>
      <c r="K695" s="328">
        <f t="shared" si="286"/>
        <v>0</v>
      </c>
      <c r="L695" s="328">
        <f t="shared" si="286"/>
        <v>0</v>
      </c>
      <c r="M695" s="328">
        <f t="shared" si="286"/>
        <v>0</v>
      </c>
      <c r="N695" s="328">
        <f t="shared" si="286"/>
        <v>0</v>
      </c>
      <c r="O695" s="328">
        <f t="shared" si="286"/>
        <v>0</v>
      </c>
      <c r="P695" s="328">
        <f t="shared" si="286"/>
        <v>0</v>
      </c>
      <c r="Q695" s="328">
        <f t="shared" si="286"/>
        <v>0</v>
      </c>
      <c r="R695" s="329">
        <f t="shared" si="286"/>
        <v>0</v>
      </c>
      <c r="S695" s="543">
        <f t="shared" si="286"/>
        <v>0</v>
      </c>
      <c r="T695" s="330">
        <f t="shared" si="286"/>
        <v>0</v>
      </c>
      <c r="U695" s="328">
        <f t="shared" si="286"/>
        <v>0</v>
      </c>
      <c r="V695" s="328">
        <f t="shared" si="286"/>
        <v>0</v>
      </c>
      <c r="W695" s="328">
        <f t="shared" si="286"/>
        <v>0</v>
      </c>
      <c r="X695" s="328">
        <f t="shared" si="286"/>
        <v>0</v>
      </c>
      <c r="Y695" s="328">
        <f t="shared" si="286"/>
        <v>0</v>
      </c>
      <c r="Z695" s="328">
        <f t="shared" ref="Z695:BM699" si="288">IFERROR(Z$27/((60/(Z162*(1+Z429))*Z$127/$E162)*Z$4*Z$5*Z340*(1-Z518)*(1-Z606)),0)</f>
        <v>0</v>
      </c>
      <c r="AA695" s="328">
        <f t="shared" si="288"/>
        <v>0</v>
      </c>
      <c r="AB695" s="328">
        <f t="shared" si="288"/>
        <v>0</v>
      </c>
      <c r="AC695" s="328">
        <f t="shared" si="288"/>
        <v>0</v>
      </c>
      <c r="AD695" s="328">
        <f t="shared" si="288"/>
        <v>0</v>
      </c>
      <c r="AE695" s="328">
        <f t="shared" si="288"/>
        <v>0</v>
      </c>
      <c r="AF695" s="329">
        <f t="shared" si="288"/>
        <v>0</v>
      </c>
      <c r="AG695" s="543">
        <f t="shared" si="288"/>
        <v>0</v>
      </c>
      <c r="AH695" s="330">
        <f t="shared" si="288"/>
        <v>0</v>
      </c>
      <c r="AI695" s="328">
        <f t="shared" si="288"/>
        <v>0</v>
      </c>
      <c r="AJ695" s="328">
        <f t="shared" si="288"/>
        <v>0</v>
      </c>
      <c r="AK695" s="328">
        <f t="shared" si="288"/>
        <v>0</v>
      </c>
      <c r="AL695" s="328">
        <f t="shared" si="288"/>
        <v>0</v>
      </c>
      <c r="AM695" s="328">
        <f t="shared" si="288"/>
        <v>0</v>
      </c>
      <c r="AN695" s="328">
        <f t="shared" si="288"/>
        <v>0</v>
      </c>
      <c r="AO695" s="328">
        <f t="shared" si="288"/>
        <v>0</v>
      </c>
      <c r="AP695" s="328">
        <f t="shared" si="288"/>
        <v>0</v>
      </c>
      <c r="AQ695" s="328">
        <f t="shared" si="288"/>
        <v>0</v>
      </c>
      <c r="AR695" s="328">
        <f t="shared" si="288"/>
        <v>0</v>
      </c>
      <c r="AS695" s="328">
        <f t="shared" si="288"/>
        <v>0</v>
      </c>
      <c r="AT695" s="329">
        <f t="shared" si="288"/>
        <v>0</v>
      </c>
      <c r="AU695" s="543">
        <f t="shared" si="288"/>
        <v>0</v>
      </c>
      <c r="AV695" s="330">
        <f t="shared" si="288"/>
        <v>0</v>
      </c>
      <c r="AW695" s="328">
        <f t="shared" si="288"/>
        <v>0</v>
      </c>
      <c r="AX695" s="328">
        <f t="shared" si="288"/>
        <v>0</v>
      </c>
      <c r="AY695" s="328">
        <f t="shared" si="288"/>
        <v>0</v>
      </c>
      <c r="AZ695" s="328">
        <f t="shared" si="288"/>
        <v>0</v>
      </c>
      <c r="BA695" s="328">
        <f t="shared" si="288"/>
        <v>0</v>
      </c>
      <c r="BB695" s="328">
        <f t="shared" si="288"/>
        <v>0</v>
      </c>
      <c r="BC695" s="328">
        <f t="shared" si="288"/>
        <v>0</v>
      </c>
      <c r="BD695" s="328">
        <f t="shared" si="288"/>
        <v>0</v>
      </c>
      <c r="BE695" s="328">
        <f t="shared" si="288"/>
        <v>0</v>
      </c>
      <c r="BF695" s="328">
        <f t="shared" si="288"/>
        <v>0</v>
      </c>
      <c r="BG695" s="328">
        <f t="shared" si="288"/>
        <v>0</v>
      </c>
      <c r="BH695" s="329">
        <f t="shared" si="288"/>
        <v>0</v>
      </c>
      <c r="BI695" s="543">
        <f t="shared" si="288"/>
        <v>0</v>
      </c>
      <c r="BJ695" s="543">
        <f t="shared" si="288"/>
        <v>0</v>
      </c>
      <c r="BK695" s="543">
        <f t="shared" si="288"/>
        <v>0</v>
      </c>
      <c r="BL695" s="543">
        <f t="shared" si="288"/>
        <v>0</v>
      </c>
      <c r="BM695" s="543">
        <f t="shared" si="288"/>
        <v>0</v>
      </c>
      <c r="BN695" s="532"/>
    </row>
    <row r="696" spans="1:66" s="264" customFormat="1" outlineLevel="1" x14ac:dyDescent="0.3">
      <c r="A696" t="str">
        <f t="shared" si="258"/>
        <v>Machine or Station Requirement (Biuild/ (UPH * WD * WH * Cacasde yield * (1-DT) * (1-CO)</v>
      </c>
      <c r="B696" s="308" t="str">
        <f t="shared" si="287"/>
        <v>Hoplens (FTA) 980</v>
      </c>
      <c r="C696" s="326" t="str">
        <f t="shared" si="287"/>
        <v>Dedicated for Hoplens (FTA) 980</v>
      </c>
      <c r="D696" s="327" t="str">
        <f t="shared" si="287"/>
        <v>AR Coating/Pre/Post Inspection</v>
      </c>
      <c r="E696" s="309"/>
      <c r="F696" s="328">
        <v>0</v>
      </c>
      <c r="G696" s="328">
        <f t="shared" ref="G696:AL699" si="289">IFERROR(G$27/((60/(G163*(1+G430))*G$127/$E163)*G$4*G$5*G341*(1-G519)*(1-G607)),0)</f>
        <v>0</v>
      </c>
      <c r="H696" s="328">
        <f t="shared" si="289"/>
        <v>0</v>
      </c>
      <c r="I696" s="328">
        <f t="shared" si="289"/>
        <v>0</v>
      </c>
      <c r="J696" s="328">
        <f t="shared" si="289"/>
        <v>0</v>
      </c>
      <c r="K696" s="328">
        <f t="shared" si="289"/>
        <v>0</v>
      </c>
      <c r="L696" s="328">
        <f t="shared" si="289"/>
        <v>0</v>
      </c>
      <c r="M696" s="328">
        <f t="shared" si="289"/>
        <v>0</v>
      </c>
      <c r="N696" s="328">
        <f t="shared" si="289"/>
        <v>0</v>
      </c>
      <c r="O696" s="328">
        <f t="shared" si="289"/>
        <v>0</v>
      </c>
      <c r="P696" s="328">
        <f t="shared" si="289"/>
        <v>0</v>
      </c>
      <c r="Q696" s="328">
        <f t="shared" si="289"/>
        <v>0</v>
      </c>
      <c r="R696" s="329">
        <f t="shared" si="289"/>
        <v>0</v>
      </c>
      <c r="S696" s="543">
        <f t="shared" si="289"/>
        <v>0</v>
      </c>
      <c r="T696" s="330">
        <f t="shared" si="289"/>
        <v>0</v>
      </c>
      <c r="U696" s="328">
        <f t="shared" si="289"/>
        <v>0</v>
      </c>
      <c r="V696" s="328">
        <f t="shared" si="289"/>
        <v>0</v>
      </c>
      <c r="W696" s="328">
        <f t="shared" si="289"/>
        <v>0</v>
      </c>
      <c r="X696" s="328">
        <f t="shared" si="289"/>
        <v>0</v>
      </c>
      <c r="Y696" s="328">
        <f t="shared" si="289"/>
        <v>0</v>
      </c>
      <c r="Z696" s="328">
        <f t="shared" si="289"/>
        <v>0</v>
      </c>
      <c r="AA696" s="328">
        <f t="shared" si="289"/>
        <v>0</v>
      </c>
      <c r="AB696" s="328">
        <f t="shared" si="289"/>
        <v>0</v>
      </c>
      <c r="AC696" s="328">
        <f t="shared" si="289"/>
        <v>0</v>
      </c>
      <c r="AD696" s="328">
        <f t="shared" si="289"/>
        <v>0</v>
      </c>
      <c r="AE696" s="328">
        <f t="shared" si="289"/>
        <v>0</v>
      </c>
      <c r="AF696" s="329">
        <f t="shared" si="289"/>
        <v>0</v>
      </c>
      <c r="AG696" s="543">
        <f t="shared" si="289"/>
        <v>0</v>
      </c>
      <c r="AH696" s="330">
        <f t="shared" si="289"/>
        <v>0</v>
      </c>
      <c r="AI696" s="328">
        <f t="shared" si="289"/>
        <v>0</v>
      </c>
      <c r="AJ696" s="328">
        <f t="shared" si="289"/>
        <v>0</v>
      </c>
      <c r="AK696" s="328">
        <f t="shared" si="289"/>
        <v>0</v>
      </c>
      <c r="AL696" s="328">
        <f t="shared" si="289"/>
        <v>0</v>
      </c>
      <c r="AM696" s="328">
        <f t="shared" si="288"/>
        <v>0</v>
      </c>
      <c r="AN696" s="328">
        <f t="shared" si="288"/>
        <v>0</v>
      </c>
      <c r="AO696" s="328">
        <f t="shared" si="288"/>
        <v>0</v>
      </c>
      <c r="AP696" s="328">
        <f t="shared" si="288"/>
        <v>0</v>
      </c>
      <c r="AQ696" s="328">
        <f t="shared" si="288"/>
        <v>0</v>
      </c>
      <c r="AR696" s="328">
        <f t="shared" si="288"/>
        <v>0</v>
      </c>
      <c r="AS696" s="328">
        <f t="shared" si="288"/>
        <v>0</v>
      </c>
      <c r="AT696" s="329">
        <f t="shared" si="288"/>
        <v>0</v>
      </c>
      <c r="AU696" s="543">
        <f t="shared" si="288"/>
        <v>0</v>
      </c>
      <c r="AV696" s="330">
        <f t="shared" si="288"/>
        <v>0</v>
      </c>
      <c r="AW696" s="328">
        <f t="shared" si="288"/>
        <v>0</v>
      </c>
      <c r="AX696" s="328">
        <f t="shared" si="288"/>
        <v>0</v>
      </c>
      <c r="AY696" s="328">
        <f t="shared" si="288"/>
        <v>0</v>
      </c>
      <c r="AZ696" s="328">
        <f t="shared" si="288"/>
        <v>0</v>
      </c>
      <c r="BA696" s="328">
        <f t="shared" si="288"/>
        <v>0</v>
      </c>
      <c r="BB696" s="328">
        <f t="shared" si="288"/>
        <v>0</v>
      </c>
      <c r="BC696" s="328">
        <f t="shared" si="288"/>
        <v>0</v>
      </c>
      <c r="BD696" s="328">
        <f t="shared" si="288"/>
        <v>0</v>
      </c>
      <c r="BE696" s="328">
        <f t="shared" si="288"/>
        <v>0</v>
      </c>
      <c r="BF696" s="328">
        <f t="shared" si="288"/>
        <v>0</v>
      </c>
      <c r="BG696" s="328">
        <f t="shared" si="288"/>
        <v>0</v>
      </c>
      <c r="BH696" s="329">
        <f t="shared" si="288"/>
        <v>0</v>
      </c>
      <c r="BI696" s="543">
        <f t="shared" si="288"/>
        <v>0</v>
      </c>
      <c r="BJ696" s="543">
        <f t="shared" si="288"/>
        <v>0</v>
      </c>
      <c r="BK696" s="543">
        <f t="shared" si="288"/>
        <v>0</v>
      </c>
      <c r="BL696" s="543">
        <f t="shared" si="288"/>
        <v>0</v>
      </c>
      <c r="BM696" s="543">
        <f t="shared" si="288"/>
        <v>0</v>
      </c>
      <c r="BN696" s="532"/>
    </row>
    <row r="697" spans="1:66" s="264" customFormat="1" outlineLevel="1" x14ac:dyDescent="0.3">
      <c r="A697" t="str">
        <f t="shared" si="258"/>
        <v>Machine or Station Requirement (Biuild/ (UPH * WD * WH * Cacasde yield * (1-DT) * (1-CO)</v>
      </c>
      <c r="B697" s="308" t="str">
        <f t="shared" si="287"/>
        <v>Hoplens (FTA) 980</v>
      </c>
      <c r="C697" s="326" t="str">
        <f t="shared" si="287"/>
        <v>Dedicated for Hoplens (FTA) 980</v>
      </c>
      <c r="D697" s="327" t="str">
        <f t="shared" si="287"/>
        <v>AR Coating unload</v>
      </c>
      <c r="E697" s="309"/>
      <c r="F697" s="310">
        <v>0</v>
      </c>
      <c r="G697" s="310">
        <f t="shared" si="289"/>
        <v>0</v>
      </c>
      <c r="H697" s="310">
        <f t="shared" si="289"/>
        <v>0</v>
      </c>
      <c r="I697" s="310">
        <f t="shared" si="289"/>
        <v>0</v>
      </c>
      <c r="J697" s="310">
        <f t="shared" si="289"/>
        <v>0</v>
      </c>
      <c r="K697" s="310">
        <f t="shared" si="289"/>
        <v>0</v>
      </c>
      <c r="L697" s="310">
        <f t="shared" si="289"/>
        <v>0</v>
      </c>
      <c r="M697" s="310">
        <f t="shared" si="289"/>
        <v>0</v>
      </c>
      <c r="N697" s="310">
        <f t="shared" si="289"/>
        <v>0</v>
      </c>
      <c r="O697" s="310">
        <f t="shared" si="289"/>
        <v>0</v>
      </c>
      <c r="P697" s="310">
        <f t="shared" si="289"/>
        <v>0</v>
      </c>
      <c r="Q697" s="310">
        <f t="shared" si="289"/>
        <v>0</v>
      </c>
      <c r="R697" s="311">
        <f t="shared" si="289"/>
        <v>0</v>
      </c>
      <c r="S697" s="544">
        <f t="shared" si="289"/>
        <v>0</v>
      </c>
      <c r="T697" s="312">
        <f t="shared" si="289"/>
        <v>0</v>
      </c>
      <c r="U697" s="310">
        <f t="shared" si="289"/>
        <v>0</v>
      </c>
      <c r="V697" s="310">
        <f t="shared" si="289"/>
        <v>0</v>
      </c>
      <c r="W697" s="310">
        <f t="shared" si="289"/>
        <v>0</v>
      </c>
      <c r="X697" s="310">
        <f t="shared" si="289"/>
        <v>0</v>
      </c>
      <c r="Y697" s="310">
        <f t="shared" si="289"/>
        <v>0</v>
      </c>
      <c r="Z697" s="310">
        <f t="shared" si="289"/>
        <v>0</v>
      </c>
      <c r="AA697" s="310">
        <f t="shared" si="289"/>
        <v>0</v>
      </c>
      <c r="AB697" s="310">
        <f t="shared" si="289"/>
        <v>0</v>
      </c>
      <c r="AC697" s="310">
        <f t="shared" si="289"/>
        <v>0</v>
      </c>
      <c r="AD697" s="310">
        <f t="shared" si="289"/>
        <v>0</v>
      </c>
      <c r="AE697" s="310">
        <f t="shared" si="289"/>
        <v>0</v>
      </c>
      <c r="AF697" s="311">
        <f t="shared" si="289"/>
        <v>0</v>
      </c>
      <c r="AG697" s="544">
        <f t="shared" si="289"/>
        <v>0</v>
      </c>
      <c r="AH697" s="312">
        <f t="shared" si="289"/>
        <v>0</v>
      </c>
      <c r="AI697" s="310">
        <f t="shared" si="289"/>
        <v>0</v>
      </c>
      <c r="AJ697" s="310">
        <f t="shared" si="289"/>
        <v>0</v>
      </c>
      <c r="AK697" s="310">
        <f t="shared" si="289"/>
        <v>0</v>
      </c>
      <c r="AL697" s="310">
        <f t="shared" si="289"/>
        <v>0</v>
      </c>
      <c r="AM697" s="310">
        <f t="shared" si="288"/>
        <v>0</v>
      </c>
      <c r="AN697" s="310">
        <f t="shared" si="288"/>
        <v>0</v>
      </c>
      <c r="AO697" s="310">
        <f t="shared" si="288"/>
        <v>0</v>
      </c>
      <c r="AP697" s="310">
        <f t="shared" si="288"/>
        <v>0</v>
      </c>
      <c r="AQ697" s="310">
        <f t="shared" si="288"/>
        <v>0</v>
      </c>
      <c r="AR697" s="310">
        <f t="shared" si="288"/>
        <v>0</v>
      </c>
      <c r="AS697" s="310">
        <f t="shared" si="288"/>
        <v>0</v>
      </c>
      <c r="AT697" s="311">
        <f t="shared" si="288"/>
        <v>0</v>
      </c>
      <c r="AU697" s="544">
        <f t="shared" si="288"/>
        <v>0</v>
      </c>
      <c r="AV697" s="312">
        <f t="shared" si="288"/>
        <v>0</v>
      </c>
      <c r="AW697" s="310">
        <f t="shared" si="288"/>
        <v>0</v>
      </c>
      <c r="AX697" s="310">
        <f t="shared" si="288"/>
        <v>0</v>
      </c>
      <c r="AY697" s="310">
        <f t="shared" si="288"/>
        <v>0</v>
      </c>
      <c r="AZ697" s="310">
        <f t="shared" si="288"/>
        <v>0</v>
      </c>
      <c r="BA697" s="310">
        <f t="shared" si="288"/>
        <v>0</v>
      </c>
      <c r="BB697" s="310">
        <f t="shared" si="288"/>
        <v>0</v>
      </c>
      <c r="BC697" s="310">
        <f t="shared" si="288"/>
        <v>0</v>
      </c>
      <c r="BD697" s="310">
        <f t="shared" si="288"/>
        <v>0</v>
      </c>
      <c r="BE697" s="310">
        <f t="shared" si="288"/>
        <v>0</v>
      </c>
      <c r="BF697" s="310">
        <f t="shared" si="288"/>
        <v>0</v>
      </c>
      <c r="BG697" s="310">
        <f t="shared" si="288"/>
        <v>0</v>
      </c>
      <c r="BH697" s="311">
        <f t="shared" si="288"/>
        <v>0</v>
      </c>
      <c r="BI697" s="544">
        <f t="shared" si="288"/>
        <v>0</v>
      </c>
      <c r="BJ697" s="544">
        <f t="shared" si="288"/>
        <v>0</v>
      </c>
      <c r="BK697" s="544">
        <f t="shared" si="288"/>
        <v>0</v>
      </c>
      <c r="BL697" s="544">
        <f t="shared" si="288"/>
        <v>0</v>
      </c>
      <c r="BM697" s="544">
        <f t="shared" si="288"/>
        <v>0</v>
      </c>
      <c r="BN697" s="532"/>
    </row>
    <row r="698" spans="1:66" outlineLevel="1" x14ac:dyDescent="0.3">
      <c r="A698" t="str">
        <f t="shared" si="258"/>
        <v>Machine or Station Requirement (Biuild/ (UPH * WD * WH * Cacasde yield * (1-DT) * (1-CO)</v>
      </c>
      <c r="B698" s="239" t="str">
        <f t="shared" si="287"/>
        <v>Hoplens (FTA) 980</v>
      </c>
      <c r="C698" s="240" t="str">
        <f t="shared" si="287"/>
        <v>Common</v>
      </c>
      <c r="D698" s="545" t="str">
        <f t="shared" si="287"/>
        <v>Hoplens Final Inspection</v>
      </c>
      <c r="E698" s="546"/>
      <c r="F698" s="282">
        <v>8.0382990038689055</v>
      </c>
      <c r="G698" s="282">
        <f t="shared" si="289"/>
        <v>8.0382990038689055</v>
      </c>
      <c r="H698" s="282">
        <f t="shared" si="289"/>
        <v>8.0382990038689055</v>
      </c>
      <c r="I698" s="282">
        <f t="shared" si="289"/>
        <v>8.0382990038689055</v>
      </c>
      <c r="J698" s="282">
        <f t="shared" si="289"/>
        <v>8.0382990038689055</v>
      </c>
      <c r="K698" s="282">
        <f t="shared" si="289"/>
        <v>8.0382990038689055</v>
      </c>
      <c r="L698" s="282">
        <f t="shared" si="289"/>
        <v>8.0382990038689055</v>
      </c>
      <c r="M698" s="282">
        <f t="shared" si="289"/>
        <v>8.0382990038689055</v>
      </c>
      <c r="N698" s="282">
        <f t="shared" si="289"/>
        <v>8.0382990038689055</v>
      </c>
      <c r="O698" s="282">
        <f t="shared" si="289"/>
        <v>8.0382990038689055</v>
      </c>
      <c r="P698" s="282">
        <f t="shared" si="289"/>
        <v>8.0382990038689055</v>
      </c>
      <c r="Q698" s="282">
        <f t="shared" si="289"/>
        <v>8.0382990038689055</v>
      </c>
      <c r="R698" s="283">
        <f t="shared" si="289"/>
        <v>8.0382990038689055</v>
      </c>
      <c r="S698" s="547">
        <f t="shared" si="289"/>
        <v>8.0382990038689055</v>
      </c>
      <c r="T698" s="285">
        <f t="shared" si="289"/>
        <v>13.123568993519015</v>
      </c>
      <c r="U698" s="282">
        <f t="shared" si="289"/>
        <v>13.123568993519015</v>
      </c>
      <c r="V698" s="282">
        <f t="shared" si="289"/>
        <v>13.123568993519015</v>
      </c>
      <c r="W698" s="282">
        <f t="shared" si="289"/>
        <v>13.123568993519015</v>
      </c>
      <c r="X698" s="282">
        <f t="shared" si="289"/>
        <v>13.123568993519015</v>
      </c>
      <c r="Y698" s="282">
        <f t="shared" si="289"/>
        <v>13.123568993519015</v>
      </c>
      <c r="Z698" s="282">
        <f t="shared" si="289"/>
        <v>13.123568993519015</v>
      </c>
      <c r="AA698" s="282">
        <f t="shared" si="289"/>
        <v>13.123568993519015</v>
      </c>
      <c r="AB698" s="282">
        <f t="shared" si="289"/>
        <v>13.123568993519015</v>
      </c>
      <c r="AC698" s="282">
        <f t="shared" si="289"/>
        <v>13.123568993519015</v>
      </c>
      <c r="AD698" s="282">
        <f t="shared" si="289"/>
        <v>13.123568993519015</v>
      </c>
      <c r="AE698" s="282">
        <f t="shared" si="289"/>
        <v>13.123568993519015</v>
      </c>
      <c r="AF698" s="283">
        <f t="shared" si="289"/>
        <v>13.123568993519015</v>
      </c>
      <c r="AG698" s="547">
        <f t="shared" si="289"/>
        <v>13.123568993519015</v>
      </c>
      <c r="AH698" s="285">
        <f t="shared" si="289"/>
        <v>13.461687784866156</v>
      </c>
      <c r="AI698" s="282">
        <f t="shared" si="289"/>
        <v>13.461687784866156</v>
      </c>
      <c r="AJ698" s="282">
        <f t="shared" si="289"/>
        <v>13.461687784866156</v>
      </c>
      <c r="AK698" s="282">
        <f t="shared" si="289"/>
        <v>13.461687784866156</v>
      </c>
      <c r="AL698" s="282">
        <f t="shared" si="289"/>
        <v>13.461687784866156</v>
      </c>
      <c r="AM698" s="282">
        <f t="shared" si="288"/>
        <v>13.461687784866156</v>
      </c>
      <c r="AN698" s="282">
        <f t="shared" si="288"/>
        <v>13.461687784866156</v>
      </c>
      <c r="AO698" s="282">
        <f t="shared" si="288"/>
        <v>13.461687784866156</v>
      </c>
      <c r="AP698" s="282">
        <f t="shared" si="288"/>
        <v>13.461687784866156</v>
      </c>
      <c r="AQ698" s="282">
        <f t="shared" si="288"/>
        <v>13.461687784866156</v>
      </c>
      <c r="AR698" s="282">
        <f t="shared" si="288"/>
        <v>13.461687784866156</v>
      </c>
      <c r="AS698" s="282">
        <f t="shared" si="288"/>
        <v>13.461687784866156</v>
      </c>
      <c r="AT698" s="283">
        <f t="shared" si="288"/>
        <v>13.461687784866156</v>
      </c>
      <c r="AU698" s="547">
        <f t="shared" si="288"/>
        <v>13.461687784866156</v>
      </c>
      <c r="AV698" s="285">
        <f t="shared" si="288"/>
        <v>13.461687784866156</v>
      </c>
      <c r="AW698" s="282">
        <f t="shared" si="288"/>
        <v>13.461687784866156</v>
      </c>
      <c r="AX698" s="282">
        <f t="shared" si="288"/>
        <v>13.461687784866156</v>
      </c>
      <c r="AY698" s="282">
        <f t="shared" si="288"/>
        <v>13.461687784866156</v>
      </c>
      <c r="AZ698" s="282">
        <f t="shared" si="288"/>
        <v>13.461687784866156</v>
      </c>
      <c r="BA698" s="282">
        <f t="shared" si="288"/>
        <v>13.461687784866156</v>
      </c>
      <c r="BB698" s="282">
        <f t="shared" si="288"/>
        <v>13.461687784866156</v>
      </c>
      <c r="BC698" s="282">
        <f t="shared" si="288"/>
        <v>13.461687784866156</v>
      </c>
      <c r="BD698" s="282">
        <f t="shared" si="288"/>
        <v>13.461687784866156</v>
      </c>
      <c r="BE698" s="282">
        <f t="shared" si="288"/>
        <v>13.461687784866156</v>
      </c>
      <c r="BF698" s="282">
        <f t="shared" si="288"/>
        <v>13.461687784866156</v>
      </c>
      <c r="BG698" s="282">
        <f t="shared" si="288"/>
        <v>13.461687784866156</v>
      </c>
      <c r="BH698" s="283">
        <f t="shared" si="288"/>
        <v>13.461687784866156</v>
      </c>
      <c r="BI698" s="547">
        <f t="shared" si="288"/>
        <v>13.461687784866156</v>
      </c>
      <c r="BJ698" s="547">
        <f t="shared" si="288"/>
        <v>13.461687784866156</v>
      </c>
      <c r="BK698" s="547">
        <f t="shared" si="288"/>
        <v>13.461687784866156</v>
      </c>
      <c r="BL698" s="547">
        <f t="shared" si="288"/>
        <v>13.461687784866156</v>
      </c>
      <c r="BM698" s="547">
        <f t="shared" si="288"/>
        <v>13.461687784866156</v>
      </c>
      <c r="BN698" s="526"/>
    </row>
    <row r="699" spans="1:66" outlineLevel="1" x14ac:dyDescent="0.3">
      <c r="A699" t="str">
        <f t="shared" si="258"/>
        <v>Machine or Station Requirement (Biuild/ (UPH * WD * WH * Cacasde yield * (1-DT) * (1-CO)</v>
      </c>
      <c r="B699" s="350" t="str">
        <f t="shared" si="287"/>
        <v>Hoplens (FTA) 980</v>
      </c>
      <c r="C699" s="291" t="str">
        <f t="shared" si="287"/>
        <v>Common</v>
      </c>
      <c r="D699" s="351" t="str">
        <f t="shared" si="287"/>
        <v>Packing and label printing</v>
      </c>
      <c r="E699" s="360"/>
      <c r="F699" s="293">
        <v>1.304396701991454</v>
      </c>
      <c r="G699" s="293">
        <f t="shared" si="289"/>
        <v>1.304396701991454</v>
      </c>
      <c r="H699" s="293">
        <f t="shared" si="289"/>
        <v>1.304396701991454</v>
      </c>
      <c r="I699" s="293">
        <f t="shared" si="289"/>
        <v>1.304396701991454</v>
      </c>
      <c r="J699" s="293">
        <f t="shared" si="289"/>
        <v>1.304396701991454</v>
      </c>
      <c r="K699" s="293">
        <f t="shared" si="289"/>
        <v>1.304396701991454</v>
      </c>
      <c r="L699" s="293">
        <f t="shared" si="289"/>
        <v>1.304396701991454</v>
      </c>
      <c r="M699" s="293">
        <f t="shared" si="289"/>
        <v>1.304396701991454</v>
      </c>
      <c r="N699" s="293">
        <f t="shared" si="289"/>
        <v>1.304396701991454</v>
      </c>
      <c r="O699" s="293">
        <f t="shared" si="289"/>
        <v>1.304396701991454</v>
      </c>
      <c r="P699" s="293">
        <f t="shared" si="289"/>
        <v>1.304396701991454</v>
      </c>
      <c r="Q699" s="293">
        <f t="shared" si="289"/>
        <v>1.304396701991454</v>
      </c>
      <c r="R699" s="294">
        <f t="shared" si="289"/>
        <v>1.304396701991454</v>
      </c>
      <c r="S699" s="295">
        <f t="shared" si="289"/>
        <v>1.304396701991454</v>
      </c>
      <c r="T699" s="296">
        <f t="shared" si="289"/>
        <v>2.1295973321301305</v>
      </c>
      <c r="U699" s="293">
        <f t="shared" si="289"/>
        <v>2.1295973321301305</v>
      </c>
      <c r="V699" s="293">
        <f t="shared" si="289"/>
        <v>2.1295973321301305</v>
      </c>
      <c r="W699" s="293">
        <f t="shared" si="289"/>
        <v>2.1295973321301305</v>
      </c>
      <c r="X699" s="293">
        <f t="shared" si="289"/>
        <v>2.1295973321301305</v>
      </c>
      <c r="Y699" s="293">
        <f t="shared" si="289"/>
        <v>2.1295973321301305</v>
      </c>
      <c r="Z699" s="293">
        <f t="shared" si="289"/>
        <v>2.1295973321301305</v>
      </c>
      <c r="AA699" s="293">
        <f t="shared" si="289"/>
        <v>2.1295973321301305</v>
      </c>
      <c r="AB699" s="293">
        <f t="shared" si="289"/>
        <v>2.1295973321301305</v>
      </c>
      <c r="AC699" s="293">
        <f t="shared" si="289"/>
        <v>2.1295973321301305</v>
      </c>
      <c r="AD699" s="293">
        <f t="shared" si="289"/>
        <v>2.1295973321301305</v>
      </c>
      <c r="AE699" s="293">
        <f t="shared" si="289"/>
        <v>2.1295973321301305</v>
      </c>
      <c r="AF699" s="294">
        <f t="shared" si="289"/>
        <v>2.1295973321301305</v>
      </c>
      <c r="AG699" s="295">
        <f t="shared" si="289"/>
        <v>2.1295973321301305</v>
      </c>
      <c r="AH699" s="296">
        <f t="shared" si="289"/>
        <v>2.1844647905441894</v>
      </c>
      <c r="AI699" s="293">
        <f t="shared" si="289"/>
        <v>2.1844647905441894</v>
      </c>
      <c r="AJ699" s="293">
        <f t="shared" si="289"/>
        <v>2.1844647905441894</v>
      </c>
      <c r="AK699" s="293">
        <f t="shared" si="289"/>
        <v>2.1844647905441894</v>
      </c>
      <c r="AL699" s="293">
        <f t="shared" si="289"/>
        <v>2.1844647905441894</v>
      </c>
      <c r="AM699" s="293">
        <f t="shared" si="288"/>
        <v>2.1844647905441894</v>
      </c>
      <c r="AN699" s="293">
        <f t="shared" si="288"/>
        <v>2.1844647905441894</v>
      </c>
      <c r="AO699" s="293">
        <f t="shared" si="288"/>
        <v>2.1844647905441894</v>
      </c>
      <c r="AP699" s="293">
        <f t="shared" si="288"/>
        <v>2.1844647905441894</v>
      </c>
      <c r="AQ699" s="293">
        <f t="shared" si="288"/>
        <v>2.1844647905441894</v>
      </c>
      <c r="AR699" s="293">
        <f t="shared" si="288"/>
        <v>2.1844647905441894</v>
      </c>
      <c r="AS699" s="293">
        <f t="shared" si="288"/>
        <v>2.1844647905441894</v>
      </c>
      <c r="AT699" s="294">
        <f t="shared" si="288"/>
        <v>2.1844647905441894</v>
      </c>
      <c r="AU699" s="295">
        <f t="shared" si="288"/>
        <v>2.1844647905441894</v>
      </c>
      <c r="AV699" s="296">
        <f t="shared" si="288"/>
        <v>2.1844647905441894</v>
      </c>
      <c r="AW699" s="293">
        <f t="shared" si="288"/>
        <v>2.1844647905441894</v>
      </c>
      <c r="AX699" s="293">
        <f t="shared" si="288"/>
        <v>2.1844647905441894</v>
      </c>
      <c r="AY699" s="293">
        <f t="shared" si="288"/>
        <v>2.1844647905441894</v>
      </c>
      <c r="AZ699" s="293">
        <f t="shared" si="288"/>
        <v>2.1844647905441894</v>
      </c>
      <c r="BA699" s="293">
        <f t="shared" si="288"/>
        <v>2.1844647905441894</v>
      </c>
      <c r="BB699" s="293">
        <f t="shared" si="288"/>
        <v>2.1844647905441894</v>
      </c>
      <c r="BC699" s="293">
        <f t="shared" si="288"/>
        <v>2.1844647905441894</v>
      </c>
      <c r="BD699" s="293">
        <f t="shared" si="288"/>
        <v>2.1844647905441894</v>
      </c>
      <c r="BE699" s="293">
        <f t="shared" si="288"/>
        <v>2.1844647905441894</v>
      </c>
      <c r="BF699" s="293">
        <f t="shared" si="288"/>
        <v>2.1844647905441894</v>
      </c>
      <c r="BG699" s="293">
        <f t="shared" si="288"/>
        <v>2.1844647905441894</v>
      </c>
      <c r="BH699" s="294">
        <f t="shared" si="288"/>
        <v>2.1844647905441894</v>
      </c>
      <c r="BI699" s="295">
        <f t="shared" si="288"/>
        <v>2.1844647905441894</v>
      </c>
      <c r="BJ699" s="295">
        <f t="shared" si="288"/>
        <v>2.1844647905441894</v>
      </c>
      <c r="BK699" s="295">
        <f t="shared" si="288"/>
        <v>2.1844647905441894</v>
      </c>
      <c r="BL699" s="295">
        <f t="shared" si="288"/>
        <v>2.1844647905441894</v>
      </c>
      <c r="BM699" s="295">
        <f t="shared" si="288"/>
        <v>2.1844647905441894</v>
      </c>
      <c r="BN699" s="526"/>
    </row>
    <row r="700" spans="1:66" outlineLevel="1" x14ac:dyDescent="0.3">
      <c r="A700" t="str">
        <f t="shared" si="258"/>
        <v>Machine or Station Requirement (Biuild/ (UPH * WD * WH * Cacasde yield * (1-DT) * (1-CO)</v>
      </c>
      <c r="B700" s="273" t="str">
        <f t="shared" si="287"/>
        <v>Hoplens (FLA) 14xx</v>
      </c>
      <c r="C700" s="274" t="str">
        <f t="shared" si="287"/>
        <v>Common</v>
      </c>
      <c r="D700" s="275" t="str">
        <f t="shared" si="287"/>
        <v>Blue Spool</v>
      </c>
      <c r="E700" s="299"/>
      <c r="F700" s="548">
        <v>0.42598230502812834</v>
      </c>
      <c r="G700" s="548">
        <f t="shared" ref="G700:BM704" si="290">IFERROR(G$28/((60/(G167*(1+G434))*G$127/$E167)*G$4*G$5*G345*(1-G523)*(1-G611)),0)</f>
        <v>0.41936064653213789</v>
      </c>
      <c r="H700" s="548">
        <f t="shared" si="290"/>
        <v>0.41936064653213789</v>
      </c>
      <c r="I700" s="548">
        <f t="shared" si="290"/>
        <v>0.41936064653213789</v>
      </c>
      <c r="J700" s="548">
        <f t="shared" si="290"/>
        <v>0.41936064653213789</v>
      </c>
      <c r="K700" s="548">
        <f t="shared" si="290"/>
        <v>0.41936064653213789</v>
      </c>
      <c r="L700" s="548">
        <f t="shared" si="290"/>
        <v>0.41936064653213789</v>
      </c>
      <c r="M700" s="548">
        <f t="shared" si="290"/>
        <v>0.41936064653213789</v>
      </c>
      <c r="N700" s="548">
        <f t="shared" si="290"/>
        <v>0.41936064653213789</v>
      </c>
      <c r="O700" s="548">
        <f t="shared" si="290"/>
        <v>0.41936064653213789</v>
      </c>
      <c r="P700" s="548">
        <f t="shared" si="290"/>
        <v>0.41936064653213789</v>
      </c>
      <c r="Q700" s="548">
        <f t="shared" si="290"/>
        <v>0.41936064653213789</v>
      </c>
      <c r="R700" s="549">
        <f t="shared" si="290"/>
        <v>0.41936064653213789</v>
      </c>
      <c r="S700" s="550">
        <f t="shared" si="290"/>
        <v>0.419360646532138</v>
      </c>
      <c r="T700" s="551">
        <f t="shared" si="290"/>
        <v>0.43015567496197399</v>
      </c>
      <c r="U700" s="548">
        <f t="shared" si="290"/>
        <v>0.43015567496197399</v>
      </c>
      <c r="V700" s="548">
        <f t="shared" si="290"/>
        <v>0.43015567496197399</v>
      </c>
      <c r="W700" s="548">
        <f t="shared" si="290"/>
        <v>0.43015567496197399</v>
      </c>
      <c r="X700" s="548">
        <f t="shared" si="290"/>
        <v>0.43015567496197399</v>
      </c>
      <c r="Y700" s="548">
        <f t="shared" si="290"/>
        <v>0.43015567496197399</v>
      </c>
      <c r="Z700" s="548">
        <f t="shared" si="290"/>
        <v>0.43015567496197399</v>
      </c>
      <c r="AA700" s="548">
        <f t="shared" si="290"/>
        <v>0.43015567496197399</v>
      </c>
      <c r="AB700" s="548">
        <f t="shared" si="290"/>
        <v>0.43015567496197399</v>
      </c>
      <c r="AC700" s="548">
        <f t="shared" si="290"/>
        <v>0.43015567496197399</v>
      </c>
      <c r="AD700" s="548">
        <f t="shared" si="290"/>
        <v>0.43015567496197399</v>
      </c>
      <c r="AE700" s="548">
        <f t="shared" si="290"/>
        <v>0.43015567496197399</v>
      </c>
      <c r="AF700" s="549">
        <f t="shared" si="290"/>
        <v>0.43015567496197399</v>
      </c>
      <c r="AG700" s="550">
        <f t="shared" si="290"/>
        <v>0.43015567496197404</v>
      </c>
      <c r="AH700" s="551">
        <f t="shared" si="290"/>
        <v>0.47679996053783164</v>
      </c>
      <c r="AI700" s="548">
        <f t="shared" si="290"/>
        <v>0.47679996053783164</v>
      </c>
      <c r="AJ700" s="548">
        <f t="shared" si="290"/>
        <v>0.47679996053783164</v>
      </c>
      <c r="AK700" s="548">
        <f t="shared" si="290"/>
        <v>0.47679996053783164</v>
      </c>
      <c r="AL700" s="548">
        <f t="shared" si="290"/>
        <v>0.47679996053783164</v>
      </c>
      <c r="AM700" s="548">
        <f t="shared" si="290"/>
        <v>0.47679996053783164</v>
      </c>
      <c r="AN700" s="548">
        <f t="shared" si="290"/>
        <v>0.47679996053783164</v>
      </c>
      <c r="AO700" s="548">
        <f t="shared" si="290"/>
        <v>0.47679996053783164</v>
      </c>
      <c r="AP700" s="548">
        <f t="shared" si="290"/>
        <v>0.47679996053783164</v>
      </c>
      <c r="AQ700" s="548">
        <f t="shared" si="290"/>
        <v>0.47679996053783164</v>
      </c>
      <c r="AR700" s="548">
        <f t="shared" si="290"/>
        <v>0.47679996053783164</v>
      </c>
      <c r="AS700" s="548">
        <f t="shared" si="290"/>
        <v>0.47679996053783164</v>
      </c>
      <c r="AT700" s="549">
        <f t="shared" si="290"/>
        <v>0.47679996053783164</v>
      </c>
      <c r="AU700" s="550">
        <f t="shared" si="290"/>
        <v>0.47679996053783175</v>
      </c>
      <c r="AV700" s="551">
        <f t="shared" si="290"/>
        <v>0.47679996053783164</v>
      </c>
      <c r="AW700" s="548">
        <f t="shared" si="290"/>
        <v>0.47679996053783164</v>
      </c>
      <c r="AX700" s="548">
        <f t="shared" si="290"/>
        <v>0.47679996053783164</v>
      </c>
      <c r="AY700" s="548">
        <f t="shared" si="290"/>
        <v>0.47679996053783164</v>
      </c>
      <c r="AZ700" s="548">
        <f t="shared" si="290"/>
        <v>0.47679996053783164</v>
      </c>
      <c r="BA700" s="548">
        <f t="shared" si="290"/>
        <v>0.47679996053783164</v>
      </c>
      <c r="BB700" s="548">
        <f t="shared" si="290"/>
        <v>0.47679996053783164</v>
      </c>
      <c r="BC700" s="548">
        <f t="shared" si="290"/>
        <v>0.47679996053783164</v>
      </c>
      <c r="BD700" s="548">
        <f t="shared" si="290"/>
        <v>0.47679996053783164</v>
      </c>
      <c r="BE700" s="548">
        <f t="shared" si="290"/>
        <v>0.47679996053783164</v>
      </c>
      <c r="BF700" s="548">
        <f t="shared" si="290"/>
        <v>0.47679996053783164</v>
      </c>
      <c r="BG700" s="548">
        <f t="shared" si="290"/>
        <v>0.47679996053783164</v>
      </c>
      <c r="BH700" s="549">
        <f t="shared" si="290"/>
        <v>0.47679996053783164</v>
      </c>
      <c r="BI700" s="550">
        <f t="shared" si="290"/>
        <v>0.47679996053783175</v>
      </c>
      <c r="BJ700" s="550">
        <f t="shared" si="290"/>
        <v>0.47679996053783175</v>
      </c>
      <c r="BK700" s="550">
        <f t="shared" si="290"/>
        <v>0.47679996053783175</v>
      </c>
      <c r="BL700" s="550">
        <f t="shared" si="290"/>
        <v>0.47679996053783175</v>
      </c>
      <c r="BM700" s="550">
        <f t="shared" si="290"/>
        <v>0.47679996053783175</v>
      </c>
      <c r="BN700" s="526"/>
    </row>
    <row r="701" spans="1:66" outlineLevel="1" x14ac:dyDescent="0.3">
      <c r="A701" t="str">
        <f t="shared" si="258"/>
        <v>Machine or Station Requirement (Biuild/ (UPH * WD * WH * Cacasde yield * (1-DT) * (1-CO)</v>
      </c>
      <c r="B701" s="239" t="str">
        <f t="shared" si="287"/>
        <v>Hoplens (FLA) 14xx</v>
      </c>
      <c r="C701" s="240" t="str">
        <f t="shared" si="287"/>
        <v>Dedicated for Hoplens (FLA) 14xx</v>
      </c>
      <c r="D701" s="241" t="str">
        <f t="shared" si="287"/>
        <v>Catridge Preparation</v>
      </c>
      <c r="E701" s="242"/>
      <c r="F701" s="335">
        <v>3.257094481875408</v>
      </c>
      <c r="G701" s="335">
        <f t="shared" si="290"/>
        <v>3.2064647559605493</v>
      </c>
      <c r="H701" s="335">
        <f t="shared" si="290"/>
        <v>3.2064647559605493</v>
      </c>
      <c r="I701" s="335">
        <f t="shared" si="290"/>
        <v>3.2064647559605493</v>
      </c>
      <c r="J701" s="335">
        <f t="shared" si="290"/>
        <v>3.2064647559605493</v>
      </c>
      <c r="K701" s="335">
        <f t="shared" si="290"/>
        <v>3.2064647559605493</v>
      </c>
      <c r="L701" s="335">
        <f t="shared" si="290"/>
        <v>3.2064647559605493</v>
      </c>
      <c r="M701" s="335">
        <f t="shared" si="290"/>
        <v>3.2064647559605493</v>
      </c>
      <c r="N701" s="335">
        <f t="shared" si="290"/>
        <v>3.2064647559605493</v>
      </c>
      <c r="O701" s="335">
        <f t="shared" si="290"/>
        <v>3.2064647559605493</v>
      </c>
      <c r="P701" s="335">
        <f t="shared" si="290"/>
        <v>3.2064647559605493</v>
      </c>
      <c r="Q701" s="335">
        <f t="shared" si="290"/>
        <v>3.2064647559605493</v>
      </c>
      <c r="R701" s="336">
        <f t="shared" si="290"/>
        <v>3.2064647559605493</v>
      </c>
      <c r="S701" s="337">
        <f t="shared" si="290"/>
        <v>3.2064647559605501</v>
      </c>
      <c r="T701" s="338">
        <f t="shared" si="290"/>
        <v>3.2890043993107247</v>
      </c>
      <c r="U701" s="335">
        <f t="shared" si="290"/>
        <v>3.2890043993107247</v>
      </c>
      <c r="V701" s="335">
        <f t="shared" si="290"/>
        <v>3.2890043993107247</v>
      </c>
      <c r="W701" s="335">
        <f t="shared" si="290"/>
        <v>3.2890043993107247</v>
      </c>
      <c r="X701" s="335">
        <f t="shared" si="290"/>
        <v>3.2890043993107247</v>
      </c>
      <c r="Y701" s="335">
        <f t="shared" si="290"/>
        <v>3.2890043993107247</v>
      </c>
      <c r="Z701" s="335">
        <f t="shared" si="290"/>
        <v>3.2890043993107247</v>
      </c>
      <c r="AA701" s="335">
        <f t="shared" si="290"/>
        <v>3.2890043993107247</v>
      </c>
      <c r="AB701" s="335">
        <f t="shared" si="290"/>
        <v>3.2890043993107247</v>
      </c>
      <c r="AC701" s="335">
        <f t="shared" si="290"/>
        <v>3.2890043993107247</v>
      </c>
      <c r="AD701" s="335">
        <f t="shared" si="290"/>
        <v>3.2890043993107247</v>
      </c>
      <c r="AE701" s="335">
        <f t="shared" si="290"/>
        <v>3.2890043993107247</v>
      </c>
      <c r="AF701" s="336">
        <f t="shared" si="290"/>
        <v>3.2890043993107247</v>
      </c>
      <c r="AG701" s="337">
        <f t="shared" si="290"/>
        <v>3.2890043993107252</v>
      </c>
      <c r="AH701" s="338">
        <f t="shared" si="290"/>
        <v>3.6456503054126568</v>
      </c>
      <c r="AI701" s="335">
        <f t="shared" si="290"/>
        <v>3.6456503054126568</v>
      </c>
      <c r="AJ701" s="335">
        <f t="shared" si="290"/>
        <v>3.6456503054126568</v>
      </c>
      <c r="AK701" s="335">
        <f t="shared" si="290"/>
        <v>3.6456503054126568</v>
      </c>
      <c r="AL701" s="335">
        <f t="shared" si="290"/>
        <v>3.6456503054126568</v>
      </c>
      <c r="AM701" s="335">
        <f t="shared" si="290"/>
        <v>3.6456503054126568</v>
      </c>
      <c r="AN701" s="335">
        <f t="shared" si="290"/>
        <v>3.6456503054126568</v>
      </c>
      <c r="AO701" s="335">
        <f t="shared" si="290"/>
        <v>3.6456503054126568</v>
      </c>
      <c r="AP701" s="335">
        <f t="shared" si="290"/>
        <v>3.6456503054126568</v>
      </c>
      <c r="AQ701" s="335">
        <f t="shared" si="290"/>
        <v>3.6456503054126568</v>
      </c>
      <c r="AR701" s="335">
        <f t="shared" si="290"/>
        <v>3.6456503054126568</v>
      </c>
      <c r="AS701" s="335">
        <f t="shared" si="290"/>
        <v>3.6456503054126568</v>
      </c>
      <c r="AT701" s="336">
        <f t="shared" si="290"/>
        <v>3.6456503054126568</v>
      </c>
      <c r="AU701" s="337">
        <f t="shared" si="290"/>
        <v>3.6456503054126581</v>
      </c>
      <c r="AV701" s="338">
        <f t="shared" si="290"/>
        <v>3.6456503054126568</v>
      </c>
      <c r="AW701" s="335">
        <f t="shared" si="290"/>
        <v>3.6456503054126568</v>
      </c>
      <c r="AX701" s="335">
        <f t="shared" si="290"/>
        <v>3.6456503054126568</v>
      </c>
      <c r="AY701" s="335">
        <f t="shared" si="290"/>
        <v>3.6456503054126568</v>
      </c>
      <c r="AZ701" s="335">
        <f t="shared" si="290"/>
        <v>3.6456503054126568</v>
      </c>
      <c r="BA701" s="335">
        <f t="shared" si="290"/>
        <v>3.6456503054126568</v>
      </c>
      <c r="BB701" s="335">
        <f t="shared" si="290"/>
        <v>3.6456503054126568</v>
      </c>
      <c r="BC701" s="335">
        <f t="shared" si="290"/>
        <v>3.6456503054126568</v>
      </c>
      <c r="BD701" s="335">
        <f t="shared" si="290"/>
        <v>3.6456503054126568</v>
      </c>
      <c r="BE701" s="335">
        <f t="shared" si="290"/>
        <v>3.6456503054126568</v>
      </c>
      <c r="BF701" s="335">
        <f t="shared" si="290"/>
        <v>3.6456503054126568</v>
      </c>
      <c r="BG701" s="335">
        <f t="shared" si="290"/>
        <v>3.6456503054126568</v>
      </c>
      <c r="BH701" s="336">
        <f t="shared" si="290"/>
        <v>3.6456503054126568</v>
      </c>
      <c r="BI701" s="337">
        <f t="shared" si="290"/>
        <v>3.6456503054126581</v>
      </c>
      <c r="BJ701" s="337">
        <f t="shared" si="290"/>
        <v>3.6456503054126581</v>
      </c>
      <c r="BK701" s="337">
        <f t="shared" si="290"/>
        <v>3.6456503054126581</v>
      </c>
      <c r="BL701" s="337">
        <f t="shared" si="290"/>
        <v>3.6456503054126581</v>
      </c>
      <c r="BM701" s="337">
        <f t="shared" si="290"/>
        <v>3.6456503054126581</v>
      </c>
      <c r="BN701" s="526"/>
    </row>
    <row r="702" spans="1:66" outlineLevel="1" x14ac:dyDescent="0.3">
      <c r="A702" t="str">
        <f t="shared" si="258"/>
        <v>Machine or Station Requirement (Biuild/ (UPH * WD * WH * Cacasde yield * (1-DT) * (1-CO)</v>
      </c>
      <c r="B702" s="239" t="str">
        <f t="shared" si="287"/>
        <v>Hoplens (FLA) 14xx</v>
      </c>
      <c r="C702" s="240" t="str">
        <f t="shared" si="287"/>
        <v>Dedicated for Hoplens (FLA) 14xx</v>
      </c>
      <c r="D702" s="241" t="str">
        <f t="shared" si="287"/>
        <v>Lensing</v>
      </c>
      <c r="E702" s="242"/>
      <c r="F702" s="282">
        <v>13.859604901383245</v>
      </c>
      <c r="G702" s="282">
        <f t="shared" si="290"/>
        <v>13.644165035776021</v>
      </c>
      <c r="H702" s="282">
        <f t="shared" si="290"/>
        <v>13.644165035776021</v>
      </c>
      <c r="I702" s="282">
        <f t="shared" si="290"/>
        <v>13.644165035776021</v>
      </c>
      <c r="J702" s="282">
        <f t="shared" si="290"/>
        <v>13.644165035776021</v>
      </c>
      <c r="K702" s="282">
        <f t="shared" si="290"/>
        <v>13.644165035776021</v>
      </c>
      <c r="L702" s="282">
        <f t="shared" si="290"/>
        <v>13.644165035776021</v>
      </c>
      <c r="M702" s="282">
        <f t="shared" si="290"/>
        <v>13.644165035776021</v>
      </c>
      <c r="N702" s="282">
        <f t="shared" si="290"/>
        <v>13.644165035776021</v>
      </c>
      <c r="O702" s="282">
        <f t="shared" si="290"/>
        <v>13.644165035776021</v>
      </c>
      <c r="P702" s="282">
        <f t="shared" si="290"/>
        <v>13.644165035776021</v>
      </c>
      <c r="Q702" s="282">
        <f t="shared" si="290"/>
        <v>13.644165035776021</v>
      </c>
      <c r="R702" s="283">
        <f t="shared" si="290"/>
        <v>13.644165035776021</v>
      </c>
      <c r="S702" s="284">
        <f t="shared" si="290"/>
        <v>13.644165035776025</v>
      </c>
      <c r="T702" s="285">
        <f t="shared" si="290"/>
        <v>13.99538814333409</v>
      </c>
      <c r="U702" s="282">
        <f t="shared" si="290"/>
        <v>13.99538814333409</v>
      </c>
      <c r="V702" s="282">
        <f t="shared" si="290"/>
        <v>13.99538814333409</v>
      </c>
      <c r="W702" s="282">
        <f t="shared" si="290"/>
        <v>13.99538814333409</v>
      </c>
      <c r="X702" s="282">
        <f t="shared" si="290"/>
        <v>13.99538814333409</v>
      </c>
      <c r="Y702" s="282">
        <f t="shared" si="290"/>
        <v>13.99538814333409</v>
      </c>
      <c r="Z702" s="282">
        <f t="shared" si="290"/>
        <v>13.99538814333409</v>
      </c>
      <c r="AA702" s="282">
        <f t="shared" si="290"/>
        <v>13.99538814333409</v>
      </c>
      <c r="AB702" s="282">
        <f t="shared" si="290"/>
        <v>13.99538814333409</v>
      </c>
      <c r="AC702" s="282">
        <f t="shared" si="290"/>
        <v>13.99538814333409</v>
      </c>
      <c r="AD702" s="282">
        <f t="shared" si="290"/>
        <v>13.99538814333409</v>
      </c>
      <c r="AE702" s="282">
        <f t="shared" si="290"/>
        <v>13.99538814333409</v>
      </c>
      <c r="AF702" s="283">
        <f t="shared" si="290"/>
        <v>13.99538814333409</v>
      </c>
      <c r="AG702" s="284">
        <f t="shared" si="290"/>
        <v>13.995388143334091</v>
      </c>
      <c r="AH702" s="285">
        <f t="shared" si="290"/>
        <v>15.512989605549729</v>
      </c>
      <c r="AI702" s="282">
        <f t="shared" si="290"/>
        <v>15.512989605549729</v>
      </c>
      <c r="AJ702" s="282">
        <f t="shared" si="290"/>
        <v>15.512989605549729</v>
      </c>
      <c r="AK702" s="282">
        <f t="shared" si="290"/>
        <v>15.512989605549729</v>
      </c>
      <c r="AL702" s="282">
        <f t="shared" si="290"/>
        <v>15.512989605549729</v>
      </c>
      <c r="AM702" s="282">
        <f t="shared" si="290"/>
        <v>15.512989605549729</v>
      </c>
      <c r="AN702" s="282">
        <f t="shared" si="290"/>
        <v>15.512989605549729</v>
      </c>
      <c r="AO702" s="282">
        <f t="shared" si="290"/>
        <v>15.512989605549729</v>
      </c>
      <c r="AP702" s="282">
        <f t="shared" si="290"/>
        <v>15.512989605549729</v>
      </c>
      <c r="AQ702" s="282">
        <f t="shared" si="290"/>
        <v>15.512989605549729</v>
      </c>
      <c r="AR702" s="282">
        <f t="shared" si="290"/>
        <v>15.512989605549729</v>
      </c>
      <c r="AS702" s="282">
        <f t="shared" si="290"/>
        <v>15.512989605549729</v>
      </c>
      <c r="AT702" s="283">
        <f t="shared" si="290"/>
        <v>15.512989605549729</v>
      </c>
      <c r="AU702" s="284">
        <f t="shared" si="290"/>
        <v>15.512989605549734</v>
      </c>
      <c r="AV702" s="285">
        <f t="shared" si="290"/>
        <v>15.512989605549729</v>
      </c>
      <c r="AW702" s="282">
        <f t="shared" si="290"/>
        <v>15.512989605549729</v>
      </c>
      <c r="AX702" s="282">
        <f t="shared" si="290"/>
        <v>15.512989605549729</v>
      </c>
      <c r="AY702" s="282">
        <f t="shared" si="290"/>
        <v>15.512989605549729</v>
      </c>
      <c r="AZ702" s="282">
        <f t="shared" si="290"/>
        <v>15.512989605549729</v>
      </c>
      <c r="BA702" s="282">
        <f t="shared" si="290"/>
        <v>15.512989605549729</v>
      </c>
      <c r="BB702" s="282">
        <f t="shared" si="290"/>
        <v>15.512989605549729</v>
      </c>
      <c r="BC702" s="282">
        <f t="shared" si="290"/>
        <v>15.512989605549729</v>
      </c>
      <c r="BD702" s="282">
        <f t="shared" si="290"/>
        <v>15.512989605549729</v>
      </c>
      <c r="BE702" s="282">
        <f t="shared" si="290"/>
        <v>15.512989605549729</v>
      </c>
      <c r="BF702" s="282">
        <f t="shared" si="290"/>
        <v>15.512989605549729</v>
      </c>
      <c r="BG702" s="282">
        <f t="shared" si="290"/>
        <v>15.512989605549729</v>
      </c>
      <c r="BH702" s="283">
        <f t="shared" si="290"/>
        <v>15.512989605549729</v>
      </c>
      <c r="BI702" s="284">
        <f t="shared" si="290"/>
        <v>15.512989605549734</v>
      </c>
      <c r="BJ702" s="284">
        <f t="shared" si="290"/>
        <v>15.512989605549734</v>
      </c>
      <c r="BK702" s="284">
        <f t="shared" si="290"/>
        <v>15.512989605549734</v>
      </c>
      <c r="BL702" s="284">
        <f t="shared" si="290"/>
        <v>15.512989605549734</v>
      </c>
      <c r="BM702" s="284">
        <f t="shared" si="290"/>
        <v>15.512989605549734</v>
      </c>
      <c r="BN702" s="526"/>
    </row>
    <row r="703" spans="1:66" outlineLevel="1" x14ac:dyDescent="0.3">
      <c r="A703" t="str">
        <f t="shared" si="258"/>
        <v>Machine or Station Requirement (Biuild/ (UPH * WD * WH * Cacasde yield * (1-DT) * (1-CO)</v>
      </c>
      <c r="B703" s="239" t="str">
        <f t="shared" si="287"/>
        <v>Hoplens (FLA) 14xx</v>
      </c>
      <c r="C703" s="240" t="str">
        <f t="shared" si="287"/>
        <v>Dedicated for Hoplens (FLA) 14xx</v>
      </c>
      <c r="D703" s="241" t="str">
        <f t="shared" si="287"/>
        <v>Final Stripping</v>
      </c>
      <c r="E703" s="242"/>
      <c r="F703" s="282">
        <v>2.6108541314031641</v>
      </c>
      <c r="G703" s="282">
        <f t="shared" si="290"/>
        <v>2.5702698530494987</v>
      </c>
      <c r="H703" s="282">
        <f t="shared" si="290"/>
        <v>2.5702698530494987</v>
      </c>
      <c r="I703" s="282">
        <f t="shared" si="290"/>
        <v>2.5702698530494987</v>
      </c>
      <c r="J703" s="282">
        <f t="shared" si="290"/>
        <v>2.5702698530494987</v>
      </c>
      <c r="K703" s="282">
        <f t="shared" si="290"/>
        <v>2.5702698530494987</v>
      </c>
      <c r="L703" s="282">
        <f t="shared" si="290"/>
        <v>2.5702698530494987</v>
      </c>
      <c r="M703" s="282">
        <f t="shared" si="290"/>
        <v>2.5702698530494987</v>
      </c>
      <c r="N703" s="282">
        <f t="shared" si="290"/>
        <v>2.5702698530494987</v>
      </c>
      <c r="O703" s="282">
        <f t="shared" si="290"/>
        <v>2.5702698530494987</v>
      </c>
      <c r="P703" s="282">
        <f t="shared" si="290"/>
        <v>2.5702698530494987</v>
      </c>
      <c r="Q703" s="282">
        <f t="shared" si="290"/>
        <v>2.5702698530494987</v>
      </c>
      <c r="R703" s="283">
        <f t="shared" si="290"/>
        <v>2.5702698530494987</v>
      </c>
      <c r="S703" s="284">
        <f t="shared" si="290"/>
        <v>2.5702698530495001</v>
      </c>
      <c r="T703" s="285">
        <f t="shared" si="290"/>
        <v>2.6364327998244619</v>
      </c>
      <c r="U703" s="282">
        <f t="shared" si="290"/>
        <v>2.6364327998244619</v>
      </c>
      <c r="V703" s="282">
        <f t="shared" si="290"/>
        <v>2.6364327998244619</v>
      </c>
      <c r="W703" s="282">
        <f t="shared" si="290"/>
        <v>2.6364327998244619</v>
      </c>
      <c r="X703" s="282">
        <f t="shared" si="290"/>
        <v>2.6364327998244619</v>
      </c>
      <c r="Y703" s="282">
        <f t="shared" si="290"/>
        <v>2.6364327998244619</v>
      </c>
      <c r="Z703" s="282">
        <f t="shared" si="290"/>
        <v>2.6364327998244619</v>
      </c>
      <c r="AA703" s="282">
        <f t="shared" si="290"/>
        <v>2.6364327998244619</v>
      </c>
      <c r="AB703" s="282">
        <f t="shared" si="290"/>
        <v>2.6364327998244619</v>
      </c>
      <c r="AC703" s="282">
        <f t="shared" si="290"/>
        <v>2.6364327998244619</v>
      </c>
      <c r="AD703" s="282">
        <f t="shared" si="290"/>
        <v>2.6364327998244619</v>
      </c>
      <c r="AE703" s="282">
        <f t="shared" si="290"/>
        <v>2.6364327998244619</v>
      </c>
      <c r="AF703" s="283">
        <f t="shared" si="290"/>
        <v>2.6364327998244619</v>
      </c>
      <c r="AG703" s="284">
        <f t="shared" si="290"/>
        <v>2.6364327998244628</v>
      </c>
      <c r="AH703" s="285">
        <f t="shared" si="290"/>
        <v>2.9223165660387309</v>
      </c>
      <c r="AI703" s="282">
        <f t="shared" si="290"/>
        <v>2.9223165660387309</v>
      </c>
      <c r="AJ703" s="282">
        <f t="shared" si="290"/>
        <v>2.9223165660387309</v>
      </c>
      <c r="AK703" s="282">
        <f t="shared" si="290"/>
        <v>2.9223165660387309</v>
      </c>
      <c r="AL703" s="282">
        <f t="shared" si="290"/>
        <v>2.9223165660387309</v>
      </c>
      <c r="AM703" s="282">
        <f t="shared" si="290"/>
        <v>2.9223165660387309</v>
      </c>
      <c r="AN703" s="282">
        <f t="shared" si="290"/>
        <v>2.9223165660387309</v>
      </c>
      <c r="AO703" s="282">
        <f t="shared" si="290"/>
        <v>2.9223165660387309</v>
      </c>
      <c r="AP703" s="282">
        <f t="shared" si="290"/>
        <v>2.9223165660387309</v>
      </c>
      <c r="AQ703" s="282">
        <f t="shared" si="290"/>
        <v>2.9223165660387309</v>
      </c>
      <c r="AR703" s="282">
        <f t="shared" si="290"/>
        <v>2.9223165660387309</v>
      </c>
      <c r="AS703" s="282">
        <f t="shared" si="290"/>
        <v>2.9223165660387309</v>
      </c>
      <c r="AT703" s="283">
        <f t="shared" si="290"/>
        <v>2.9223165660387309</v>
      </c>
      <c r="AU703" s="284">
        <f t="shared" si="290"/>
        <v>2.9223165660387327</v>
      </c>
      <c r="AV703" s="285">
        <f t="shared" si="290"/>
        <v>2.9223165660387309</v>
      </c>
      <c r="AW703" s="282">
        <f t="shared" si="290"/>
        <v>2.9223165660387309</v>
      </c>
      <c r="AX703" s="282">
        <f t="shared" si="290"/>
        <v>2.9223165660387309</v>
      </c>
      <c r="AY703" s="282">
        <f t="shared" si="290"/>
        <v>2.9223165660387309</v>
      </c>
      <c r="AZ703" s="282">
        <f t="shared" si="290"/>
        <v>2.9223165660387309</v>
      </c>
      <c r="BA703" s="282">
        <f t="shared" si="290"/>
        <v>2.9223165660387309</v>
      </c>
      <c r="BB703" s="282">
        <f t="shared" si="290"/>
        <v>2.9223165660387309</v>
      </c>
      <c r="BC703" s="282">
        <f t="shared" si="290"/>
        <v>2.9223165660387309</v>
      </c>
      <c r="BD703" s="282">
        <f t="shared" si="290"/>
        <v>2.9223165660387309</v>
      </c>
      <c r="BE703" s="282">
        <f t="shared" si="290"/>
        <v>2.9223165660387309</v>
      </c>
      <c r="BF703" s="282">
        <f t="shared" si="290"/>
        <v>2.9223165660387309</v>
      </c>
      <c r="BG703" s="282">
        <f t="shared" si="290"/>
        <v>2.9223165660387309</v>
      </c>
      <c r="BH703" s="283">
        <f t="shared" si="290"/>
        <v>2.9223165660387309</v>
      </c>
      <c r="BI703" s="284">
        <f t="shared" si="290"/>
        <v>2.9223165660387327</v>
      </c>
      <c r="BJ703" s="284">
        <f t="shared" si="290"/>
        <v>2.9223165660387327</v>
      </c>
      <c r="BK703" s="284">
        <f t="shared" si="290"/>
        <v>2.9223165660387327</v>
      </c>
      <c r="BL703" s="284">
        <f t="shared" si="290"/>
        <v>2.9223165660387327</v>
      </c>
      <c r="BM703" s="284">
        <f t="shared" si="290"/>
        <v>2.9223165660387327</v>
      </c>
      <c r="BN703" s="526"/>
    </row>
    <row r="704" spans="1:66" outlineLevel="1" x14ac:dyDescent="0.3">
      <c r="A704" t="str">
        <f t="shared" si="258"/>
        <v>Machine or Station Requirement (Biuild/ (UPH * WD * WH * Cacasde yield * (1-DT) * (1-CO)</v>
      </c>
      <c r="B704" s="239" t="str">
        <f t="shared" si="287"/>
        <v>Hoplens (FLA) 14xx</v>
      </c>
      <c r="C704" s="240" t="str">
        <f t="shared" si="287"/>
        <v>Dedicated for Hoplens (FLA) 14xx</v>
      </c>
      <c r="D704" s="241" t="str">
        <f t="shared" si="287"/>
        <v>AR Coating load</v>
      </c>
      <c r="E704" s="242"/>
      <c r="F704" s="282">
        <v>9.4026783506243064E-2</v>
      </c>
      <c r="G704" s="282">
        <f t="shared" si="290"/>
        <v>9.2565189344923013E-2</v>
      </c>
      <c r="H704" s="282">
        <f t="shared" si="290"/>
        <v>9.2565189344923013E-2</v>
      </c>
      <c r="I704" s="282">
        <f t="shared" si="290"/>
        <v>9.2565189344923013E-2</v>
      </c>
      <c r="J704" s="282">
        <f t="shared" si="290"/>
        <v>9.2565189344923013E-2</v>
      </c>
      <c r="K704" s="282">
        <f t="shared" si="290"/>
        <v>9.2565189344923013E-2</v>
      </c>
      <c r="L704" s="282">
        <f t="shared" si="290"/>
        <v>9.2565189344923013E-2</v>
      </c>
      <c r="M704" s="282">
        <f t="shared" si="290"/>
        <v>9.2565189344923013E-2</v>
      </c>
      <c r="N704" s="282">
        <f t="shared" si="290"/>
        <v>9.2565189344923013E-2</v>
      </c>
      <c r="O704" s="282">
        <f t="shared" si="290"/>
        <v>9.2565189344923013E-2</v>
      </c>
      <c r="P704" s="282">
        <f t="shared" si="290"/>
        <v>9.2565189344923013E-2</v>
      </c>
      <c r="Q704" s="282">
        <f t="shared" si="290"/>
        <v>9.2565189344923013E-2</v>
      </c>
      <c r="R704" s="283">
        <f t="shared" si="290"/>
        <v>9.2565189344923013E-2</v>
      </c>
      <c r="S704" s="552">
        <f t="shared" si="290"/>
        <v>9.2565189344923041E-2</v>
      </c>
      <c r="T704" s="285">
        <f t="shared" si="290"/>
        <v>9.4947968603908695E-2</v>
      </c>
      <c r="U704" s="282">
        <f t="shared" si="290"/>
        <v>9.4947968603908695E-2</v>
      </c>
      <c r="V704" s="282">
        <f t="shared" si="290"/>
        <v>9.4947968603908695E-2</v>
      </c>
      <c r="W704" s="282">
        <f t="shared" si="290"/>
        <v>9.4947968603908695E-2</v>
      </c>
      <c r="X704" s="282">
        <f t="shared" si="290"/>
        <v>9.4947968603908695E-2</v>
      </c>
      <c r="Y704" s="282">
        <f t="shared" si="290"/>
        <v>9.4947968603908695E-2</v>
      </c>
      <c r="Z704" s="282">
        <f t="shared" ref="Z704:BM708" si="291">IFERROR(Z$28/((60/(Z171*(1+Z438))*Z$127/$E171)*Z$4*Z$5*Z349*(1-Z527)*(1-Z615)),0)</f>
        <v>9.4947968603908695E-2</v>
      </c>
      <c r="AA704" s="282">
        <f t="shared" si="291"/>
        <v>9.4947968603908695E-2</v>
      </c>
      <c r="AB704" s="282">
        <f t="shared" si="291"/>
        <v>9.4947968603908695E-2</v>
      </c>
      <c r="AC704" s="282">
        <f t="shared" si="291"/>
        <v>9.4947968603908695E-2</v>
      </c>
      <c r="AD704" s="282">
        <f t="shared" si="291"/>
        <v>9.4947968603908695E-2</v>
      </c>
      <c r="AE704" s="282">
        <f t="shared" si="291"/>
        <v>9.4947968603908695E-2</v>
      </c>
      <c r="AF704" s="283">
        <f t="shared" si="291"/>
        <v>9.4947968603908695E-2</v>
      </c>
      <c r="AG704" s="552">
        <f t="shared" si="291"/>
        <v>9.4947968603908722E-2</v>
      </c>
      <c r="AH704" s="285">
        <f t="shared" si="291"/>
        <v>0.10524372992985143</v>
      </c>
      <c r="AI704" s="282">
        <f t="shared" si="291"/>
        <v>0.10524372992985143</v>
      </c>
      <c r="AJ704" s="282">
        <f t="shared" si="291"/>
        <v>0.10524372992985143</v>
      </c>
      <c r="AK704" s="282">
        <f t="shared" si="291"/>
        <v>0.10524372992985143</v>
      </c>
      <c r="AL704" s="282">
        <f t="shared" si="291"/>
        <v>0.10524372992985143</v>
      </c>
      <c r="AM704" s="282">
        <f t="shared" si="291"/>
        <v>0.10524372992985143</v>
      </c>
      <c r="AN704" s="282">
        <f t="shared" si="291"/>
        <v>0.10524372992985143</v>
      </c>
      <c r="AO704" s="282">
        <f t="shared" si="291"/>
        <v>0.10524372992985143</v>
      </c>
      <c r="AP704" s="282">
        <f t="shared" si="291"/>
        <v>0.10524372992985143</v>
      </c>
      <c r="AQ704" s="282">
        <f t="shared" si="291"/>
        <v>0.10524372992985143</v>
      </c>
      <c r="AR704" s="282">
        <f t="shared" si="291"/>
        <v>0.10524372992985143</v>
      </c>
      <c r="AS704" s="282">
        <f t="shared" si="291"/>
        <v>0.10524372992985143</v>
      </c>
      <c r="AT704" s="283">
        <f t="shared" si="291"/>
        <v>0.10524372992985143</v>
      </c>
      <c r="AU704" s="552">
        <f t="shared" si="291"/>
        <v>0.10524372992985147</v>
      </c>
      <c r="AV704" s="285">
        <f t="shared" si="291"/>
        <v>0.10524372992985143</v>
      </c>
      <c r="AW704" s="282">
        <f t="shared" si="291"/>
        <v>0.10524372992985143</v>
      </c>
      <c r="AX704" s="282">
        <f t="shared" si="291"/>
        <v>0.10524372992985143</v>
      </c>
      <c r="AY704" s="282">
        <f t="shared" si="291"/>
        <v>0.10524372992985143</v>
      </c>
      <c r="AZ704" s="282">
        <f t="shared" si="291"/>
        <v>0.10524372992985143</v>
      </c>
      <c r="BA704" s="282">
        <f t="shared" si="291"/>
        <v>0.10524372992985143</v>
      </c>
      <c r="BB704" s="282">
        <f t="shared" si="291"/>
        <v>0.10524372992985143</v>
      </c>
      <c r="BC704" s="282">
        <f t="shared" si="291"/>
        <v>0.10524372992985143</v>
      </c>
      <c r="BD704" s="282">
        <f t="shared" si="291"/>
        <v>0.10524372992985143</v>
      </c>
      <c r="BE704" s="282">
        <f t="shared" si="291"/>
        <v>0.10524372992985143</v>
      </c>
      <c r="BF704" s="282">
        <f t="shared" si="291"/>
        <v>0.10524372992985143</v>
      </c>
      <c r="BG704" s="282">
        <f t="shared" si="291"/>
        <v>0.10524372992985143</v>
      </c>
      <c r="BH704" s="283">
        <f t="shared" si="291"/>
        <v>0.10524372992985143</v>
      </c>
      <c r="BI704" s="552">
        <f t="shared" si="291"/>
        <v>0.10524372992985147</v>
      </c>
      <c r="BJ704" s="552">
        <f t="shared" si="291"/>
        <v>0.10524372992985147</v>
      </c>
      <c r="BK704" s="552">
        <f t="shared" si="291"/>
        <v>0.10524372992985147</v>
      </c>
      <c r="BL704" s="552">
        <f t="shared" si="291"/>
        <v>0.10524372992985147</v>
      </c>
      <c r="BM704" s="552">
        <f t="shared" si="291"/>
        <v>0.10524372992985147</v>
      </c>
      <c r="BN704" s="526"/>
    </row>
    <row r="705" spans="1:66" outlineLevel="1" x14ac:dyDescent="0.3">
      <c r="A705" t="str">
        <f t="shared" si="258"/>
        <v>Machine or Station Requirement (Biuild/ (UPH * WD * WH * Cacasde yield * (1-DT) * (1-CO)</v>
      </c>
      <c r="B705" s="239" t="str">
        <f t="shared" si="287"/>
        <v>Hoplens (FLA) 14xx</v>
      </c>
      <c r="C705" s="240" t="str">
        <f t="shared" si="287"/>
        <v>Dedicated for Hoplens (FLA) 14xx</v>
      </c>
      <c r="D705" s="241" t="str">
        <f t="shared" si="287"/>
        <v>AR Coating/Pre/Post Inspection</v>
      </c>
      <c r="E705" s="242"/>
      <c r="F705" s="282">
        <v>0.55194737057622656</v>
      </c>
      <c r="G705" s="282">
        <f t="shared" ref="G705:AL708" si="292">IFERROR(G$28/((60/(G172*(1+G439))*G$127/$E172)*G$4*G$5*G350*(1-G528)*(1-G616)),0)</f>
        <v>0.54336765505148354</v>
      </c>
      <c r="H705" s="282">
        <f t="shared" si="292"/>
        <v>0.54336765505148354</v>
      </c>
      <c r="I705" s="282">
        <f t="shared" si="292"/>
        <v>0.54336765505148354</v>
      </c>
      <c r="J705" s="282">
        <f t="shared" si="292"/>
        <v>0.54336765505148354</v>
      </c>
      <c r="K705" s="282">
        <f t="shared" si="292"/>
        <v>0.54336765505148354</v>
      </c>
      <c r="L705" s="282">
        <f t="shared" si="292"/>
        <v>0.54336765505148354</v>
      </c>
      <c r="M705" s="282">
        <f t="shared" si="292"/>
        <v>0.54336765505148354</v>
      </c>
      <c r="N705" s="282">
        <f t="shared" si="292"/>
        <v>0.54336765505148354</v>
      </c>
      <c r="O705" s="282">
        <f t="shared" si="292"/>
        <v>0.54336765505148354</v>
      </c>
      <c r="P705" s="282">
        <f t="shared" si="292"/>
        <v>0.54336765505148354</v>
      </c>
      <c r="Q705" s="282">
        <f t="shared" si="292"/>
        <v>0.54336765505148354</v>
      </c>
      <c r="R705" s="283">
        <f t="shared" si="292"/>
        <v>0.54336765505148354</v>
      </c>
      <c r="S705" s="552">
        <f t="shared" si="292"/>
        <v>0.54336765505148354</v>
      </c>
      <c r="T705" s="285">
        <f t="shared" si="292"/>
        <v>0.55735482655324398</v>
      </c>
      <c r="U705" s="282">
        <f t="shared" si="292"/>
        <v>0.55735482655324398</v>
      </c>
      <c r="V705" s="282">
        <f t="shared" si="292"/>
        <v>0.55735482655324398</v>
      </c>
      <c r="W705" s="282">
        <f t="shared" si="292"/>
        <v>0.55735482655324398</v>
      </c>
      <c r="X705" s="282">
        <f t="shared" si="292"/>
        <v>0.55735482655324398</v>
      </c>
      <c r="Y705" s="282">
        <f t="shared" si="292"/>
        <v>0.55735482655324398</v>
      </c>
      <c r="Z705" s="282">
        <f t="shared" si="292"/>
        <v>0.55735482655324398</v>
      </c>
      <c r="AA705" s="282">
        <f t="shared" si="292"/>
        <v>0.55735482655324398</v>
      </c>
      <c r="AB705" s="282">
        <f t="shared" si="292"/>
        <v>0.55735482655324398</v>
      </c>
      <c r="AC705" s="282">
        <f t="shared" si="292"/>
        <v>0.55735482655324398</v>
      </c>
      <c r="AD705" s="282">
        <f t="shared" si="292"/>
        <v>0.55735482655324398</v>
      </c>
      <c r="AE705" s="282">
        <f t="shared" si="292"/>
        <v>0.55735482655324398</v>
      </c>
      <c r="AF705" s="283">
        <f t="shared" si="292"/>
        <v>0.55735482655324398</v>
      </c>
      <c r="AG705" s="552">
        <f t="shared" si="292"/>
        <v>0.55735482655324398</v>
      </c>
      <c r="AH705" s="285">
        <f t="shared" si="292"/>
        <v>0.61779205709572205</v>
      </c>
      <c r="AI705" s="282">
        <f t="shared" si="292"/>
        <v>0.61779205709572205</v>
      </c>
      <c r="AJ705" s="282">
        <f t="shared" si="292"/>
        <v>0.61779205709572205</v>
      </c>
      <c r="AK705" s="282">
        <f t="shared" si="292"/>
        <v>0.61779205709572205</v>
      </c>
      <c r="AL705" s="282">
        <f t="shared" si="292"/>
        <v>0.61779205709572205</v>
      </c>
      <c r="AM705" s="282">
        <f t="shared" si="291"/>
        <v>0.61779205709572205</v>
      </c>
      <c r="AN705" s="282">
        <f t="shared" si="291"/>
        <v>0.61779205709572205</v>
      </c>
      <c r="AO705" s="282">
        <f t="shared" si="291"/>
        <v>0.61779205709572205</v>
      </c>
      <c r="AP705" s="282">
        <f t="shared" si="291"/>
        <v>0.61779205709572205</v>
      </c>
      <c r="AQ705" s="282">
        <f t="shared" si="291"/>
        <v>0.61779205709572205</v>
      </c>
      <c r="AR705" s="282">
        <f t="shared" si="291"/>
        <v>0.61779205709572205</v>
      </c>
      <c r="AS705" s="282">
        <f t="shared" si="291"/>
        <v>0.61779205709572205</v>
      </c>
      <c r="AT705" s="283">
        <f t="shared" si="291"/>
        <v>0.61779205709572205</v>
      </c>
      <c r="AU705" s="552">
        <f t="shared" si="291"/>
        <v>0.61779205709572216</v>
      </c>
      <c r="AV705" s="285">
        <f t="shared" si="291"/>
        <v>0.61779205709572205</v>
      </c>
      <c r="AW705" s="282">
        <f t="shared" si="291"/>
        <v>0.61779205709572205</v>
      </c>
      <c r="AX705" s="282">
        <f t="shared" si="291"/>
        <v>0.61779205709572205</v>
      </c>
      <c r="AY705" s="282">
        <f t="shared" si="291"/>
        <v>0.61779205709572205</v>
      </c>
      <c r="AZ705" s="282">
        <f t="shared" si="291"/>
        <v>0.61779205709572205</v>
      </c>
      <c r="BA705" s="282">
        <f t="shared" si="291"/>
        <v>0.61779205709572205</v>
      </c>
      <c r="BB705" s="282">
        <f t="shared" si="291"/>
        <v>0.61779205709572205</v>
      </c>
      <c r="BC705" s="282">
        <f t="shared" si="291"/>
        <v>0.61779205709572205</v>
      </c>
      <c r="BD705" s="282">
        <f t="shared" si="291"/>
        <v>0.61779205709572205</v>
      </c>
      <c r="BE705" s="282">
        <f t="shared" si="291"/>
        <v>0.61779205709572205</v>
      </c>
      <c r="BF705" s="282">
        <f t="shared" si="291"/>
        <v>0.61779205709572205</v>
      </c>
      <c r="BG705" s="282">
        <f t="shared" si="291"/>
        <v>0.61779205709572205</v>
      </c>
      <c r="BH705" s="283">
        <f t="shared" si="291"/>
        <v>0.61779205709572205</v>
      </c>
      <c r="BI705" s="552">
        <f t="shared" si="291"/>
        <v>0.61779205709572216</v>
      </c>
      <c r="BJ705" s="552">
        <f t="shared" si="291"/>
        <v>0.61779205709572216</v>
      </c>
      <c r="BK705" s="552">
        <f t="shared" si="291"/>
        <v>0.61779205709572216</v>
      </c>
      <c r="BL705" s="552">
        <f t="shared" si="291"/>
        <v>0.61779205709572216</v>
      </c>
      <c r="BM705" s="552">
        <f t="shared" si="291"/>
        <v>0.61779205709572216</v>
      </c>
      <c r="BN705" s="526"/>
    </row>
    <row r="706" spans="1:66" outlineLevel="1" x14ac:dyDescent="0.3">
      <c r="A706" t="str">
        <f t="shared" si="258"/>
        <v>Machine or Station Requirement (Biuild/ (UPH * WD * WH * Cacasde yield * (1-DT) * (1-CO)</v>
      </c>
      <c r="B706" s="239" t="str">
        <f t="shared" si="287"/>
        <v>Hoplens (FLA) 14xx</v>
      </c>
      <c r="C706" s="240" t="str">
        <f t="shared" si="287"/>
        <v>Dedicated for Hoplens (FLA) 14xx</v>
      </c>
      <c r="D706" s="241" t="str">
        <f t="shared" si="287"/>
        <v>AR Coating unload</v>
      </c>
      <c r="E706" s="242"/>
      <c r="F706" s="282">
        <v>2.6291955689082339E-2</v>
      </c>
      <c r="G706" s="282">
        <f t="shared" si="292"/>
        <v>2.5883261830887169E-2</v>
      </c>
      <c r="H706" s="282">
        <f t="shared" si="292"/>
        <v>2.5883261830887169E-2</v>
      </c>
      <c r="I706" s="282">
        <f t="shared" si="292"/>
        <v>2.5883261830887169E-2</v>
      </c>
      <c r="J706" s="282">
        <f t="shared" si="292"/>
        <v>2.5883261830887169E-2</v>
      </c>
      <c r="K706" s="282">
        <f t="shared" si="292"/>
        <v>2.5883261830887169E-2</v>
      </c>
      <c r="L706" s="282">
        <f t="shared" si="292"/>
        <v>2.5883261830887169E-2</v>
      </c>
      <c r="M706" s="282">
        <f t="shared" si="292"/>
        <v>2.5883261830887169E-2</v>
      </c>
      <c r="N706" s="282">
        <f t="shared" si="292"/>
        <v>2.5883261830887169E-2</v>
      </c>
      <c r="O706" s="282">
        <f t="shared" si="292"/>
        <v>2.5883261830887169E-2</v>
      </c>
      <c r="P706" s="282">
        <f t="shared" si="292"/>
        <v>2.5883261830887169E-2</v>
      </c>
      <c r="Q706" s="282">
        <f t="shared" si="292"/>
        <v>2.5883261830887169E-2</v>
      </c>
      <c r="R706" s="283">
        <f t="shared" si="292"/>
        <v>2.5883261830887169E-2</v>
      </c>
      <c r="S706" s="552">
        <f t="shared" si="292"/>
        <v>2.5883261830887173E-2</v>
      </c>
      <c r="T706" s="285">
        <f t="shared" si="292"/>
        <v>2.6549539293095122E-2</v>
      </c>
      <c r="U706" s="282">
        <f t="shared" si="292"/>
        <v>2.6549539293095122E-2</v>
      </c>
      <c r="V706" s="282">
        <f t="shared" si="292"/>
        <v>2.6549539293095122E-2</v>
      </c>
      <c r="W706" s="282">
        <f t="shared" si="292"/>
        <v>2.6549539293095122E-2</v>
      </c>
      <c r="X706" s="282">
        <f t="shared" si="292"/>
        <v>2.6549539293095122E-2</v>
      </c>
      <c r="Y706" s="282">
        <f t="shared" si="292"/>
        <v>2.6549539293095122E-2</v>
      </c>
      <c r="Z706" s="282">
        <f t="shared" si="292"/>
        <v>2.6549539293095122E-2</v>
      </c>
      <c r="AA706" s="282">
        <f t="shared" si="292"/>
        <v>2.6549539293095122E-2</v>
      </c>
      <c r="AB706" s="282">
        <f t="shared" si="292"/>
        <v>2.6549539293095122E-2</v>
      </c>
      <c r="AC706" s="282">
        <f t="shared" si="292"/>
        <v>2.6549539293095122E-2</v>
      </c>
      <c r="AD706" s="282">
        <f t="shared" si="292"/>
        <v>2.6549539293095122E-2</v>
      </c>
      <c r="AE706" s="282">
        <f t="shared" si="292"/>
        <v>2.6549539293095122E-2</v>
      </c>
      <c r="AF706" s="283">
        <f t="shared" si="292"/>
        <v>2.6549539293095122E-2</v>
      </c>
      <c r="AG706" s="552">
        <f t="shared" si="292"/>
        <v>2.6549539293095122E-2</v>
      </c>
      <c r="AH706" s="285">
        <f t="shared" si="292"/>
        <v>2.9428460494829948E-2</v>
      </c>
      <c r="AI706" s="282">
        <f t="shared" si="292"/>
        <v>2.9428460494829948E-2</v>
      </c>
      <c r="AJ706" s="282">
        <f t="shared" si="292"/>
        <v>2.9428460494829948E-2</v>
      </c>
      <c r="AK706" s="282">
        <f t="shared" si="292"/>
        <v>2.9428460494829948E-2</v>
      </c>
      <c r="AL706" s="282">
        <f t="shared" si="292"/>
        <v>2.9428460494829948E-2</v>
      </c>
      <c r="AM706" s="282">
        <f t="shared" si="291"/>
        <v>2.9428460494829948E-2</v>
      </c>
      <c r="AN706" s="282">
        <f t="shared" si="291"/>
        <v>2.9428460494829948E-2</v>
      </c>
      <c r="AO706" s="282">
        <f t="shared" si="291"/>
        <v>2.9428460494829948E-2</v>
      </c>
      <c r="AP706" s="282">
        <f t="shared" si="291"/>
        <v>2.9428460494829948E-2</v>
      </c>
      <c r="AQ706" s="282">
        <f t="shared" si="291"/>
        <v>2.9428460494829948E-2</v>
      </c>
      <c r="AR706" s="282">
        <f t="shared" si="291"/>
        <v>2.9428460494829948E-2</v>
      </c>
      <c r="AS706" s="282">
        <f t="shared" si="291"/>
        <v>2.9428460494829948E-2</v>
      </c>
      <c r="AT706" s="283">
        <f t="shared" si="291"/>
        <v>2.9428460494829948E-2</v>
      </c>
      <c r="AU706" s="552">
        <f t="shared" si="291"/>
        <v>2.9428460494829955E-2</v>
      </c>
      <c r="AV706" s="285">
        <f t="shared" si="291"/>
        <v>2.9428460494829948E-2</v>
      </c>
      <c r="AW706" s="282">
        <f t="shared" si="291"/>
        <v>2.9428460494829948E-2</v>
      </c>
      <c r="AX706" s="282">
        <f t="shared" si="291"/>
        <v>2.9428460494829948E-2</v>
      </c>
      <c r="AY706" s="282">
        <f t="shared" si="291"/>
        <v>2.9428460494829948E-2</v>
      </c>
      <c r="AZ706" s="282">
        <f t="shared" si="291"/>
        <v>2.9428460494829948E-2</v>
      </c>
      <c r="BA706" s="282">
        <f t="shared" si="291"/>
        <v>2.9428460494829948E-2</v>
      </c>
      <c r="BB706" s="282">
        <f t="shared" si="291"/>
        <v>2.9428460494829948E-2</v>
      </c>
      <c r="BC706" s="282">
        <f t="shared" si="291"/>
        <v>2.9428460494829948E-2</v>
      </c>
      <c r="BD706" s="282">
        <f t="shared" si="291"/>
        <v>2.9428460494829948E-2</v>
      </c>
      <c r="BE706" s="282">
        <f t="shared" si="291"/>
        <v>2.9428460494829948E-2</v>
      </c>
      <c r="BF706" s="282">
        <f t="shared" si="291"/>
        <v>2.9428460494829948E-2</v>
      </c>
      <c r="BG706" s="282">
        <f t="shared" si="291"/>
        <v>2.9428460494829948E-2</v>
      </c>
      <c r="BH706" s="283">
        <f t="shared" si="291"/>
        <v>2.9428460494829948E-2</v>
      </c>
      <c r="BI706" s="552">
        <f t="shared" si="291"/>
        <v>2.9428460494829955E-2</v>
      </c>
      <c r="BJ706" s="552">
        <f t="shared" si="291"/>
        <v>2.9428460494829955E-2</v>
      </c>
      <c r="BK706" s="552">
        <f t="shared" si="291"/>
        <v>2.9428460494829955E-2</v>
      </c>
      <c r="BL706" s="552">
        <f t="shared" si="291"/>
        <v>2.9428460494829955E-2</v>
      </c>
      <c r="BM706" s="552">
        <f t="shared" si="291"/>
        <v>2.9428460494829955E-2</v>
      </c>
      <c r="BN706" s="526"/>
    </row>
    <row r="707" spans="1:66" outlineLevel="1" x14ac:dyDescent="0.3">
      <c r="A707" t="str">
        <f t="shared" si="258"/>
        <v>Machine or Station Requirement (Biuild/ (UPH * WD * WH * Cacasde yield * (1-DT) * (1-CO)</v>
      </c>
      <c r="B707" s="239" t="str">
        <f>B174</f>
        <v>Hoplens (FLA) 14xx</v>
      </c>
      <c r="C707" s="240" t="str">
        <f>C174</f>
        <v>Common</v>
      </c>
      <c r="D707" s="553" t="s">
        <v>49</v>
      </c>
      <c r="E707" s="554"/>
      <c r="F707" s="282">
        <v>1.8146707916075944</v>
      </c>
      <c r="G707" s="282">
        <f t="shared" si="292"/>
        <v>1.7864627413603411</v>
      </c>
      <c r="H707" s="282">
        <f t="shared" si="292"/>
        <v>1.7864627413603411</v>
      </c>
      <c r="I707" s="282">
        <f t="shared" si="292"/>
        <v>1.7864627413603411</v>
      </c>
      <c r="J707" s="282">
        <f t="shared" si="292"/>
        <v>1.7864627413603411</v>
      </c>
      <c r="K707" s="282">
        <f t="shared" si="292"/>
        <v>1.7864627413603411</v>
      </c>
      <c r="L707" s="282">
        <f t="shared" si="292"/>
        <v>1.7864627413603411</v>
      </c>
      <c r="M707" s="282">
        <f t="shared" si="292"/>
        <v>1.7864627413603411</v>
      </c>
      <c r="N707" s="282">
        <f t="shared" si="292"/>
        <v>1.7864627413603411</v>
      </c>
      <c r="O707" s="282">
        <f t="shared" si="292"/>
        <v>1.7864627413603411</v>
      </c>
      <c r="P707" s="282">
        <f t="shared" si="292"/>
        <v>1.7864627413603411</v>
      </c>
      <c r="Q707" s="282">
        <f t="shared" si="292"/>
        <v>1.7864627413603411</v>
      </c>
      <c r="R707" s="283">
        <f t="shared" si="292"/>
        <v>1.7864627413603411</v>
      </c>
      <c r="S707" s="555">
        <f t="shared" si="292"/>
        <v>1.7864627413603411</v>
      </c>
      <c r="T707" s="285">
        <f t="shared" si="292"/>
        <v>1.8324492120540092</v>
      </c>
      <c r="U707" s="282">
        <f t="shared" si="292"/>
        <v>1.8324492120540092</v>
      </c>
      <c r="V707" s="282">
        <f t="shared" si="292"/>
        <v>1.8324492120540092</v>
      </c>
      <c r="W707" s="282">
        <f t="shared" si="292"/>
        <v>1.8324492120540092</v>
      </c>
      <c r="X707" s="282">
        <f t="shared" si="292"/>
        <v>1.8324492120540092</v>
      </c>
      <c r="Y707" s="282">
        <f t="shared" si="292"/>
        <v>1.8324492120540092</v>
      </c>
      <c r="Z707" s="282">
        <f t="shared" si="292"/>
        <v>1.8324492120540092</v>
      </c>
      <c r="AA707" s="282">
        <f t="shared" si="292"/>
        <v>1.8324492120540092</v>
      </c>
      <c r="AB707" s="282">
        <f t="shared" si="292"/>
        <v>1.8324492120540092</v>
      </c>
      <c r="AC707" s="282">
        <f t="shared" si="292"/>
        <v>1.8324492120540092</v>
      </c>
      <c r="AD707" s="282">
        <f t="shared" si="292"/>
        <v>1.8324492120540092</v>
      </c>
      <c r="AE707" s="282">
        <f t="shared" si="292"/>
        <v>1.8324492120540092</v>
      </c>
      <c r="AF707" s="283">
        <f t="shared" si="292"/>
        <v>1.8324492120540092</v>
      </c>
      <c r="AG707" s="555">
        <f t="shared" si="292"/>
        <v>1.832449212054009</v>
      </c>
      <c r="AH707" s="285">
        <f t="shared" si="292"/>
        <v>2.0311523544869399</v>
      </c>
      <c r="AI707" s="282">
        <f t="shared" si="292"/>
        <v>2.0311523544869399</v>
      </c>
      <c r="AJ707" s="282">
        <f t="shared" si="292"/>
        <v>2.0311523544869399</v>
      </c>
      <c r="AK707" s="282">
        <f t="shared" si="292"/>
        <v>2.0311523544869399</v>
      </c>
      <c r="AL707" s="282">
        <f t="shared" si="292"/>
        <v>2.0311523544869399</v>
      </c>
      <c r="AM707" s="282">
        <f t="shared" si="291"/>
        <v>2.0311523544869399</v>
      </c>
      <c r="AN707" s="282">
        <f t="shared" si="291"/>
        <v>2.0311523544869399</v>
      </c>
      <c r="AO707" s="282">
        <f t="shared" si="291"/>
        <v>2.0311523544869399</v>
      </c>
      <c r="AP707" s="282">
        <f t="shared" si="291"/>
        <v>2.0311523544869399</v>
      </c>
      <c r="AQ707" s="282">
        <f t="shared" si="291"/>
        <v>2.0311523544869399</v>
      </c>
      <c r="AR707" s="282">
        <f t="shared" si="291"/>
        <v>2.0311523544869399</v>
      </c>
      <c r="AS707" s="282">
        <f t="shared" si="291"/>
        <v>2.0311523544869399</v>
      </c>
      <c r="AT707" s="283">
        <f t="shared" si="291"/>
        <v>2.0311523544869399</v>
      </c>
      <c r="AU707" s="555">
        <f t="shared" si="291"/>
        <v>2.0311523544869399</v>
      </c>
      <c r="AV707" s="285">
        <f t="shared" si="291"/>
        <v>2.0311523544869399</v>
      </c>
      <c r="AW707" s="282">
        <f t="shared" si="291"/>
        <v>2.0311523544869399</v>
      </c>
      <c r="AX707" s="282">
        <f t="shared" si="291"/>
        <v>2.0311523544869399</v>
      </c>
      <c r="AY707" s="282">
        <f t="shared" si="291"/>
        <v>2.0311523544869399</v>
      </c>
      <c r="AZ707" s="282">
        <f t="shared" si="291"/>
        <v>2.0311523544869399</v>
      </c>
      <c r="BA707" s="282">
        <f t="shared" si="291"/>
        <v>2.0311523544869399</v>
      </c>
      <c r="BB707" s="282">
        <f t="shared" si="291"/>
        <v>2.0311523544869399</v>
      </c>
      <c r="BC707" s="282">
        <f t="shared" si="291"/>
        <v>2.0311523544869399</v>
      </c>
      <c r="BD707" s="282">
        <f t="shared" si="291"/>
        <v>2.0311523544869399</v>
      </c>
      <c r="BE707" s="282">
        <f t="shared" si="291"/>
        <v>2.0311523544869399</v>
      </c>
      <c r="BF707" s="282">
        <f t="shared" si="291"/>
        <v>2.0311523544869399</v>
      </c>
      <c r="BG707" s="282">
        <f t="shared" si="291"/>
        <v>2.0311523544869399</v>
      </c>
      <c r="BH707" s="283">
        <f t="shared" si="291"/>
        <v>2.0311523544869399</v>
      </c>
      <c r="BI707" s="555">
        <f t="shared" si="291"/>
        <v>2.0311523544869399</v>
      </c>
      <c r="BJ707" s="555">
        <f t="shared" si="291"/>
        <v>2.0311523544869399</v>
      </c>
      <c r="BK707" s="555">
        <f t="shared" si="291"/>
        <v>2.0311523544869399</v>
      </c>
      <c r="BL707" s="555">
        <f t="shared" si="291"/>
        <v>2.0311523544869399</v>
      </c>
      <c r="BM707" s="555">
        <f t="shared" si="291"/>
        <v>2.0311523544869399</v>
      </c>
      <c r="BN707" s="526"/>
    </row>
    <row r="708" spans="1:66" outlineLevel="1" x14ac:dyDescent="0.3">
      <c r="A708" t="str">
        <f t="shared" si="258"/>
        <v>Machine or Station Requirement (Biuild/ (UPH * WD * WH * Cacasde yield * (1-DT) * (1-CO)</v>
      </c>
      <c r="B708" s="350" t="str">
        <f>B175</f>
        <v>Hoplens (FLA) 14xx</v>
      </c>
      <c r="C708" s="291" t="str">
        <f>C175</f>
        <v>Common</v>
      </c>
      <c r="D708" s="351" t="str">
        <f>D175</f>
        <v>Packing and label printing</v>
      </c>
      <c r="E708" s="360"/>
      <c r="F708" s="293">
        <v>0.55971956375544873</v>
      </c>
      <c r="G708" s="293">
        <f t="shared" si="292"/>
        <v>0.55101903380158446</v>
      </c>
      <c r="H708" s="293">
        <f t="shared" si="292"/>
        <v>0.55101903380158446</v>
      </c>
      <c r="I708" s="293">
        <f t="shared" si="292"/>
        <v>0.55101903380158446</v>
      </c>
      <c r="J708" s="293">
        <f t="shared" si="292"/>
        <v>0.55101903380158446</v>
      </c>
      <c r="K708" s="293">
        <f t="shared" si="292"/>
        <v>0.55101903380158446</v>
      </c>
      <c r="L708" s="293">
        <f t="shared" si="292"/>
        <v>0.55101903380158446</v>
      </c>
      <c r="M708" s="293">
        <f t="shared" si="292"/>
        <v>0.55101903380158446</v>
      </c>
      <c r="N708" s="293">
        <f t="shared" si="292"/>
        <v>0.55101903380158446</v>
      </c>
      <c r="O708" s="293">
        <f t="shared" si="292"/>
        <v>0.55101903380158446</v>
      </c>
      <c r="P708" s="293">
        <f t="shared" si="292"/>
        <v>0.55101903380158446</v>
      </c>
      <c r="Q708" s="293">
        <f t="shared" si="292"/>
        <v>0.55101903380158446</v>
      </c>
      <c r="R708" s="294">
        <f t="shared" si="292"/>
        <v>0.55101903380158446</v>
      </c>
      <c r="S708" s="295">
        <f t="shared" si="292"/>
        <v>0.55101903380158435</v>
      </c>
      <c r="T708" s="296">
        <f t="shared" si="292"/>
        <v>0.56520316429751338</v>
      </c>
      <c r="U708" s="293">
        <f t="shared" si="292"/>
        <v>0.56520316429751338</v>
      </c>
      <c r="V708" s="293">
        <f t="shared" si="292"/>
        <v>0.56520316429751338</v>
      </c>
      <c r="W708" s="293">
        <f t="shared" si="292"/>
        <v>0.56520316429751338</v>
      </c>
      <c r="X708" s="293">
        <f t="shared" si="292"/>
        <v>0.56520316429751338</v>
      </c>
      <c r="Y708" s="293">
        <f t="shared" si="292"/>
        <v>0.56520316429751338</v>
      </c>
      <c r="Z708" s="293">
        <f t="shared" si="292"/>
        <v>0.56520316429751338</v>
      </c>
      <c r="AA708" s="293">
        <f t="shared" si="292"/>
        <v>0.56520316429751338</v>
      </c>
      <c r="AB708" s="293">
        <f t="shared" si="292"/>
        <v>0.56520316429751338</v>
      </c>
      <c r="AC708" s="293">
        <f t="shared" si="292"/>
        <v>0.56520316429751338</v>
      </c>
      <c r="AD708" s="293">
        <f t="shared" si="292"/>
        <v>0.56520316429751338</v>
      </c>
      <c r="AE708" s="293">
        <f t="shared" si="292"/>
        <v>0.56520316429751338</v>
      </c>
      <c r="AF708" s="294">
        <f t="shared" si="292"/>
        <v>0.56520316429751338</v>
      </c>
      <c r="AG708" s="295">
        <f t="shared" si="292"/>
        <v>0.56520316429751316</v>
      </c>
      <c r="AH708" s="296">
        <f t="shared" si="292"/>
        <v>0.62649143581968292</v>
      </c>
      <c r="AI708" s="293">
        <f t="shared" si="292"/>
        <v>0.62649143581968292</v>
      </c>
      <c r="AJ708" s="293">
        <f t="shared" si="292"/>
        <v>0.62649143581968292</v>
      </c>
      <c r="AK708" s="293">
        <f t="shared" si="292"/>
        <v>0.62649143581968292</v>
      </c>
      <c r="AL708" s="293">
        <f t="shared" si="292"/>
        <v>0.62649143581968292</v>
      </c>
      <c r="AM708" s="293">
        <f t="shared" si="291"/>
        <v>0.62649143581968292</v>
      </c>
      <c r="AN708" s="293">
        <f t="shared" si="291"/>
        <v>0.62649143581968292</v>
      </c>
      <c r="AO708" s="293">
        <f t="shared" si="291"/>
        <v>0.62649143581968292</v>
      </c>
      <c r="AP708" s="293">
        <f t="shared" si="291"/>
        <v>0.62649143581968292</v>
      </c>
      <c r="AQ708" s="293">
        <f t="shared" si="291"/>
        <v>0.62649143581968292</v>
      </c>
      <c r="AR708" s="293">
        <f t="shared" si="291"/>
        <v>0.62649143581968292</v>
      </c>
      <c r="AS708" s="293">
        <f t="shared" si="291"/>
        <v>0.62649143581968292</v>
      </c>
      <c r="AT708" s="294">
        <f t="shared" si="291"/>
        <v>0.62649143581968292</v>
      </c>
      <c r="AU708" s="295">
        <f t="shared" si="291"/>
        <v>0.62649143581968281</v>
      </c>
      <c r="AV708" s="296">
        <f t="shared" si="291"/>
        <v>0.62649143581968292</v>
      </c>
      <c r="AW708" s="293">
        <f t="shared" si="291"/>
        <v>0.62649143581968292</v>
      </c>
      <c r="AX708" s="293">
        <f t="shared" si="291"/>
        <v>0.62649143581968292</v>
      </c>
      <c r="AY708" s="293">
        <f t="shared" si="291"/>
        <v>0.62649143581968292</v>
      </c>
      <c r="AZ708" s="293">
        <f t="shared" si="291"/>
        <v>0.62649143581968292</v>
      </c>
      <c r="BA708" s="293">
        <f t="shared" si="291"/>
        <v>0.62649143581968292</v>
      </c>
      <c r="BB708" s="293">
        <f t="shared" si="291"/>
        <v>0.62649143581968292</v>
      </c>
      <c r="BC708" s="293">
        <f t="shared" si="291"/>
        <v>0.62649143581968292</v>
      </c>
      <c r="BD708" s="293">
        <f t="shared" si="291"/>
        <v>0.62649143581968292</v>
      </c>
      <c r="BE708" s="293">
        <f t="shared" si="291"/>
        <v>0.62649143581968292</v>
      </c>
      <c r="BF708" s="293">
        <f t="shared" si="291"/>
        <v>0.62649143581968292</v>
      </c>
      <c r="BG708" s="293">
        <f t="shared" si="291"/>
        <v>0.62649143581968292</v>
      </c>
      <c r="BH708" s="294">
        <f t="shared" si="291"/>
        <v>0.62649143581968292</v>
      </c>
      <c r="BI708" s="295">
        <f t="shared" si="291"/>
        <v>0.62649143581968281</v>
      </c>
      <c r="BJ708" s="295">
        <f t="shared" si="291"/>
        <v>0.62649143581968281</v>
      </c>
      <c r="BK708" s="295">
        <f t="shared" si="291"/>
        <v>0.62649143581968281</v>
      </c>
      <c r="BL708" s="295">
        <f t="shared" si="291"/>
        <v>0.62649143581968281</v>
      </c>
      <c r="BM708" s="295">
        <f t="shared" si="291"/>
        <v>0.62649143581968281</v>
      </c>
      <c r="BN708" s="526"/>
    </row>
    <row r="709" spans="1:66" ht="14.7" customHeight="1" outlineLevel="1" x14ac:dyDescent="0.3">
      <c r="A709" t="str">
        <f>A707</f>
        <v>Machine or Station Requirement (Biuild/ (UPH * WD * WH * Cacasde yield * (1-DT) * (1-CO)</v>
      </c>
      <c r="B709" s="273" t="str">
        <f>B265</f>
        <v>Hoplens (FTA) H1x</v>
      </c>
      <c r="C709" s="240" t="str">
        <f t="shared" ref="C709:D724" si="293">C176</f>
        <v>Common</v>
      </c>
      <c r="D709" s="275" t="str">
        <f>D265</f>
        <v>Fiber Preparation</v>
      </c>
      <c r="E709" s="299"/>
      <c r="F709" s="300">
        <v>-0.82444411007138496</v>
      </c>
      <c r="G709" s="300">
        <f t="shared" ref="G709:BM713" si="294">IFERROR(G$29/((60/(G176*(1+G443))*G$127/$E176)*G$4*G$5*G354*(1-G531)*(1-G620)),0)</f>
        <v>6.2119776436279091E-2</v>
      </c>
      <c r="H709" s="300">
        <f t="shared" si="294"/>
        <v>6.2119776436279091E-2</v>
      </c>
      <c r="I709" s="300">
        <f t="shared" si="294"/>
        <v>6.2119776436279091E-2</v>
      </c>
      <c r="J709" s="300">
        <f t="shared" si="294"/>
        <v>6.2119776436279091E-2</v>
      </c>
      <c r="K709" s="300">
        <f t="shared" si="294"/>
        <v>6.2119776436279091E-2</v>
      </c>
      <c r="L709" s="300">
        <f t="shared" si="294"/>
        <v>6.2119776436279091E-2</v>
      </c>
      <c r="M709" s="300">
        <f t="shared" si="294"/>
        <v>6.2119776436279091E-2</v>
      </c>
      <c r="N709" s="300">
        <f t="shared" si="294"/>
        <v>6.2119776436279091E-2</v>
      </c>
      <c r="O709" s="300">
        <f t="shared" si="294"/>
        <v>6.2119776436279091E-2</v>
      </c>
      <c r="P709" s="300">
        <f t="shared" si="294"/>
        <v>6.2119776436279091E-2</v>
      </c>
      <c r="Q709" s="300">
        <f t="shared" si="294"/>
        <v>6.2119776436279091E-2</v>
      </c>
      <c r="R709" s="301">
        <f t="shared" si="294"/>
        <v>6.2119776436279091E-2</v>
      </c>
      <c r="S709" s="302">
        <f t="shared" si="294"/>
        <v>6.2119776436279105E-2</v>
      </c>
      <c r="T709" s="303">
        <f t="shared" si="294"/>
        <v>0.12899989704585116</v>
      </c>
      <c r="U709" s="300">
        <f t="shared" si="294"/>
        <v>0.12899989704585116</v>
      </c>
      <c r="V709" s="300">
        <f t="shared" si="294"/>
        <v>0.12899989704585116</v>
      </c>
      <c r="W709" s="300">
        <f t="shared" si="294"/>
        <v>0.12899989704585116</v>
      </c>
      <c r="X709" s="300">
        <f t="shared" si="294"/>
        <v>0.12899989704585116</v>
      </c>
      <c r="Y709" s="300">
        <f t="shared" si="294"/>
        <v>0.12899989704585116</v>
      </c>
      <c r="Z709" s="300">
        <f t="shared" si="294"/>
        <v>0.12899989704585116</v>
      </c>
      <c r="AA709" s="300">
        <f t="shared" si="294"/>
        <v>0.12899989704585116</v>
      </c>
      <c r="AB709" s="300">
        <f t="shared" si="294"/>
        <v>0.12899989704585116</v>
      </c>
      <c r="AC709" s="300">
        <f t="shared" si="294"/>
        <v>0.12899989704585116</v>
      </c>
      <c r="AD709" s="300">
        <f t="shared" si="294"/>
        <v>0.12899989704585116</v>
      </c>
      <c r="AE709" s="300">
        <f t="shared" si="294"/>
        <v>0.12899989704585116</v>
      </c>
      <c r="AF709" s="301">
        <f t="shared" si="294"/>
        <v>0.12899989704585116</v>
      </c>
      <c r="AG709" s="302">
        <f t="shared" si="294"/>
        <v>0.12899989704585116</v>
      </c>
      <c r="AH709" s="303">
        <f t="shared" si="294"/>
        <v>7.9386701575827986E-2</v>
      </c>
      <c r="AI709" s="300">
        <f t="shared" si="294"/>
        <v>7.9386701575827986E-2</v>
      </c>
      <c r="AJ709" s="300">
        <f t="shared" si="294"/>
        <v>7.9386701575827986E-2</v>
      </c>
      <c r="AK709" s="300">
        <f t="shared" si="294"/>
        <v>7.9386701575827986E-2</v>
      </c>
      <c r="AL709" s="300">
        <f t="shared" si="294"/>
        <v>7.9386701575827986E-2</v>
      </c>
      <c r="AM709" s="300">
        <f t="shared" si="294"/>
        <v>7.9386701575827986E-2</v>
      </c>
      <c r="AN709" s="300">
        <f t="shared" si="294"/>
        <v>7.9386701575827986E-2</v>
      </c>
      <c r="AO709" s="300">
        <f t="shared" si="294"/>
        <v>7.9386701575827986E-2</v>
      </c>
      <c r="AP709" s="300">
        <f t="shared" si="294"/>
        <v>7.9386701575827986E-2</v>
      </c>
      <c r="AQ709" s="300">
        <f t="shared" si="294"/>
        <v>7.9386701575827986E-2</v>
      </c>
      <c r="AR709" s="300">
        <f t="shared" si="294"/>
        <v>7.9386701575827986E-2</v>
      </c>
      <c r="AS709" s="300">
        <f t="shared" si="294"/>
        <v>7.9386701575827986E-2</v>
      </c>
      <c r="AT709" s="301">
        <f t="shared" si="294"/>
        <v>7.9386701575827986E-2</v>
      </c>
      <c r="AU709" s="302">
        <f t="shared" si="294"/>
        <v>7.9386701575828014E-2</v>
      </c>
      <c r="AV709" s="303">
        <f t="shared" si="294"/>
        <v>7.9386701575827986E-2</v>
      </c>
      <c r="AW709" s="300">
        <f t="shared" si="294"/>
        <v>7.9386701575827986E-2</v>
      </c>
      <c r="AX709" s="300">
        <f t="shared" si="294"/>
        <v>7.9386701575827986E-2</v>
      </c>
      <c r="AY709" s="300">
        <f t="shared" si="294"/>
        <v>7.9386701575827986E-2</v>
      </c>
      <c r="AZ709" s="300">
        <f t="shared" si="294"/>
        <v>7.9386701575827986E-2</v>
      </c>
      <c r="BA709" s="300">
        <f t="shared" si="294"/>
        <v>7.9386701575827986E-2</v>
      </c>
      <c r="BB709" s="300">
        <f t="shared" si="294"/>
        <v>7.9386701575827986E-2</v>
      </c>
      <c r="BC709" s="300">
        <f t="shared" si="294"/>
        <v>7.9386701575827986E-2</v>
      </c>
      <c r="BD709" s="300">
        <f t="shared" si="294"/>
        <v>7.9386701575827986E-2</v>
      </c>
      <c r="BE709" s="300">
        <f t="shared" si="294"/>
        <v>7.9386701575827986E-2</v>
      </c>
      <c r="BF709" s="300">
        <f t="shared" si="294"/>
        <v>7.9386701575827986E-2</v>
      </c>
      <c r="BG709" s="300">
        <f t="shared" si="294"/>
        <v>7.9386701575827986E-2</v>
      </c>
      <c r="BH709" s="301">
        <f t="shared" si="294"/>
        <v>7.9386701575827986E-2</v>
      </c>
      <c r="BI709" s="302">
        <f t="shared" si="294"/>
        <v>0.57554969647637577</v>
      </c>
      <c r="BJ709" s="302">
        <f t="shared" si="294"/>
        <v>0.57554969647637577</v>
      </c>
      <c r="BK709" s="302">
        <f t="shared" si="294"/>
        <v>0.57554969647637577</v>
      </c>
      <c r="BL709" s="302">
        <f t="shared" si="294"/>
        <v>0.57554969647637577</v>
      </c>
      <c r="BM709" s="302">
        <f t="shared" si="294"/>
        <v>0.57554969647637577</v>
      </c>
    </row>
    <row r="710" spans="1:66" outlineLevel="1" x14ac:dyDescent="0.3">
      <c r="A710" t="str">
        <f>A708</f>
        <v>Machine or Station Requirement (Biuild/ (UPH * WD * WH * Cacasde yield * (1-DT) * (1-CO)</v>
      </c>
      <c r="B710" s="273" t="str">
        <f t="shared" ref="B710:B718" si="295">B177</f>
        <v>Hoplens (FTA) H1x</v>
      </c>
      <c r="C710" s="240" t="str">
        <f t="shared" si="293"/>
        <v>Common</v>
      </c>
      <c r="D710" s="275" t="str">
        <f t="shared" si="293"/>
        <v>Blue Spool</v>
      </c>
      <c r="E710" s="299"/>
      <c r="F710" s="300">
        <v>0.17555588992861484</v>
      </c>
      <c r="G710" s="300">
        <f t="shared" si="294"/>
        <v>0.17555588992861484</v>
      </c>
      <c r="H710" s="300">
        <f t="shared" si="294"/>
        <v>0.17555588992861484</v>
      </c>
      <c r="I710" s="300">
        <f t="shared" si="294"/>
        <v>0.17555588992861484</v>
      </c>
      <c r="J710" s="300">
        <f t="shared" si="294"/>
        <v>0.17555588992861484</v>
      </c>
      <c r="K710" s="300">
        <f t="shared" si="294"/>
        <v>0.17555588992861484</v>
      </c>
      <c r="L710" s="300">
        <f t="shared" si="294"/>
        <v>0.17555588992861484</v>
      </c>
      <c r="M710" s="300">
        <f t="shared" si="294"/>
        <v>0.17555588992861484</v>
      </c>
      <c r="N710" s="300">
        <f t="shared" si="294"/>
        <v>0.17555588992861484</v>
      </c>
      <c r="O710" s="300">
        <f t="shared" si="294"/>
        <v>0.17555588992861484</v>
      </c>
      <c r="P710" s="300">
        <f t="shared" si="294"/>
        <v>0.17555588992861484</v>
      </c>
      <c r="Q710" s="300">
        <f t="shared" si="294"/>
        <v>0.17555588992861484</v>
      </c>
      <c r="R710" s="301">
        <f t="shared" si="294"/>
        <v>0.17555588992861484</v>
      </c>
      <c r="S710" s="302">
        <f t="shared" si="294"/>
        <v>0.1755558899286149</v>
      </c>
      <c r="T710" s="303">
        <f t="shared" si="294"/>
        <v>0.36456492643392724</v>
      </c>
      <c r="U710" s="300">
        <f t="shared" si="294"/>
        <v>0.36456492643392724</v>
      </c>
      <c r="V710" s="300">
        <f t="shared" si="294"/>
        <v>0.36456492643392724</v>
      </c>
      <c r="W710" s="300">
        <f t="shared" si="294"/>
        <v>0.36456492643392724</v>
      </c>
      <c r="X710" s="300">
        <f t="shared" si="294"/>
        <v>0.36456492643392724</v>
      </c>
      <c r="Y710" s="300">
        <f t="shared" si="294"/>
        <v>0.36456492643392724</v>
      </c>
      <c r="Z710" s="300">
        <f t="shared" si="294"/>
        <v>0.36456492643392724</v>
      </c>
      <c r="AA710" s="300">
        <f t="shared" si="294"/>
        <v>0.36456492643392724</v>
      </c>
      <c r="AB710" s="300">
        <f t="shared" si="294"/>
        <v>0.36456492643392724</v>
      </c>
      <c r="AC710" s="300">
        <f t="shared" si="294"/>
        <v>0.36456492643392724</v>
      </c>
      <c r="AD710" s="300">
        <f t="shared" si="294"/>
        <v>0.36456492643392724</v>
      </c>
      <c r="AE710" s="300">
        <f t="shared" si="294"/>
        <v>0.36456492643392724</v>
      </c>
      <c r="AF710" s="301">
        <f t="shared" si="294"/>
        <v>0.36456492643392724</v>
      </c>
      <c r="AG710" s="302">
        <f t="shared" si="294"/>
        <v>0.36456492643392729</v>
      </c>
      <c r="AH710" s="303">
        <f t="shared" si="294"/>
        <v>0.22435372184473132</v>
      </c>
      <c r="AI710" s="300">
        <f t="shared" si="294"/>
        <v>0.22435372184473132</v>
      </c>
      <c r="AJ710" s="300">
        <f t="shared" si="294"/>
        <v>0.22435372184473132</v>
      </c>
      <c r="AK710" s="300">
        <f t="shared" si="294"/>
        <v>0.22435372184473132</v>
      </c>
      <c r="AL710" s="300">
        <f t="shared" si="294"/>
        <v>0.22435372184473132</v>
      </c>
      <c r="AM710" s="300">
        <f t="shared" si="294"/>
        <v>0.22435372184473132</v>
      </c>
      <c r="AN710" s="300">
        <f t="shared" si="294"/>
        <v>0.22435372184473132</v>
      </c>
      <c r="AO710" s="300">
        <f t="shared" si="294"/>
        <v>0.22435372184473132</v>
      </c>
      <c r="AP710" s="300">
        <f t="shared" si="294"/>
        <v>0.22435372184473132</v>
      </c>
      <c r="AQ710" s="300">
        <f t="shared" si="294"/>
        <v>0.22435372184473132</v>
      </c>
      <c r="AR710" s="300">
        <f t="shared" si="294"/>
        <v>0.22435372184473132</v>
      </c>
      <c r="AS710" s="300">
        <f t="shared" si="294"/>
        <v>0.22435372184473132</v>
      </c>
      <c r="AT710" s="301">
        <f t="shared" si="294"/>
        <v>0.22435372184473132</v>
      </c>
      <c r="AU710" s="302">
        <f t="shared" si="294"/>
        <v>0.22435372184473137</v>
      </c>
      <c r="AV710" s="303">
        <f t="shared" si="294"/>
        <v>0.22435372184473132</v>
      </c>
      <c r="AW710" s="300">
        <f t="shared" si="294"/>
        <v>0.22435372184473132</v>
      </c>
      <c r="AX710" s="300">
        <f t="shared" si="294"/>
        <v>0.22435372184473132</v>
      </c>
      <c r="AY710" s="300">
        <f t="shared" si="294"/>
        <v>0.22435372184473132</v>
      </c>
      <c r="AZ710" s="300">
        <f t="shared" si="294"/>
        <v>0.22435372184473132</v>
      </c>
      <c r="BA710" s="300">
        <f t="shared" si="294"/>
        <v>0.22435372184473132</v>
      </c>
      <c r="BB710" s="300">
        <f t="shared" si="294"/>
        <v>0.22435372184473132</v>
      </c>
      <c r="BC710" s="300">
        <f t="shared" si="294"/>
        <v>0.22435372184473132</v>
      </c>
      <c r="BD710" s="300">
        <f t="shared" si="294"/>
        <v>0.22435372184473132</v>
      </c>
      <c r="BE710" s="300">
        <f t="shared" si="294"/>
        <v>0.22435372184473132</v>
      </c>
      <c r="BF710" s="300">
        <f t="shared" si="294"/>
        <v>0.22435372184473132</v>
      </c>
      <c r="BG710" s="300">
        <f t="shared" si="294"/>
        <v>0.22435372184473132</v>
      </c>
      <c r="BH710" s="301">
        <f t="shared" si="294"/>
        <v>0.22435372184473132</v>
      </c>
      <c r="BI710" s="302">
        <f t="shared" si="294"/>
        <v>1.6265534900419318</v>
      </c>
      <c r="BJ710" s="302">
        <f t="shared" si="294"/>
        <v>1.6265534900419318</v>
      </c>
      <c r="BK710" s="302">
        <f t="shared" si="294"/>
        <v>1.6265534900419318</v>
      </c>
      <c r="BL710" s="302">
        <f t="shared" si="294"/>
        <v>1.6265534900419318</v>
      </c>
      <c r="BM710" s="302">
        <f t="shared" si="294"/>
        <v>1.6265534900419318</v>
      </c>
      <c r="BN710" s="526"/>
    </row>
    <row r="711" spans="1:66" outlineLevel="1" x14ac:dyDescent="0.3">
      <c r="A711" t="str">
        <f t="shared" si="258"/>
        <v>Machine or Station Requirement (Biuild/ (UPH * WD * WH * Cacasde yield * (1-DT) * (1-CO)</v>
      </c>
      <c r="B711" s="239" t="str">
        <f t="shared" si="295"/>
        <v>Hoplens (FTA) H1x</v>
      </c>
      <c r="C711" s="240" t="str">
        <f t="shared" si="293"/>
        <v>Dedicated for Hoplens (FTA) H1x</v>
      </c>
      <c r="D711" s="241" t="str">
        <f t="shared" si="293"/>
        <v>Catridge Preparation</v>
      </c>
      <c r="E711" s="242"/>
      <c r="F711" s="282">
        <v>0.43084796226063499</v>
      </c>
      <c r="G711" s="282">
        <f t="shared" si="294"/>
        <v>0.43084796226063499</v>
      </c>
      <c r="H711" s="282">
        <f t="shared" si="294"/>
        <v>0.43084796226063499</v>
      </c>
      <c r="I711" s="282">
        <f t="shared" si="294"/>
        <v>0.43084796226063499</v>
      </c>
      <c r="J711" s="282">
        <f t="shared" si="294"/>
        <v>0.43084796226063499</v>
      </c>
      <c r="K711" s="282">
        <f t="shared" si="294"/>
        <v>0.43084796226063499</v>
      </c>
      <c r="L711" s="282">
        <f t="shared" si="294"/>
        <v>0.43084796226063499</v>
      </c>
      <c r="M711" s="282">
        <f t="shared" si="294"/>
        <v>0.43084796226063499</v>
      </c>
      <c r="N711" s="282">
        <f t="shared" si="294"/>
        <v>0.43084796226063499</v>
      </c>
      <c r="O711" s="282">
        <f t="shared" si="294"/>
        <v>0.43084796226063499</v>
      </c>
      <c r="P711" s="282">
        <f t="shared" si="294"/>
        <v>0.43084796226063499</v>
      </c>
      <c r="Q711" s="282">
        <f t="shared" si="294"/>
        <v>0.43084796226063499</v>
      </c>
      <c r="R711" s="283">
        <f t="shared" si="294"/>
        <v>0.43084796226063499</v>
      </c>
      <c r="S711" s="284">
        <f t="shared" si="294"/>
        <v>0.43084796226063499</v>
      </c>
      <c r="T711" s="285">
        <f t="shared" si="294"/>
        <v>0.89471253701385367</v>
      </c>
      <c r="U711" s="282">
        <f t="shared" si="294"/>
        <v>0.89471253701385367</v>
      </c>
      <c r="V711" s="282">
        <f t="shared" si="294"/>
        <v>0.89471253701385367</v>
      </c>
      <c r="W711" s="282">
        <f t="shared" si="294"/>
        <v>0.89471253701385367</v>
      </c>
      <c r="X711" s="282">
        <f t="shared" si="294"/>
        <v>0.89471253701385367</v>
      </c>
      <c r="Y711" s="282">
        <f t="shared" si="294"/>
        <v>0.89471253701385367</v>
      </c>
      <c r="Z711" s="282">
        <f t="shared" si="294"/>
        <v>0.89471253701385367</v>
      </c>
      <c r="AA711" s="282">
        <f t="shared" si="294"/>
        <v>0.89471253701385367</v>
      </c>
      <c r="AB711" s="282">
        <f t="shared" si="294"/>
        <v>0.89471253701385367</v>
      </c>
      <c r="AC711" s="282">
        <f t="shared" si="294"/>
        <v>0.89471253701385367</v>
      </c>
      <c r="AD711" s="282">
        <f t="shared" si="294"/>
        <v>0.89471253701385367</v>
      </c>
      <c r="AE711" s="282">
        <f t="shared" si="294"/>
        <v>0.89471253701385367</v>
      </c>
      <c r="AF711" s="283">
        <f t="shared" si="294"/>
        <v>0.89471253701385367</v>
      </c>
      <c r="AG711" s="284">
        <f t="shared" si="294"/>
        <v>0.89471253701385356</v>
      </c>
      <c r="AH711" s="285">
        <f t="shared" si="294"/>
        <v>0.55060723921992571</v>
      </c>
      <c r="AI711" s="282">
        <f t="shared" si="294"/>
        <v>0.55060723921992571</v>
      </c>
      <c r="AJ711" s="282">
        <f t="shared" si="294"/>
        <v>0.55060723921992571</v>
      </c>
      <c r="AK711" s="282">
        <f t="shared" si="294"/>
        <v>0.55060723921992571</v>
      </c>
      <c r="AL711" s="282">
        <f t="shared" si="294"/>
        <v>0.55060723921992571</v>
      </c>
      <c r="AM711" s="282">
        <f t="shared" si="294"/>
        <v>0.55060723921992571</v>
      </c>
      <c r="AN711" s="282">
        <f t="shared" si="294"/>
        <v>0.55060723921992571</v>
      </c>
      <c r="AO711" s="282">
        <f t="shared" si="294"/>
        <v>0.55060723921992571</v>
      </c>
      <c r="AP711" s="282">
        <f t="shared" si="294"/>
        <v>0.55060723921992571</v>
      </c>
      <c r="AQ711" s="282">
        <f t="shared" si="294"/>
        <v>0.55060723921992571</v>
      </c>
      <c r="AR711" s="282">
        <f t="shared" si="294"/>
        <v>0.55060723921992571</v>
      </c>
      <c r="AS711" s="282">
        <f t="shared" si="294"/>
        <v>0.55060723921992571</v>
      </c>
      <c r="AT711" s="283">
        <f t="shared" si="294"/>
        <v>0.55060723921992571</v>
      </c>
      <c r="AU711" s="284">
        <f t="shared" si="294"/>
        <v>0.55060723921992583</v>
      </c>
      <c r="AV711" s="285">
        <f t="shared" si="294"/>
        <v>0.55060723921992571</v>
      </c>
      <c r="AW711" s="282">
        <f t="shared" si="294"/>
        <v>0.55060723921992571</v>
      </c>
      <c r="AX711" s="282">
        <f t="shared" si="294"/>
        <v>0.55060723921992571</v>
      </c>
      <c r="AY711" s="282">
        <f t="shared" si="294"/>
        <v>0.55060723921992571</v>
      </c>
      <c r="AZ711" s="282">
        <f t="shared" si="294"/>
        <v>0.55060723921992571</v>
      </c>
      <c r="BA711" s="282">
        <f t="shared" si="294"/>
        <v>0.55060723921992571</v>
      </c>
      <c r="BB711" s="282">
        <f t="shared" si="294"/>
        <v>0.55060723921992571</v>
      </c>
      <c r="BC711" s="282">
        <f t="shared" si="294"/>
        <v>0.55060723921992571</v>
      </c>
      <c r="BD711" s="282">
        <f t="shared" si="294"/>
        <v>0.55060723921992571</v>
      </c>
      <c r="BE711" s="282">
        <f t="shared" si="294"/>
        <v>0.55060723921992571</v>
      </c>
      <c r="BF711" s="282">
        <f t="shared" si="294"/>
        <v>0.55060723921992571</v>
      </c>
      <c r="BG711" s="282">
        <f t="shared" si="294"/>
        <v>0.55060723921992571</v>
      </c>
      <c r="BH711" s="283">
        <f t="shared" si="294"/>
        <v>0.55060723921992571</v>
      </c>
      <c r="BI711" s="284">
        <f t="shared" si="294"/>
        <v>3.9918755045897396</v>
      </c>
      <c r="BJ711" s="284">
        <f t="shared" si="294"/>
        <v>3.9918755045897396</v>
      </c>
      <c r="BK711" s="284">
        <f t="shared" si="294"/>
        <v>3.9918755045897396</v>
      </c>
      <c r="BL711" s="284">
        <f t="shared" si="294"/>
        <v>3.9918755045897396</v>
      </c>
      <c r="BM711" s="284">
        <f t="shared" si="294"/>
        <v>3.9918755045897396</v>
      </c>
      <c r="BN711" s="526"/>
    </row>
    <row r="712" spans="1:66" outlineLevel="1" x14ac:dyDescent="0.3">
      <c r="A712" t="str">
        <f t="shared" si="258"/>
        <v>Machine or Station Requirement (Biuild/ (UPH * WD * WH * Cacasde yield * (1-DT) * (1-CO)</v>
      </c>
      <c r="B712" s="239" t="str">
        <f t="shared" si="295"/>
        <v>Hoplens (FTA) H1x</v>
      </c>
      <c r="C712" s="240" t="str">
        <f t="shared" si="293"/>
        <v>Dedicated for Hoplens (FTA) H1x</v>
      </c>
      <c r="D712" s="241" t="str">
        <f t="shared" si="293"/>
        <v>Lensing</v>
      </c>
      <c r="E712" s="242"/>
      <c r="F712" s="282">
        <v>1.6270973294772881</v>
      </c>
      <c r="G712" s="282">
        <f t="shared" si="294"/>
        <v>1.6270973294772881</v>
      </c>
      <c r="H712" s="282">
        <f t="shared" si="294"/>
        <v>1.6270973294772881</v>
      </c>
      <c r="I712" s="282">
        <f t="shared" si="294"/>
        <v>1.6270973294772881</v>
      </c>
      <c r="J712" s="282">
        <f t="shared" si="294"/>
        <v>1.6270973294772881</v>
      </c>
      <c r="K712" s="282">
        <f t="shared" si="294"/>
        <v>1.6270973294772881</v>
      </c>
      <c r="L712" s="282">
        <f t="shared" si="294"/>
        <v>1.6270973294772881</v>
      </c>
      <c r="M712" s="282">
        <f t="shared" si="294"/>
        <v>1.6270973294772881</v>
      </c>
      <c r="N712" s="282">
        <f t="shared" si="294"/>
        <v>1.6270973294772881</v>
      </c>
      <c r="O712" s="282">
        <f t="shared" si="294"/>
        <v>1.6270973294772881</v>
      </c>
      <c r="P712" s="282">
        <f t="shared" si="294"/>
        <v>1.6270973294772881</v>
      </c>
      <c r="Q712" s="282">
        <f t="shared" si="294"/>
        <v>1.6270973294772881</v>
      </c>
      <c r="R712" s="283">
        <f t="shared" si="294"/>
        <v>1.6270973294772881</v>
      </c>
      <c r="S712" s="284">
        <f t="shared" si="294"/>
        <v>1.6270973294772875</v>
      </c>
      <c r="T712" s="285">
        <f t="shared" si="294"/>
        <v>3.3788818960328184</v>
      </c>
      <c r="U712" s="282">
        <f t="shared" si="294"/>
        <v>3.3788818960328184</v>
      </c>
      <c r="V712" s="282">
        <f t="shared" si="294"/>
        <v>3.3788818960328184</v>
      </c>
      <c r="W712" s="282">
        <f t="shared" si="294"/>
        <v>3.3788818960328184</v>
      </c>
      <c r="X712" s="282">
        <f t="shared" si="294"/>
        <v>3.3788818960328184</v>
      </c>
      <c r="Y712" s="282">
        <f t="shared" si="294"/>
        <v>3.3788818960328184</v>
      </c>
      <c r="Z712" s="282">
        <f t="shared" si="294"/>
        <v>3.3788818960328184</v>
      </c>
      <c r="AA712" s="282">
        <f t="shared" si="294"/>
        <v>3.3788818960328184</v>
      </c>
      <c r="AB712" s="282">
        <f t="shared" si="294"/>
        <v>3.3788818960328184</v>
      </c>
      <c r="AC712" s="282">
        <f t="shared" si="294"/>
        <v>3.3788818960328184</v>
      </c>
      <c r="AD712" s="282">
        <f t="shared" si="294"/>
        <v>3.3788818960328184</v>
      </c>
      <c r="AE712" s="282">
        <f t="shared" si="294"/>
        <v>3.3788818960328184</v>
      </c>
      <c r="AF712" s="283">
        <f t="shared" si="294"/>
        <v>3.3788818960328184</v>
      </c>
      <c r="AG712" s="284">
        <f t="shared" si="294"/>
        <v>3.3788818960328171</v>
      </c>
      <c r="AH712" s="285">
        <f t="shared" si="294"/>
        <v>1.7568959324775792</v>
      </c>
      <c r="AI712" s="282">
        <f t="shared" si="294"/>
        <v>1.7568959324775792</v>
      </c>
      <c r="AJ712" s="282">
        <f t="shared" si="294"/>
        <v>1.7568959324775792</v>
      </c>
      <c r="AK712" s="282">
        <f t="shared" si="294"/>
        <v>1.7568959324775792</v>
      </c>
      <c r="AL712" s="282">
        <f t="shared" si="294"/>
        <v>1.7568959324775792</v>
      </c>
      <c r="AM712" s="282">
        <f t="shared" si="294"/>
        <v>1.7568959324775792</v>
      </c>
      <c r="AN712" s="282">
        <f t="shared" si="294"/>
        <v>1.7568959324775792</v>
      </c>
      <c r="AO712" s="282">
        <f t="shared" si="294"/>
        <v>1.7568959324775792</v>
      </c>
      <c r="AP712" s="282">
        <f t="shared" si="294"/>
        <v>1.7568959324775792</v>
      </c>
      <c r="AQ712" s="282">
        <f t="shared" si="294"/>
        <v>1.7568959324775792</v>
      </c>
      <c r="AR712" s="282">
        <f t="shared" si="294"/>
        <v>1.7568959324775792</v>
      </c>
      <c r="AS712" s="282">
        <f t="shared" si="294"/>
        <v>1.7568959324775792</v>
      </c>
      <c r="AT712" s="283">
        <f t="shared" si="294"/>
        <v>1.7568959324775792</v>
      </c>
      <c r="AU712" s="284">
        <f t="shared" si="294"/>
        <v>1.7568959324775788</v>
      </c>
      <c r="AV712" s="285">
        <f t="shared" si="294"/>
        <v>1.7568959324775792</v>
      </c>
      <c r="AW712" s="282">
        <f t="shared" si="294"/>
        <v>1.7568959324775792</v>
      </c>
      <c r="AX712" s="282">
        <f t="shared" si="294"/>
        <v>1.7568959324775792</v>
      </c>
      <c r="AY712" s="282">
        <f t="shared" si="294"/>
        <v>1.7568959324775792</v>
      </c>
      <c r="AZ712" s="282">
        <f t="shared" si="294"/>
        <v>1.7568959324775792</v>
      </c>
      <c r="BA712" s="282">
        <f t="shared" si="294"/>
        <v>1.7568959324775792</v>
      </c>
      <c r="BB712" s="282">
        <f t="shared" si="294"/>
        <v>1.7568959324775792</v>
      </c>
      <c r="BC712" s="282">
        <f t="shared" si="294"/>
        <v>1.7568959324775792</v>
      </c>
      <c r="BD712" s="282">
        <f t="shared" si="294"/>
        <v>1.7568959324775792</v>
      </c>
      <c r="BE712" s="282">
        <f t="shared" si="294"/>
        <v>1.7568959324775792</v>
      </c>
      <c r="BF712" s="282">
        <f t="shared" si="294"/>
        <v>1.7568959324775792</v>
      </c>
      <c r="BG712" s="282">
        <f t="shared" si="294"/>
        <v>1.7568959324775792</v>
      </c>
      <c r="BH712" s="283">
        <f t="shared" si="294"/>
        <v>1.7568959324775792</v>
      </c>
      <c r="BI712" s="284">
        <f t="shared" si="294"/>
        <v>12.737409422561754</v>
      </c>
      <c r="BJ712" s="284">
        <f t="shared" si="294"/>
        <v>12.737409422561754</v>
      </c>
      <c r="BK712" s="284">
        <f t="shared" si="294"/>
        <v>12.737409422561754</v>
      </c>
      <c r="BL712" s="284">
        <f t="shared" si="294"/>
        <v>12.737409422561754</v>
      </c>
      <c r="BM712" s="284">
        <f t="shared" si="294"/>
        <v>12.737409422561754</v>
      </c>
      <c r="BN712" s="526"/>
    </row>
    <row r="713" spans="1:66" outlineLevel="1" x14ac:dyDescent="0.3">
      <c r="A713" t="str">
        <f t="shared" si="258"/>
        <v>Machine or Station Requirement (Biuild/ (UPH * WD * WH * Cacasde yield * (1-DT) * (1-CO)</v>
      </c>
      <c r="B713" s="239" t="str">
        <f t="shared" si="295"/>
        <v>Hoplens (FTA) H1x</v>
      </c>
      <c r="C713" s="240" t="str">
        <f t="shared" si="293"/>
        <v>Dedicated for Hoplens (FTA) H1x</v>
      </c>
      <c r="D713" s="241" t="str">
        <f t="shared" si="293"/>
        <v>Final Stripping</v>
      </c>
      <c r="E713" s="242"/>
      <c r="F713" s="282">
        <v>0.42438524282672546</v>
      </c>
      <c r="G713" s="282">
        <f t="shared" si="294"/>
        <v>0.42438524282672546</v>
      </c>
      <c r="H713" s="282">
        <f t="shared" si="294"/>
        <v>0.42438524282672546</v>
      </c>
      <c r="I713" s="282">
        <f t="shared" si="294"/>
        <v>0.42438524282672546</v>
      </c>
      <c r="J713" s="282">
        <f t="shared" si="294"/>
        <v>0.42438524282672546</v>
      </c>
      <c r="K713" s="282">
        <f t="shared" si="294"/>
        <v>0.42438524282672546</v>
      </c>
      <c r="L713" s="282">
        <f t="shared" si="294"/>
        <v>0.42438524282672546</v>
      </c>
      <c r="M713" s="282">
        <f t="shared" si="294"/>
        <v>0.42438524282672546</v>
      </c>
      <c r="N713" s="282">
        <f t="shared" si="294"/>
        <v>0.42438524282672546</v>
      </c>
      <c r="O713" s="282">
        <f t="shared" si="294"/>
        <v>0.42438524282672546</v>
      </c>
      <c r="P713" s="282">
        <f t="shared" si="294"/>
        <v>0.42438524282672546</v>
      </c>
      <c r="Q713" s="282">
        <f t="shared" si="294"/>
        <v>0.42438524282672546</v>
      </c>
      <c r="R713" s="283">
        <f t="shared" si="294"/>
        <v>0.42438524282672546</v>
      </c>
      <c r="S713" s="284">
        <f t="shared" si="294"/>
        <v>0.42438524282672552</v>
      </c>
      <c r="T713" s="285">
        <f t="shared" si="294"/>
        <v>0.88129184895864587</v>
      </c>
      <c r="U713" s="282">
        <f t="shared" si="294"/>
        <v>0.88129184895864587</v>
      </c>
      <c r="V713" s="282">
        <f t="shared" si="294"/>
        <v>0.88129184895864587</v>
      </c>
      <c r="W713" s="282">
        <f t="shared" si="294"/>
        <v>0.88129184895864587</v>
      </c>
      <c r="X713" s="282">
        <f t="shared" si="294"/>
        <v>0.88129184895864587</v>
      </c>
      <c r="Y713" s="282">
        <f t="shared" si="294"/>
        <v>0.88129184895864587</v>
      </c>
      <c r="Z713" s="282">
        <f t="shared" ref="Z713:BM718" si="296">IFERROR(Z$29/((60/(Z180*(1+Z447))*Z$127/$E180)*Z$4*Z$5*Z358*(1-Z535)*(1-Z624)),0)</f>
        <v>0.88129184895864587</v>
      </c>
      <c r="AA713" s="282">
        <f t="shared" si="296"/>
        <v>0.88129184895864587</v>
      </c>
      <c r="AB713" s="282">
        <f t="shared" si="296"/>
        <v>0.88129184895864587</v>
      </c>
      <c r="AC713" s="282">
        <f t="shared" si="296"/>
        <v>0.88129184895864587</v>
      </c>
      <c r="AD713" s="282">
        <f t="shared" si="296"/>
        <v>0.88129184895864587</v>
      </c>
      <c r="AE713" s="282">
        <f t="shared" si="296"/>
        <v>0.88129184895864587</v>
      </c>
      <c r="AF713" s="283">
        <f t="shared" si="296"/>
        <v>0.88129184895864587</v>
      </c>
      <c r="AG713" s="284">
        <f t="shared" si="296"/>
        <v>0.88129184895864587</v>
      </c>
      <c r="AH713" s="285">
        <f t="shared" si="296"/>
        <v>0.54234813063162679</v>
      </c>
      <c r="AI713" s="282">
        <f t="shared" si="296"/>
        <v>0.54234813063162679</v>
      </c>
      <c r="AJ713" s="282">
        <f t="shared" si="296"/>
        <v>0.54234813063162679</v>
      </c>
      <c r="AK713" s="282">
        <f t="shared" si="296"/>
        <v>0.54234813063162679</v>
      </c>
      <c r="AL713" s="282">
        <f t="shared" si="296"/>
        <v>0.54234813063162679</v>
      </c>
      <c r="AM713" s="282">
        <f t="shared" si="296"/>
        <v>0.54234813063162679</v>
      </c>
      <c r="AN713" s="282">
        <f t="shared" si="296"/>
        <v>0.54234813063162679</v>
      </c>
      <c r="AO713" s="282">
        <f t="shared" si="296"/>
        <v>0.54234813063162679</v>
      </c>
      <c r="AP713" s="282">
        <f t="shared" si="296"/>
        <v>0.54234813063162679</v>
      </c>
      <c r="AQ713" s="282">
        <f t="shared" si="296"/>
        <v>0.54234813063162679</v>
      </c>
      <c r="AR713" s="282">
        <f t="shared" si="296"/>
        <v>0.54234813063162679</v>
      </c>
      <c r="AS713" s="282">
        <f t="shared" si="296"/>
        <v>0.54234813063162679</v>
      </c>
      <c r="AT713" s="283">
        <f t="shared" si="296"/>
        <v>0.54234813063162679</v>
      </c>
      <c r="AU713" s="284">
        <f t="shared" si="296"/>
        <v>0.54234813063162701</v>
      </c>
      <c r="AV713" s="285">
        <f t="shared" si="296"/>
        <v>0.54234813063162679</v>
      </c>
      <c r="AW713" s="282">
        <f t="shared" si="296"/>
        <v>0.54234813063162679</v>
      </c>
      <c r="AX713" s="282">
        <f t="shared" si="296"/>
        <v>0.54234813063162679</v>
      </c>
      <c r="AY713" s="282">
        <f t="shared" si="296"/>
        <v>0.54234813063162679</v>
      </c>
      <c r="AZ713" s="282">
        <f t="shared" si="296"/>
        <v>0.54234813063162679</v>
      </c>
      <c r="BA713" s="282">
        <f t="shared" si="296"/>
        <v>0.54234813063162679</v>
      </c>
      <c r="BB713" s="282">
        <f t="shared" si="296"/>
        <v>0.54234813063162679</v>
      </c>
      <c r="BC713" s="282">
        <f t="shared" si="296"/>
        <v>0.54234813063162679</v>
      </c>
      <c r="BD713" s="282">
        <f t="shared" si="296"/>
        <v>0.54234813063162679</v>
      </c>
      <c r="BE713" s="282">
        <f t="shared" si="296"/>
        <v>0.54234813063162679</v>
      </c>
      <c r="BF713" s="282">
        <f t="shared" si="296"/>
        <v>0.54234813063162679</v>
      </c>
      <c r="BG713" s="282">
        <f t="shared" si="296"/>
        <v>0.54234813063162679</v>
      </c>
      <c r="BH713" s="283">
        <f t="shared" si="296"/>
        <v>0.54234813063162679</v>
      </c>
      <c r="BI713" s="284">
        <f t="shared" si="296"/>
        <v>3.9319973720208941</v>
      </c>
      <c r="BJ713" s="284">
        <f t="shared" si="296"/>
        <v>3.9319973720208941</v>
      </c>
      <c r="BK713" s="284">
        <f t="shared" si="296"/>
        <v>3.9319973720208941</v>
      </c>
      <c r="BL713" s="284">
        <f t="shared" si="296"/>
        <v>3.9319973720208941</v>
      </c>
      <c r="BM713" s="284">
        <f t="shared" si="296"/>
        <v>3.9319973720208941</v>
      </c>
      <c r="BN713" s="526"/>
    </row>
    <row r="714" spans="1:66" s="264" customFormat="1" outlineLevel="1" x14ac:dyDescent="0.3">
      <c r="A714" t="str">
        <f t="shared" si="258"/>
        <v>Machine or Station Requirement (Biuild/ (UPH * WD * WH * Cacasde yield * (1-DT) * (1-CO)</v>
      </c>
      <c r="B714" s="308" t="str">
        <f t="shared" si="295"/>
        <v>Hoplens (FTA) H1x</v>
      </c>
      <c r="C714" s="326" t="str">
        <f t="shared" si="293"/>
        <v>Dedicated for Hoplens (FTA) H1x</v>
      </c>
      <c r="D714" s="327" t="str">
        <f t="shared" si="293"/>
        <v>AR Coating load</v>
      </c>
      <c r="E714" s="309"/>
      <c r="F714" s="310">
        <v>0</v>
      </c>
      <c r="G714" s="310">
        <f t="shared" ref="G714:AL718" si="297">IFERROR(G$29/((60/(G181*(1+G448))*G$127/$E181)*G$4*G$5*G359*(1-G536)*(1-G625)),0)</f>
        <v>0</v>
      </c>
      <c r="H714" s="310">
        <f t="shared" si="297"/>
        <v>0</v>
      </c>
      <c r="I714" s="310">
        <f t="shared" si="297"/>
        <v>0</v>
      </c>
      <c r="J714" s="310">
        <f t="shared" si="297"/>
        <v>0</v>
      </c>
      <c r="K714" s="310">
        <f t="shared" si="297"/>
        <v>0</v>
      </c>
      <c r="L714" s="310">
        <f t="shared" si="297"/>
        <v>0</v>
      </c>
      <c r="M714" s="310">
        <f t="shared" si="297"/>
        <v>0</v>
      </c>
      <c r="N714" s="310">
        <f t="shared" si="297"/>
        <v>0</v>
      </c>
      <c r="O714" s="310">
        <f t="shared" si="297"/>
        <v>0</v>
      </c>
      <c r="P714" s="310">
        <f t="shared" si="297"/>
        <v>0</v>
      </c>
      <c r="Q714" s="310">
        <f t="shared" si="297"/>
        <v>0</v>
      </c>
      <c r="R714" s="311">
        <f t="shared" si="297"/>
        <v>0</v>
      </c>
      <c r="S714" s="544">
        <f t="shared" si="297"/>
        <v>0</v>
      </c>
      <c r="T714" s="312">
        <f t="shared" si="297"/>
        <v>0</v>
      </c>
      <c r="U714" s="310">
        <f t="shared" si="297"/>
        <v>0</v>
      </c>
      <c r="V714" s="310">
        <f t="shared" si="297"/>
        <v>0</v>
      </c>
      <c r="W714" s="310">
        <f t="shared" si="297"/>
        <v>0</v>
      </c>
      <c r="X714" s="310">
        <f t="shared" si="297"/>
        <v>0</v>
      </c>
      <c r="Y714" s="310">
        <f t="shared" si="297"/>
        <v>0</v>
      </c>
      <c r="Z714" s="310">
        <f t="shared" si="297"/>
        <v>0</v>
      </c>
      <c r="AA714" s="310">
        <f t="shared" si="297"/>
        <v>0</v>
      </c>
      <c r="AB714" s="310">
        <f t="shared" si="297"/>
        <v>0</v>
      </c>
      <c r="AC714" s="310">
        <f t="shared" si="297"/>
        <v>0</v>
      </c>
      <c r="AD714" s="310">
        <f t="shared" si="297"/>
        <v>0</v>
      </c>
      <c r="AE714" s="310">
        <f t="shared" si="297"/>
        <v>0</v>
      </c>
      <c r="AF714" s="311">
        <f t="shared" si="297"/>
        <v>0</v>
      </c>
      <c r="AG714" s="544">
        <f t="shared" si="297"/>
        <v>0</v>
      </c>
      <c r="AH714" s="312">
        <f t="shared" si="297"/>
        <v>0</v>
      </c>
      <c r="AI714" s="310">
        <f t="shared" si="297"/>
        <v>0</v>
      </c>
      <c r="AJ714" s="310">
        <f t="shared" si="297"/>
        <v>0</v>
      </c>
      <c r="AK714" s="310">
        <f t="shared" si="297"/>
        <v>0</v>
      </c>
      <c r="AL714" s="310">
        <f t="shared" si="297"/>
        <v>0</v>
      </c>
      <c r="AM714" s="310">
        <f t="shared" si="296"/>
        <v>0</v>
      </c>
      <c r="AN714" s="310">
        <f t="shared" si="296"/>
        <v>0</v>
      </c>
      <c r="AO714" s="310">
        <f t="shared" si="296"/>
        <v>0</v>
      </c>
      <c r="AP714" s="310">
        <f t="shared" si="296"/>
        <v>0</v>
      </c>
      <c r="AQ714" s="310">
        <f t="shared" si="296"/>
        <v>0</v>
      </c>
      <c r="AR714" s="310">
        <f t="shared" si="296"/>
        <v>0</v>
      </c>
      <c r="AS714" s="310">
        <f t="shared" si="296"/>
        <v>0</v>
      </c>
      <c r="AT714" s="311">
        <f t="shared" si="296"/>
        <v>0</v>
      </c>
      <c r="AU714" s="544">
        <f t="shared" si="296"/>
        <v>0</v>
      </c>
      <c r="AV714" s="312">
        <f t="shared" si="296"/>
        <v>0</v>
      </c>
      <c r="AW714" s="310">
        <f t="shared" si="296"/>
        <v>0</v>
      </c>
      <c r="AX714" s="310">
        <f t="shared" si="296"/>
        <v>0</v>
      </c>
      <c r="AY714" s="310">
        <f t="shared" si="296"/>
        <v>0</v>
      </c>
      <c r="AZ714" s="310">
        <f t="shared" si="296"/>
        <v>0</v>
      </c>
      <c r="BA714" s="310">
        <f t="shared" si="296"/>
        <v>0</v>
      </c>
      <c r="BB714" s="310">
        <f t="shared" si="296"/>
        <v>0</v>
      </c>
      <c r="BC714" s="310">
        <f t="shared" si="296"/>
        <v>0</v>
      </c>
      <c r="BD714" s="310">
        <f t="shared" si="296"/>
        <v>0</v>
      </c>
      <c r="BE714" s="310">
        <f t="shared" si="296"/>
        <v>0</v>
      </c>
      <c r="BF714" s="310">
        <f t="shared" si="296"/>
        <v>0</v>
      </c>
      <c r="BG714" s="310">
        <f t="shared" si="296"/>
        <v>0</v>
      </c>
      <c r="BH714" s="311">
        <f t="shared" si="296"/>
        <v>0</v>
      </c>
      <c r="BI714" s="544">
        <f t="shared" si="296"/>
        <v>0</v>
      </c>
      <c r="BJ714" s="544">
        <f t="shared" si="296"/>
        <v>0</v>
      </c>
      <c r="BK714" s="544">
        <f t="shared" si="296"/>
        <v>0</v>
      </c>
      <c r="BL714" s="544">
        <f t="shared" si="296"/>
        <v>0</v>
      </c>
      <c r="BM714" s="544">
        <f t="shared" si="296"/>
        <v>0</v>
      </c>
      <c r="BN714" s="532"/>
    </row>
    <row r="715" spans="1:66" s="264" customFormat="1" outlineLevel="1" x14ac:dyDescent="0.3">
      <c r="A715" t="str">
        <f t="shared" si="258"/>
        <v>Machine or Station Requirement (Biuild/ (UPH * WD * WH * Cacasde yield * (1-DT) * (1-CO)</v>
      </c>
      <c r="B715" s="308" t="str">
        <f t="shared" si="295"/>
        <v>Hoplens (FTA) H1x</v>
      </c>
      <c r="C715" s="326" t="str">
        <f t="shared" si="293"/>
        <v>Dedicated for Hoplens (FTA) H1x</v>
      </c>
      <c r="D715" s="327" t="str">
        <f t="shared" si="293"/>
        <v>AR Coating/Pre/Post Inspection</v>
      </c>
      <c r="E715" s="309"/>
      <c r="F715" s="310">
        <v>0</v>
      </c>
      <c r="G715" s="310">
        <f t="shared" si="297"/>
        <v>0</v>
      </c>
      <c r="H715" s="310">
        <f t="shared" si="297"/>
        <v>0</v>
      </c>
      <c r="I715" s="310">
        <f t="shared" si="297"/>
        <v>0</v>
      </c>
      <c r="J715" s="310">
        <f t="shared" si="297"/>
        <v>0</v>
      </c>
      <c r="K715" s="310">
        <f t="shared" si="297"/>
        <v>0</v>
      </c>
      <c r="L715" s="310">
        <f t="shared" si="297"/>
        <v>0</v>
      </c>
      <c r="M715" s="310">
        <f t="shared" si="297"/>
        <v>0</v>
      </c>
      <c r="N715" s="310">
        <f t="shared" si="297"/>
        <v>0</v>
      </c>
      <c r="O715" s="310">
        <f t="shared" si="297"/>
        <v>0</v>
      </c>
      <c r="P715" s="310">
        <f t="shared" si="297"/>
        <v>0</v>
      </c>
      <c r="Q715" s="310">
        <f t="shared" si="297"/>
        <v>0</v>
      </c>
      <c r="R715" s="311">
        <f t="shared" si="297"/>
        <v>0</v>
      </c>
      <c r="S715" s="544">
        <f t="shared" si="297"/>
        <v>0</v>
      </c>
      <c r="T715" s="312">
        <f t="shared" si="297"/>
        <v>0</v>
      </c>
      <c r="U715" s="310">
        <f t="shared" si="297"/>
        <v>0</v>
      </c>
      <c r="V715" s="310">
        <f t="shared" si="297"/>
        <v>0</v>
      </c>
      <c r="W715" s="310">
        <f t="shared" si="297"/>
        <v>0</v>
      </c>
      <c r="X715" s="310">
        <f t="shared" si="297"/>
        <v>0</v>
      </c>
      <c r="Y715" s="310">
        <f t="shared" si="297"/>
        <v>0</v>
      </c>
      <c r="Z715" s="310">
        <f t="shared" si="297"/>
        <v>0</v>
      </c>
      <c r="AA715" s="310">
        <f t="shared" si="297"/>
        <v>0</v>
      </c>
      <c r="AB715" s="310">
        <f t="shared" si="297"/>
        <v>0</v>
      </c>
      <c r="AC715" s="310">
        <f t="shared" si="297"/>
        <v>0</v>
      </c>
      <c r="AD715" s="310">
        <f t="shared" si="297"/>
        <v>0</v>
      </c>
      <c r="AE715" s="310">
        <f t="shared" si="297"/>
        <v>0</v>
      </c>
      <c r="AF715" s="311">
        <f t="shared" si="297"/>
        <v>0</v>
      </c>
      <c r="AG715" s="544">
        <f t="shared" si="297"/>
        <v>0</v>
      </c>
      <c r="AH715" s="312">
        <f t="shared" si="297"/>
        <v>0</v>
      </c>
      <c r="AI715" s="310">
        <f t="shared" si="297"/>
        <v>0</v>
      </c>
      <c r="AJ715" s="310">
        <f t="shared" si="297"/>
        <v>0</v>
      </c>
      <c r="AK715" s="310">
        <f t="shared" si="297"/>
        <v>0</v>
      </c>
      <c r="AL715" s="310">
        <f t="shared" si="297"/>
        <v>0</v>
      </c>
      <c r="AM715" s="310">
        <f t="shared" si="296"/>
        <v>0</v>
      </c>
      <c r="AN715" s="310">
        <f t="shared" si="296"/>
        <v>0</v>
      </c>
      <c r="AO715" s="310">
        <f t="shared" si="296"/>
        <v>0</v>
      </c>
      <c r="AP715" s="310">
        <f t="shared" si="296"/>
        <v>0</v>
      </c>
      <c r="AQ715" s="310">
        <f t="shared" si="296"/>
        <v>0</v>
      </c>
      <c r="AR715" s="310">
        <f t="shared" si="296"/>
        <v>0</v>
      </c>
      <c r="AS715" s="310">
        <f t="shared" si="296"/>
        <v>0</v>
      </c>
      <c r="AT715" s="311">
        <f t="shared" si="296"/>
        <v>0</v>
      </c>
      <c r="AU715" s="544">
        <f t="shared" si="296"/>
        <v>0</v>
      </c>
      <c r="AV715" s="312">
        <f t="shared" si="296"/>
        <v>0</v>
      </c>
      <c r="AW715" s="310">
        <f t="shared" si="296"/>
        <v>0</v>
      </c>
      <c r="AX715" s="310">
        <f t="shared" si="296"/>
        <v>0</v>
      </c>
      <c r="AY715" s="310">
        <f t="shared" si="296"/>
        <v>0</v>
      </c>
      <c r="AZ715" s="310">
        <f t="shared" si="296"/>
        <v>0</v>
      </c>
      <c r="BA715" s="310">
        <f t="shared" si="296"/>
        <v>0</v>
      </c>
      <c r="BB715" s="310">
        <f t="shared" si="296"/>
        <v>0</v>
      </c>
      <c r="BC715" s="310">
        <f t="shared" si="296"/>
        <v>0</v>
      </c>
      <c r="BD715" s="310">
        <f t="shared" si="296"/>
        <v>0</v>
      </c>
      <c r="BE715" s="310">
        <f t="shared" si="296"/>
        <v>0</v>
      </c>
      <c r="BF715" s="310">
        <f t="shared" si="296"/>
        <v>0</v>
      </c>
      <c r="BG715" s="310">
        <f t="shared" si="296"/>
        <v>0</v>
      </c>
      <c r="BH715" s="311">
        <f t="shared" si="296"/>
        <v>0</v>
      </c>
      <c r="BI715" s="544">
        <f t="shared" si="296"/>
        <v>0</v>
      </c>
      <c r="BJ715" s="544">
        <f t="shared" si="296"/>
        <v>0</v>
      </c>
      <c r="BK715" s="544">
        <f t="shared" si="296"/>
        <v>0</v>
      </c>
      <c r="BL715" s="544">
        <f t="shared" si="296"/>
        <v>0</v>
      </c>
      <c r="BM715" s="544">
        <f t="shared" si="296"/>
        <v>0</v>
      </c>
      <c r="BN715" s="532"/>
    </row>
    <row r="716" spans="1:66" s="264" customFormat="1" outlineLevel="1" x14ac:dyDescent="0.3">
      <c r="A716" t="str">
        <f t="shared" si="258"/>
        <v>Machine or Station Requirement (Biuild/ (UPH * WD * WH * Cacasde yield * (1-DT) * (1-CO)</v>
      </c>
      <c r="B716" s="308" t="str">
        <f t="shared" si="295"/>
        <v>Hoplens (FTA) H1x</v>
      </c>
      <c r="C716" s="326" t="str">
        <f t="shared" si="293"/>
        <v>Dedicated for Hoplens (FTA) H1x</v>
      </c>
      <c r="D716" s="327" t="str">
        <f t="shared" si="293"/>
        <v>AR Coating unload</v>
      </c>
      <c r="E716" s="309"/>
      <c r="F716" s="310">
        <v>0</v>
      </c>
      <c r="G716" s="310">
        <f t="shared" si="297"/>
        <v>0</v>
      </c>
      <c r="H716" s="310">
        <f t="shared" si="297"/>
        <v>0</v>
      </c>
      <c r="I716" s="310">
        <f t="shared" si="297"/>
        <v>0</v>
      </c>
      <c r="J716" s="310">
        <f t="shared" si="297"/>
        <v>0</v>
      </c>
      <c r="K716" s="310">
        <f t="shared" si="297"/>
        <v>0</v>
      </c>
      <c r="L716" s="310">
        <f t="shared" si="297"/>
        <v>0</v>
      </c>
      <c r="M716" s="310">
        <f t="shared" si="297"/>
        <v>0</v>
      </c>
      <c r="N716" s="310">
        <f t="shared" si="297"/>
        <v>0</v>
      </c>
      <c r="O716" s="310">
        <f t="shared" si="297"/>
        <v>0</v>
      </c>
      <c r="P716" s="310">
        <f t="shared" si="297"/>
        <v>0</v>
      </c>
      <c r="Q716" s="310">
        <f t="shared" si="297"/>
        <v>0</v>
      </c>
      <c r="R716" s="311">
        <f t="shared" si="297"/>
        <v>0</v>
      </c>
      <c r="S716" s="544">
        <f t="shared" si="297"/>
        <v>0</v>
      </c>
      <c r="T716" s="312">
        <f t="shared" si="297"/>
        <v>0</v>
      </c>
      <c r="U716" s="310">
        <f t="shared" si="297"/>
        <v>0</v>
      </c>
      <c r="V716" s="310">
        <f t="shared" si="297"/>
        <v>0</v>
      </c>
      <c r="W716" s="310">
        <f t="shared" si="297"/>
        <v>0</v>
      </c>
      <c r="X716" s="310">
        <f t="shared" si="297"/>
        <v>0</v>
      </c>
      <c r="Y716" s="310">
        <f t="shared" si="297"/>
        <v>0</v>
      </c>
      <c r="Z716" s="310">
        <f t="shared" si="297"/>
        <v>0</v>
      </c>
      <c r="AA716" s="310">
        <f t="shared" si="297"/>
        <v>0</v>
      </c>
      <c r="AB716" s="310">
        <f t="shared" si="297"/>
        <v>0</v>
      </c>
      <c r="AC716" s="310">
        <f t="shared" si="297"/>
        <v>0</v>
      </c>
      <c r="AD716" s="310">
        <f t="shared" si="297"/>
        <v>0</v>
      </c>
      <c r="AE716" s="310">
        <f t="shared" si="297"/>
        <v>0</v>
      </c>
      <c r="AF716" s="311">
        <f t="shared" si="297"/>
        <v>0</v>
      </c>
      <c r="AG716" s="544">
        <f t="shared" si="297"/>
        <v>0</v>
      </c>
      <c r="AH716" s="312">
        <f t="shared" si="297"/>
        <v>0</v>
      </c>
      <c r="AI716" s="310">
        <f t="shared" si="297"/>
        <v>0</v>
      </c>
      <c r="AJ716" s="310">
        <f t="shared" si="297"/>
        <v>0</v>
      </c>
      <c r="AK716" s="310">
        <f t="shared" si="297"/>
        <v>0</v>
      </c>
      <c r="AL716" s="310">
        <f t="shared" si="297"/>
        <v>0</v>
      </c>
      <c r="AM716" s="310">
        <f t="shared" si="296"/>
        <v>0</v>
      </c>
      <c r="AN716" s="310">
        <f t="shared" si="296"/>
        <v>0</v>
      </c>
      <c r="AO716" s="310">
        <f t="shared" si="296"/>
        <v>0</v>
      </c>
      <c r="AP716" s="310">
        <f t="shared" si="296"/>
        <v>0</v>
      </c>
      <c r="AQ716" s="310">
        <f t="shared" si="296"/>
        <v>0</v>
      </c>
      <c r="AR716" s="310">
        <f t="shared" si="296"/>
        <v>0</v>
      </c>
      <c r="AS716" s="310">
        <f t="shared" si="296"/>
        <v>0</v>
      </c>
      <c r="AT716" s="311">
        <f t="shared" si="296"/>
        <v>0</v>
      </c>
      <c r="AU716" s="544">
        <f t="shared" si="296"/>
        <v>0</v>
      </c>
      <c r="AV716" s="312">
        <f t="shared" si="296"/>
        <v>0</v>
      </c>
      <c r="AW716" s="310">
        <f t="shared" si="296"/>
        <v>0</v>
      </c>
      <c r="AX716" s="310">
        <f t="shared" si="296"/>
        <v>0</v>
      </c>
      <c r="AY716" s="310">
        <f t="shared" si="296"/>
        <v>0</v>
      </c>
      <c r="AZ716" s="310">
        <f t="shared" si="296"/>
        <v>0</v>
      </c>
      <c r="BA716" s="310">
        <f t="shared" si="296"/>
        <v>0</v>
      </c>
      <c r="BB716" s="310">
        <f t="shared" si="296"/>
        <v>0</v>
      </c>
      <c r="BC716" s="310">
        <f t="shared" si="296"/>
        <v>0</v>
      </c>
      <c r="BD716" s="310">
        <f t="shared" si="296"/>
        <v>0</v>
      </c>
      <c r="BE716" s="310">
        <f t="shared" si="296"/>
        <v>0</v>
      </c>
      <c r="BF716" s="310">
        <f t="shared" si="296"/>
        <v>0</v>
      </c>
      <c r="BG716" s="310">
        <f t="shared" si="296"/>
        <v>0</v>
      </c>
      <c r="BH716" s="311">
        <f t="shared" si="296"/>
        <v>0</v>
      </c>
      <c r="BI716" s="544">
        <f t="shared" si="296"/>
        <v>0</v>
      </c>
      <c r="BJ716" s="544">
        <f t="shared" si="296"/>
        <v>0</v>
      </c>
      <c r="BK716" s="544">
        <f t="shared" si="296"/>
        <v>0</v>
      </c>
      <c r="BL716" s="544">
        <f t="shared" si="296"/>
        <v>0</v>
      </c>
      <c r="BM716" s="544">
        <f t="shared" si="296"/>
        <v>0</v>
      </c>
      <c r="BN716" s="532"/>
    </row>
    <row r="717" spans="1:66" outlineLevel="1" x14ac:dyDescent="0.3">
      <c r="A717" t="str">
        <f t="shared" si="258"/>
        <v>Machine or Station Requirement (Biuild/ (UPH * WD * WH * Cacasde yield * (1-DT) * (1-CO)</v>
      </c>
      <c r="B717" s="239" t="str">
        <f t="shared" si="295"/>
        <v>Hoplens (FTA) H1x</v>
      </c>
      <c r="C717" s="240" t="str">
        <f t="shared" si="293"/>
        <v>Common</v>
      </c>
      <c r="D717" s="545" t="str">
        <f t="shared" si="293"/>
        <v>Hoplens Final Inspection</v>
      </c>
      <c r="E717" s="546"/>
      <c r="F717" s="282">
        <v>0.59558517284464796</v>
      </c>
      <c r="G717" s="282">
        <f t="shared" si="297"/>
        <v>0.59558517284464796</v>
      </c>
      <c r="H717" s="282">
        <f t="shared" si="297"/>
        <v>0.59558517284464796</v>
      </c>
      <c r="I717" s="282">
        <f t="shared" si="297"/>
        <v>0.59558517284464796</v>
      </c>
      <c r="J717" s="282">
        <f t="shared" si="297"/>
        <v>0.59558517284464796</v>
      </c>
      <c r="K717" s="282">
        <f t="shared" si="297"/>
        <v>0.59558517284464796</v>
      </c>
      <c r="L717" s="282">
        <f t="shared" si="297"/>
        <v>0.59558517284464796</v>
      </c>
      <c r="M717" s="282">
        <f t="shared" si="297"/>
        <v>0.59558517284464796</v>
      </c>
      <c r="N717" s="282">
        <f t="shared" si="297"/>
        <v>0.59558517284464796</v>
      </c>
      <c r="O717" s="282">
        <f t="shared" si="297"/>
        <v>0.59558517284464796</v>
      </c>
      <c r="P717" s="282">
        <f t="shared" si="297"/>
        <v>0.59558517284464796</v>
      </c>
      <c r="Q717" s="282">
        <f t="shared" si="297"/>
        <v>0.59558517284464796</v>
      </c>
      <c r="R717" s="283">
        <f t="shared" si="297"/>
        <v>0.59558517284464796</v>
      </c>
      <c r="S717" s="547">
        <f t="shared" si="297"/>
        <v>0.59558517284464807</v>
      </c>
      <c r="T717" s="285">
        <f t="shared" si="297"/>
        <v>1.2368110509509924</v>
      </c>
      <c r="U717" s="282">
        <f t="shared" si="297"/>
        <v>1.2368110509509924</v>
      </c>
      <c r="V717" s="282">
        <f t="shared" si="297"/>
        <v>1.2368110509509924</v>
      </c>
      <c r="W717" s="282">
        <f t="shared" si="297"/>
        <v>1.2368110509509924</v>
      </c>
      <c r="X717" s="282">
        <f t="shared" si="297"/>
        <v>1.2368110509509924</v>
      </c>
      <c r="Y717" s="282">
        <f t="shared" si="297"/>
        <v>1.2368110509509924</v>
      </c>
      <c r="Z717" s="282">
        <f t="shared" si="297"/>
        <v>1.2368110509509924</v>
      </c>
      <c r="AA717" s="282">
        <f t="shared" si="297"/>
        <v>1.2368110509509924</v>
      </c>
      <c r="AB717" s="282">
        <f t="shared" si="297"/>
        <v>1.2368110509509924</v>
      </c>
      <c r="AC717" s="282">
        <f t="shared" si="297"/>
        <v>1.2368110509509924</v>
      </c>
      <c r="AD717" s="282">
        <f t="shared" si="297"/>
        <v>1.2368110509509924</v>
      </c>
      <c r="AE717" s="282">
        <f t="shared" si="297"/>
        <v>1.2368110509509924</v>
      </c>
      <c r="AF717" s="283">
        <f t="shared" si="297"/>
        <v>1.2368110509509924</v>
      </c>
      <c r="AG717" s="547">
        <f t="shared" si="297"/>
        <v>1.2368110509509926</v>
      </c>
      <c r="AH717" s="285">
        <f t="shared" si="297"/>
        <v>0.76113510208952884</v>
      </c>
      <c r="AI717" s="282">
        <f t="shared" si="297"/>
        <v>0.76113510208952884</v>
      </c>
      <c r="AJ717" s="282">
        <f t="shared" si="297"/>
        <v>0.76113510208952884</v>
      </c>
      <c r="AK717" s="282">
        <f t="shared" si="297"/>
        <v>0.76113510208952884</v>
      </c>
      <c r="AL717" s="282">
        <f t="shared" si="297"/>
        <v>0.76113510208952884</v>
      </c>
      <c r="AM717" s="282">
        <f t="shared" si="296"/>
        <v>0.76113510208952884</v>
      </c>
      <c r="AN717" s="282">
        <f t="shared" si="296"/>
        <v>0.76113510208952884</v>
      </c>
      <c r="AO717" s="282">
        <f t="shared" si="296"/>
        <v>0.76113510208952884</v>
      </c>
      <c r="AP717" s="282">
        <f t="shared" si="296"/>
        <v>0.76113510208952884</v>
      </c>
      <c r="AQ717" s="282">
        <f t="shared" si="296"/>
        <v>0.76113510208952884</v>
      </c>
      <c r="AR717" s="282">
        <f t="shared" si="296"/>
        <v>0.76113510208952884</v>
      </c>
      <c r="AS717" s="282">
        <f t="shared" si="296"/>
        <v>0.76113510208952884</v>
      </c>
      <c r="AT717" s="283">
        <f t="shared" si="296"/>
        <v>0.76113510208952884</v>
      </c>
      <c r="AU717" s="547">
        <f t="shared" si="296"/>
        <v>0.76113510208952906</v>
      </c>
      <c r="AV717" s="285">
        <f t="shared" si="296"/>
        <v>0.76113510208952884</v>
      </c>
      <c r="AW717" s="282">
        <f t="shared" si="296"/>
        <v>0.76113510208952884</v>
      </c>
      <c r="AX717" s="282">
        <f t="shared" si="296"/>
        <v>0.76113510208952884</v>
      </c>
      <c r="AY717" s="282">
        <f t="shared" si="296"/>
        <v>0.76113510208952884</v>
      </c>
      <c r="AZ717" s="282">
        <f t="shared" si="296"/>
        <v>0.76113510208952884</v>
      </c>
      <c r="BA717" s="282">
        <f t="shared" si="296"/>
        <v>0.76113510208952884</v>
      </c>
      <c r="BB717" s="282">
        <f t="shared" si="296"/>
        <v>0.76113510208952884</v>
      </c>
      <c r="BC717" s="282">
        <f t="shared" si="296"/>
        <v>0.76113510208952884</v>
      </c>
      <c r="BD717" s="282">
        <f t="shared" si="296"/>
        <v>0.76113510208952884</v>
      </c>
      <c r="BE717" s="282">
        <f t="shared" si="296"/>
        <v>0.76113510208952884</v>
      </c>
      <c r="BF717" s="282">
        <f t="shared" si="296"/>
        <v>0.76113510208952884</v>
      </c>
      <c r="BG717" s="282">
        <f t="shared" si="296"/>
        <v>0.76113510208952884</v>
      </c>
      <c r="BH717" s="283">
        <f t="shared" si="296"/>
        <v>0.76113510208952884</v>
      </c>
      <c r="BI717" s="547">
        <f t="shared" si="296"/>
        <v>5.5181921945290826</v>
      </c>
      <c r="BJ717" s="547">
        <f t="shared" si="296"/>
        <v>5.5181921945290826</v>
      </c>
      <c r="BK717" s="547">
        <f t="shared" si="296"/>
        <v>5.5181921945290826</v>
      </c>
      <c r="BL717" s="547">
        <f t="shared" si="296"/>
        <v>5.5181921945290826</v>
      </c>
      <c r="BM717" s="547">
        <f t="shared" si="296"/>
        <v>5.5181921945290826</v>
      </c>
      <c r="BN717" s="526"/>
    </row>
    <row r="718" spans="1:66" outlineLevel="1" x14ac:dyDescent="0.3">
      <c r="A718" t="str">
        <f t="shared" si="258"/>
        <v>Machine or Station Requirement (Biuild/ (UPH * WD * WH * Cacasde yield * (1-DT) * (1-CO)</v>
      </c>
      <c r="B718" s="350" t="str">
        <f t="shared" si="295"/>
        <v>Hoplens (FTA) H1x</v>
      </c>
      <c r="C718" s="291" t="str">
        <f t="shared" si="293"/>
        <v>Common</v>
      </c>
      <c r="D718" s="351" t="str">
        <f t="shared" si="293"/>
        <v>Packing and label printing</v>
      </c>
      <c r="E718" s="360"/>
      <c r="F718" s="293">
        <v>0.11249942153732238</v>
      </c>
      <c r="G718" s="293">
        <f t="shared" si="297"/>
        <v>0.11249942153732238</v>
      </c>
      <c r="H718" s="293">
        <f t="shared" si="297"/>
        <v>0.11249942153732238</v>
      </c>
      <c r="I718" s="293">
        <f t="shared" si="297"/>
        <v>0.11249942153732238</v>
      </c>
      <c r="J718" s="293">
        <f t="shared" si="297"/>
        <v>0.11249942153732238</v>
      </c>
      <c r="K718" s="293">
        <f t="shared" si="297"/>
        <v>0.11249942153732238</v>
      </c>
      <c r="L718" s="293">
        <f t="shared" si="297"/>
        <v>0.11249942153732238</v>
      </c>
      <c r="M718" s="293">
        <f t="shared" si="297"/>
        <v>0.11249942153732238</v>
      </c>
      <c r="N718" s="293">
        <f t="shared" si="297"/>
        <v>0.11249942153732238</v>
      </c>
      <c r="O718" s="293">
        <f t="shared" si="297"/>
        <v>0.11249942153732238</v>
      </c>
      <c r="P718" s="293">
        <f t="shared" si="297"/>
        <v>0.11249942153732238</v>
      </c>
      <c r="Q718" s="293">
        <f t="shared" si="297"/>
        <v>0.11249942153732238</v>
      </c>
      <c r="R718" s="294">
        <f t="shared" si="297"/>
        <v>0.11249942153732238</v>
      </c>
      <c r="S718" s="295">
        <f t="shared" si="297"/>
        <v>0.1124994215373224</v>
      </c>
      <c r="T718" s="296">
        <f t="shared" si="297"/>
        <v>0.2336198651796319</v>
      </c>
      <c r="U718" s="293">
        <f t="shared" si="297"/>
        <v>0.2336198651796319</v>
      </c>
      <c r="V718" s="293">
        <f t="shared" si="297"/>
        <v>0.2336198651796319</v>
      </c>
      <c r="W718" s="293">
        <f t="shared" si="297"/>
        <v>0.2336198651796319</v>
      </c>
      <c r="X718" s="293">
        <f t="shared" si="297"/>
        <v>0.2336198651796319</v>
      </c>
      <c r="Y718" s="293">
        <f t="shared" si="297"/>
        <v>0.2336198651796319</v>
      </c>
      <c r="Z718" s="293">
        <f t="shared" si="297"/>
        <v>0.2336198651796319</v>
      </c>
      <c r="AA718" s="293">
        <f t="shared" si="297"/>
        <v>0.2336198651796319</v>
      </c>
      <c r="AB718" s="293">
        <f t="shared" si="297"/>
        <v>0.2336198651796319</v>
      </c>
      <c r="AC718" s="293">
        <f t="shared" si="297"/>
        <v>0.2336198651796319</v>
      </c>
      <c r="AD718" s="293">
        <f t="shared" si="297"/>
        <v>0.2336198651796319</v>
      </c>
      <c r="AE718" s="293">
        <f t="shared" si="297"/>
        <v>0.2336198651796319</v>
      </c>
      <c r="AF718" s="294">
        <f t="shared" si="297"/>
        <v>0.2336198651796319</v>
      </c>
      <c r="AG718" s="295">
        <f t="shared" si="297"/>
        <v>0.2336198651796319</v>
      </c>
      <c r="AH718" s="296">
        <f t="shared" si="297"/>
        <v>0.14376996372802212</v>
      </c>
      <c r="AI718" s="293">
        <f t="shared" si="297"/>
        <v>0.14376996372802212</v>
      </c>
      <c r="AJ718" s="293">
        <f t="shared" si="297"/>
        <v>0.14376996372802212</v>
      </c>
      <c r="AK718" s="293">
        <f t="shared" si="297"/>
        <v>0.14376996372802212</v>
      </c>
      <c r="AL718" s="293">
        <f t="shared" si="297"/>
        <v>0.14376996372802212</v>
      </c>
      <c r="AM718" s="293">
        <f t="shared" si="296"/>
        <v>0.14376996372802212</v>
      </c>
      <c r="AN718" s="293">
        <f t="shared" si="296"/>
        <v>0.14376996372802212</v>
      </c>
      <c r="AO718" s="293">
        <f t="shared" si="296"/>
        <v>0.14376996372802212</v>
      </c>
      <c r="AP718" s="293">
        <f t="shared" si="296"/>
        <v>0.14376996372802212</v>
      </c>
      <c r="AQ718" s="293">
        <f t="shared" si="296"/>
        <v>0.14376996372802212</v>
      </c>
      <c r="AR718" s="293">
        <f t="shared" si="296"/>
        <v>0.14376996372802212</v>
      </c>
      <c r="AS718" s="293">
        <f t="shared" si="296"/>
        <v>0.14376996372802212</v>
      </c>
      <c r="AT718" s="294">
        <f t="shared" si="296"/>
        <v>0.14376996372802212</v>
      </c>
      <c r="AU718" s="295">
        <f t="shared" si="296"/>
        <v>0.14376996372802214</v>
      </c>
      <c r="AV718" s="296">
        <f t="shared" si="296"/>
        <v>0.14376996372802212</v>
      </c>
      <c r="AW718" s="293">
        <f t="shared" si="296"/>
        <v>0.14376996372802212</v>
      </c>
      <c r="AX718" s="293">
        <f t="shared" si="296"/>
        <v>0.14376996372802212</v>
      </c>
      <c r="AY718" s="293">
        <f t="shared" si="296"/>
        <v>0.14376996372802212</v>
      </c>
      <c r="AZ718" s="293">
        <f t="shared" si="296"/>
        <v>0.14376996372802212</v>
      </c>
      <c r="BA718" s="293">
        <f t="shared" si="296"/>
        <v>0.14376996372802212</v>
      </c>
      <c r="BB718" s="293">
        <f t="shared" si="296"/>
        <v>0.14376996372802212</v>
      </c>
      <c r="BC718" s="293">
        <f t="shared" si="296"/>
        <v>0.14376996372802212</v>
      </c>
      <c r="BD718" s="293">
        <f t="shared" si="296"/>
        <v>0.14376996372802212</v>
      </c>
      <c r="BE718" s="293">
        <f t="shared" si="296"/>
        <v>0.14376996372802212</v>
      </c>
      <c r="BF718" s="293">
        <f t="shared" si="296"/>
        <v>0.14376996372802212</v>
      </c>
      <c r="BG718" s="293">
        <f t="shared" si="296"/>
        <v>0.14376996372802212</v>
      </c>
      <c r="BH718" s="294">
        <f t="shared" si="296"/>
        <v>0.14376996372802212</v>
      </c>
      <c r="BI718" s="295">
        <f t="shared" si="296"/>
        <v>1.0423251922999377</v>
      </c>
      <c r="BJ718" s="295">
        <f t="shared" si="296"/>
        <v>1.0423251922999377</v>
      </c>
      <c r="BK718" s="295">
        <f t="shared" si="296"/>
        <v>1.0423251922999377</v>
      </c>
      <c r="BL718" s="295">
        <f t="shared" si="296"/>
        <v>1.0423251922999377</v>
      </c>
      <c r="BM718" s="295">
        <f t="shared" si="296"/>
        <v>1.0423251922999377</v>
      </c>
      <c r="BN718" s="526"/>
    </row>
    <row r="719" spans="1:66" outlineLevel="1" x14ac:dyDescent="0.3">
      <c r="A719" s="415" t="str">
        <f t="shared" si="258"/>
        <v>Machine or Station Requirement (Biuild/ (UPH * WD * WH * Cacasde yield * (1-DT) * (1-CO)</v>
      </c>
      <c r="B719" s="352" t="s">
        <v>86</v>
      </c>
      <c r="C719" s="274" t="str">
        <f t="shared" si="293"/>
        <v>Common</v>
      </c>
      <c r="D719" s="275" t="s">
        <v>68</v>
      </c>
      <c r="E719" s="276"/>
      <c r="F719" s="277"/>
      <c r="G719" s="277"/>
      <c r="H719" s="277"/>
      <c r="I719" s="277"/>
      <c r="J719" s="277"/>
      <c r="K719" s="277"/>
      <c r="L719" s="277"/>
      <c r="M719" s="277"/>
      <c r="N719" s="277"/>
      <c r="O719" s="277"/>
      <c r="P719" s="277"/>
      <c r="Q719" s="277"/>
      <c r="R719" s="278"/>
      <c r="S719" s="556">
        <f>IFERROR(S$30/((60/(S186*(1+S453))*S$127/$E186)*S$4*S$5*S364*(1-S541)*(1-S630)),0)</f>
        <v>0</v>
      </c>
      <c r="T719" s="557">
        <f t="shared" ref="T719:BM719" si="298">IFERROR(T$30/((60/(T186*(1+T453))*T$127/$E186)*T$4*T$5*T364*(1-T541)*(1-T630)),0)</f>
        <v>0</v>
      </c>
      <c r="U719" s="558">
        <f t="shared" si="298"/>
        <v>0</v>
      </c>
      <c r="V719" s="558">
        <f t="shared" si="298"/>
        <v>0</v>
      </c>
      <c r="W719" s="558">
        <f t="shared" si="298"/>
        <v>0</v>
      </c>
      <c r="X719" s="558">
        <f t="shared" si="298"/>
        <v>0</v>
      </c>
      <c r="Y719" s="558">
        <f t="shared" si="298"/>
        <v>0</v>
      </c>
      <c r="Z719" s="558">
        <f t="shared" si="298"/>
        <v>0</v>
      </c>
      <c r="AA719" s="558">
        <f t="shared" si="298"/>
        <v>0</v>
      </c>
      <c r="AB719" s="558">
        <f t="shared" si="298"/>
        <v>0</v>
      </c>
      <c r="AC719" s="558">
        <f t="shared" si="298"/>
        <v>0</v>
      </c>
      <c r="AD719" s="558">
        <f t="shared" si="298"/>
        <v>0</v>
      </c>
      <c r="AE719" s="558">
        <f t="shared" si="298"/>
        <v>0</v>
      </c>
      <c r="AF719" s="559">
        <f t="shared" si="298"/>
        <v>0</v>
      </c>
      <c r="AG719" s="556">
        <f t="shared" si="298"/>
        <v>0</v>
      </c>
      <c r="AH719" s="557">
        <f t="shared" si="298"/>
        <v>0</v>
      </c>
      <c r="AI719" s="558">
        <f t="shared" si="298"/>
        <v>0</v>
      </c>
      <c r="AJ719" s="558">
        <f t="shared" si="298"/>
        <v>0</v>
      </c>
      <c r="AK719" s="558">
        <f t="shared" si="298"/>
        <v>0</v>
      </c>
      <c r="AL719" s="558">
        <f t="shared" si="298"/>
        <v>0</v>
      </c>
      <c r="AM719" s="558">
        <f t="shared" si="298"/>
        <v>0</v>
      </c>
      <c r="AN719" s="558">
        <f t="shared" si="298"/>
        <v>0</v>
      </c>
      <c r="AO719" s="558">
        <f t="shared" si="298"/>
        <v>0</v>
      </c>
      <c r="AP719" s="558">
        <f t="shared" si="298"/>
        <v>0</v>
      </c>
      <c r="AQ719" s="558">
        <f t="shared" si="298"/>
        <v>0</v>
      </c>
      <c r="AR719" s="558">
        <f t="shared" si="298"/>
        <v>0</v>
      </c>
      <c r="AS719" s="558">
        <f t="shared" si="298"/>
        <v>0</v>
      </c>
      <c r="AT719" s="559">
        <f t="shared" si="298"/>
        <v>0</v>
      </c>
      <c r="AU719" s="556">
        <f t="shared" si="298"/>
        <v>0</v>
      </c>
      <c r="AV719" s="557">
        <f t="shared" si="298"/>
        <v>0</v>
      </c>
      <c r="AW719" s="558">
        <f t="shared" si="298"/>
        <v>0</v>
      </c>
      <c r="AX719" s="558">
        <f t="shared" si="298"/>
        <v>0</v>
      </c>
      <c r="AY719" s="558">
        <f t="shared" si="298"/>
        <v>0</v>
      </c>
      <c r="AZ719" s="558">
        <f t="shared" si="298"/>
        <v>0</v>
      </c>
      <c r="BA719" s="558">
        <f t="shared" si="298"/>
        <v>0</v>
      </c>
      <c r="BB719" s="558">
        <f t="shared" si="298"/>
        <v>0</v>
      </c>
      <c r="BC719" s="558">
        <f t="shared" si="298"/>
        <v>0</v>
      </c>
      <c r="BD719" s="558">
        <f t="shared" si="298"/>
        <v>0</v>
      </c>
      <c r="BE719" s="558">
        <f t="shared" si="298"/>
        <v>0</v>
      </c>
      <c r="BF719" s="558">
        <f t="shared" si="298"/>
        <v>0</v>
      </c>
      <c r="BG719" s="558">
        <f t="shared" si="298"/>
        <v>0</v>
      </c>
      <c r="BH719" s="559">
        <f t="shared" si="298"/>
        <v>0</v>
      </c>
      <c r="BI719" s="556">
        <f t="shared" si="298"/>
        <v>0</v>
      </c>
      <c r="BJ719" s="556">
        <f t="shared" si="298"/>
        <v>0</v>
      </c>
      <c r="BK719" s="556">
        <f t="shared" si="298"/>
        <v>0</v>
      </c>
      <c r="BL719" s="556">
        <f t="shared" si="298"/>
        <v>0</v>
      </c>
      <c r="BM719" s="556">
        <f t="shared" si="298"/>
        <v>0</v>
      </c>
    </row>
    <row r="720" spans="1:66" outlineLevel="1" x14ac:dyDescent="0.3">
      <c r="A720" s="415" t="str">
        <f t="shared" si="258"/>
        <v>Machine or Station Requirement (Biuild/ (UPH * WD * WH * Cacasde yield * (1-DT) * (1-CO)</v>
      </c>
      <c r="B720" s="353" t="s">
        <v>86</v>
      </c>
      <c r="C720" s="240" t="str">
        <f t="shared" si="293"/>
        <v>Common</v>
      </c>
      <c r="D720" s="241" t="s">
        <v>69</v>
      </c>
      <c r="E720" s="242"/>
      <c r="F720" s="243"/>
      <c r="G720" s="243"/>
      <c r="H720" s="243"/>
      <c r="I720" s="243"/>
      <c r="J720" s="243"/>
      <c r="K720" s="243"/>
      <c r="L720" s="243"/>
      <c r="M720" s="243"/>
      <c r="N720" s="243"/>
      <c r="O720" s="244"/>
      <c r="P720" s="244"/>
      <c r="Q720" s="244"/>
      <c r="R720" s="245"/>
      <c r="S720" s="560">
        <f t="shared" ref="S720:BM725" si="299">IFERROR(S$30/((60/(S187*(1+S454))*S$127/$E187)*S$4*S$5*S365*(1-S542)*(1-S631)),0)</f>
        <v>0</v>
      </c>
      <c r="T720" s="561">
        <f t="shared" si="299"/>
        <v>0</v>
      </c>
      <c r="U720" s="562">
        <f t="shared" si="299"/>
        <v>0</v>
      </c>
      <c r="V720" s="562">
        <f t="shared" si="299"/>
        <v>0</v>
      </c>
      <c r="W720" s="562">
        <f t="shared" si="299"/>
        <v>0</v>
      </c>
      <c r="X720" s="562">
        <f t="shared" si="299"/>
        <v>0</v>
      </c>
      <c r="Y720" s="562">
        <f t="shared" si="299"/>
        <v>0</v>
      </c>
      <c r="Z720" s="562">
        <f t="shared" si="299"/>
        <v>0</v>
      </c>
      <c r="AA720" s="562">
        <f t="shared" si="299"/>
        <v>0</v>
      </c>
      <c r="AB720" s="562">
        <f t="shared" si="299"/>
        <v>0</v>
      </c>
      <c r="AC720" s="562">
        <f t="shared" si="299"/>
        <v>0</v>
      </c>
      <c r="AD720" s="562">
        <f t="shared" si="299"/>
        <v>0</v>
      </c>
      <c r="AE720" s="562">
        <f t="shared" si="299"/>
        <v>0</v>
      </c>
      <c r="AF720" s="563">
        <f t="shared" si="299"/>
        <v>0</v>
      </c>
      <c r="AG720" s="560">
        <f t="shared" si="299"/>
        <v>0</v>
      </c>
      <c r="AH720" s="561">
        <f t="shared" si="299"/>
        <v>0</v>
      </c>
      <c r="AI720" s="562">
        <f t="shared" si="299"/>
        <v>0</v>
      </c>
      <c r="AJ720" s="562">
        <f t="shared" si="299"/>
        <v>0</v>
      </c>
      <c r="AK720" s="562">
        <f t="shared" si="299"/>
        <v>0</v>
      </c>
      <c r="AL720" s="562">
        <f t="shared" si="299"/>
        <v>0</v>
      </c>
      <c r="AM720" s="562">
        <f t="shared" si="299"/>
        <v>0</v>
      </c>
      <c r="AN720" s="562">
        <f t="shared" si="299"/>
        <v>0</v>
      </c>
      <c r="AO720" s="562">
        <f t="shared" si="299"/>
        <v>0</v>
      </c>
      <c r="AP720" s="562">
        <f t="shared" si="299"/>
        <v>0</v>
      </c>
      <c r="AQ720" s="562">
        <f t="shared" si="299"/>
        <v>0</v>
      </c>
      <c r="AR720" s="562">
        <f t="shared" si="299"/>
        <v>0</v>
      </c>
      <c r="AS720" s="562">
        <f t="shared" si="299"/>
        <v>0</v>
      </c>
      <c r="AT720" s="563">
        <f t="shared" si="299"/>
        <v>0</v>
      </c>
      <c r="AU720" s="560">
        <f t="shared" si="299"/>
        <v>0</v>
      </c>
      <c r="AV720" s="561">
        <f t="shared" si="299"/>
        <v>0</v>
      </c>
      <c r="AW720" s="562">
        <f t="shared" si="299"/>
        <v>0</v>
      </c>
      <c r="AX720" s="562">
        <f t="shared" si="299"/>
        <v>0</v>
      </c>
      <c r="AY720" s="562">
        <f t="shared" si="299"/>
        <v>0</v>
      </c>
      <c r="AZ720" s="562">
        <f t="shared" si="299"/>
        <v>0</v>
      </c>
      <c r="BA720" s="562">
        <f t="shared" si="299"/>
        <v>0</v>
      </c>
      <c r="BB720" s="562">
        <f t="shared" si="299"/>
        <v>0</v>
      </c>
      <c r="BC720" s="562">
        <f t="shared" si="299"/>
        <v>0</v>
      </c>
      <c r="BD720" s="562">
        <f t="shared" si="299"/>
        <v>0</v>
      </c>
      <c r="BE720" s="562">
        <f t="shared" si="299"/>
        <v>0</v>
      </c>
      <c r="BF720" s="562">
        <f t="shared" si="299"/>
        <v>0</v>
      </c>
      <c r="BG720" s="562">
        <f t="shared" si="299"/>
        <v>0</v>
      </c>
      <c r="BH720" s="563">
        <f t="shared" si="299"/>
        <v>0</v>
      </c>
      <c r="BI720" s="560">
        <f t="shared" si="299"/>
        <v>0</v>
      </c>
      <c r="BJ720" s="560">
        <f t="shared" si="299"/>
        <v>0</v>
      </c>
      <c r="BK720" s="560">
        <f t="shared" si="299"/>
        <v>0</v>
      </c>
      <c r="BL720" s="560">
        <f t="shared" si="299"/>
        <v>0</v>
      </c>
      <c r="BM720" s="560">
        <f t="shared" si="299"/>
        <v>0</v>
      </c>
    </row>
    <row r="721" spans="1:65" outlineLevel="1" x14ac:dyDescent="0.3">
      <c r="A721" s="415" t="str">
        <f t="shared" si="258"/>
        <v>Machine or Station Requirement (Biuild/ (UPH * WD * WH * Cacasde yield * (1-DT) * (1-CO)</v>
      </c>
      <c r="B721" s="353" t="s">
        <v>86</v>
      </c>
      <c r="C721" s="240" t="str">
        <f t="shared" si="293"/>
        <v>Dedicated for Hoplite (FBG) 14xx</v>
      </c>
      <c r="D721" s="241" t="s">
        <v>60</v>
      </c>
      <c r="E721" s="242"/>
      <c r="F721" s="250"/>
      <c r="G721" s="250"/>
      <c r="H721" s="250"/>
      <c r="I721" s="250"/>
      <c r="J721" s="250"/>
      <c r="K721" s="250"/>
      <c r="L721" s="250"/>
      <c r="M721" s="250"/>
      <c r="N721" s="250"/>
      <c r="O721" s="250"/>
      <c r="P721" s="250"/>
      <c r="Q721" s="250"/>
      <c r="R721" s="251"/>
      <c r="S721" s="560">
        <f t="shared" si="299"/>
        <v>0</v>
      </c>
      <c r="T721" s="561">
        <f t="shared" si="299"/>
        <v>0</v>
      </c>
      <c r="U721" s="562">
        <f t="shared" si="299"/>
        <v>0</v>
      </c>
      <c r="V721" s="562">
        <f t="shared" si="299"/>
        <v>0</v>
      </c>
      <c r="W721" s="562">
        <f t="shared" si="299"/>
        <v>0</v>
      </c>
      <c r="X721" s="562">
        <f t="shared" si="299"/>
        <v>0</v>
      </c>
      <c r="Y721" s="562">
        <f t="shared" si="299"/>
        <v>0</v>
      </c>
      <c r="Z721" s="562">
        <f t="shared" si="299"/>
        <v>0</v>
      </c>
      <c r="AA721" s="562">
        <f t="shared" si="299"/>
        <v>0</v>
      </c>
      <c r="AB721" s="562">
        <f t="shared" si="299"/>
        <v>0</v>
      </c>
      <c r="AC721" s="562">
        <f t="shared" si="299"/>
        <v>0</v>
      </c>
      <c r="AD721" s="562">
        <f t="shared" si="299"/>
        <v>0</v>
      </c>
      <c r="AE721" s="562">
        <f t="shared" si="299"/>
        <v>0</v>
      </c>
      <c r="AF721" s="563">
        <f t="shared" si="299"/>
        <v>0</v>
      </c>
      <c r="AG721" s="560">
        <f t="shared" si="299"/>
        <v>0</v>
      </c>
      <c r="AH721" s="561">
        <f t="shared" si="299"/>
        <v>0</v>
      </c>
      <c r="AI721" s="562">
        <f t="shared" si="299"/>
        <v>0</v>
      </c>
      <c r="AJ721" s="562">
        <f t="shared" si="299"/>
        <v>0</v>
      </c>
      <c r="AK721" s="562">
        <f t="shared" si="299"/>
        <v>0</v>
      </c>
      <c r="AL721" s="562">
        <f t="shared" si="299"/>
        <v>0</v>
      </c>
      <c r="AM721" s="562">
        <f t="shared" si="299"/>
        <v>0</v>
      </c>
      <c r="AN721" s="562">
        <f t="shared" si="299"/>
        <v>0</v>
      </c>
      <c r="AO721" s="562">
        <f t="shared" si="299"/>
        <v>0</v>
      </c>
      <c r="AP721" s="562">
        <f t="shared" si="299"/>
        <v>0</v>
      </c>
      <c r="AQ721" s="562">
        <f t="shared" si="299"/>
        <v>0</v>
      </c>
      <c r="AR721" s="562">
        <f t="shared" si="299"/>
        <v>0</v>
      </c>
      <c r="AS721" s="562">
        <f t="shared" si="299"/>
        <v>0</v>
      </c>
      <c r="AT721" s="563">
        <f t="shared" si="299"/>
        <v>0</v>
      </c>
      <c r="AU721" s="560">
        <f t="shared" si="299"/>
        <v>0</v>
      </c>
      <c r="AV721" s="561">
        <f t="shared" si="299"/>
        <v>0</v>
      </c>
      <c r="AW721" s="562">
        <f t="shared" si="299"/>
        <v>0</v>
      </c>
      <c r="AX721" s="562">
        <f t="shared" si="299"/>
        <v>0</v>
      </c>
      <c r="AY721" s="562">
        <f t="shared" si="299"/>
        <v>0</v>
      </c>
      <c r="AZ721" s="562">
        <f t="shared" si="299"/>
        <v>0</v>
      </c>
      <c r="BA721" s="562">
        <f t="shared" si="299"/>
        <v>0</v>
      </c>
      <c r="BB721" s="562">
        <f t="shared" si="299"/>
        <v>0</v>
      </c>
      <c r="BC721" s="562">
        <f t="shared" si="299"/>
        <v>0</v>
      </c>
      <c r="BD721" s="562">
        <f t="shared" si="299"/>
        <v>0</v>
      </c>
      <c r="BE721" s="562">
        <f t="shared" si="299"/>
        <v>0</v>
      </c>
      <c r="BF721" s="562">
        <f t="shared" si="299"/>
        <v>0</v>
      </c>
      <c r="BG721" s="562">
        <f t="shared" si="299"/>
        <v>0</v>
      </c>
      <c r="BH721" s="563">
        <f t="shared" si="299"/>
        <v>0</v>
      </c>
      <c r="BI721" s="560">
        <f t="shared" si="299"/>
        <v>0</v>
      </c>
      <c r="BJ721" s="560">
        <f t="shared" si="299"/>
        <v>0</v>
      </c>
      <c r="BK721" s="560">
        <f t="shared" si="299"/>
        <v>0</v>
      </c>
      <c r="BL721" s="560">
        <f t="shared" si="299"/>
        <v>0</v>
      </c>
      <c r="BM721" s="560">
        <f t="shared" si="299"/>
        <v>0</v>
      </c>
    </row>
    <row r="722" spans="1:65" outlineLevel="1" x14ac:dyDescent="0.3">
      <c r="A722" s="415" t="str">
        <f t="shared" si="258"/>
        <v>Machine or Station Requirement (Biuild/ (UPH * WD * WH * Cacasde yield * (1-DT) * (1-CO)</v>
      </c>
      <c r="B722" s="353" t="s">
        <v>86</v>
      </c>
      <c r="C722" s="240" t="str">
        <f t="shared" si="293"/>
        <v>Dedicated for Hoplite (FBG) 14xx</v>
      </c>
      <c r="D722" s="241" t="s">
        <v>61</v>
      </c>
      <c r="E722" s="281"/>
      <c r="F722" s="250"/>
      <c r="G722" s="250"/>
      <c r="H722" s="250"/>
      <c r="I722" s="250"/>
      <c r="J722" s="250"/>
      <c r="K722" s="250"/>
      <c r="L722" s="250"/>
      <c r="M722" s="250"/>
      <c r="N722" s="250"/>
      <c r="O722" s="250"/>
      <c r="P722" s="250"/>
      <c r="Q722" s="250"/>
      <c r="R722" s="251"/>
      <c r="S722" s="560">
        <f t="shared" si="299"/>
        <v>0</v>
      </c>
      <c r="T722" s="561">
        <f t="shared" si="299"/>
        <v>0</v>
      </c>
      <c r="U722" s="562">
        <f t="shared" si="299"/>
        <v>0</v>
      </c>
      <c r="V722" s="562">
        <f t="shared" si="299"/>
        <v>0</v>
      </c>
      <c r="W722" s="562">
        <f t="shared" si="299"/>
        <v>0</v>
      </c>
      <c r="X722" s="562">
        <f t="shared" si="299"/>
        <v>0</v>
      </c>
      <c r="Y722" s="562">
        <f t="shared" si="299"/>
        <v>0</v>
      </c>
      <c r="Z722" s="562">
        <f t="shared" si="299"/>
        <v>0</v>
      </c>
      <c r="AA722" s="562">
        <f t="shared" si="299"/>
        <v>0</v>
      </c>
      <c r="AB722" s="562">
        <f t="shared" si="299"/>
        <v>0</v>
      </c>
      <c r="AC722" s="562">
        <f t="shared" si="299"/>
        <v>0</v>
      </c>
      <c r="AD722" s="562">
        <f t="shared" si="299"/>
        <v>0</v>
      </c>
      <c r="AE722" s="562">
        <f t="shared" si="299"/>
        <v>0</v>
      </c>
      <c r="AF722" s="563">
        <f t="shared" si="299"/>
        <v>0</v>
      </c>
      <c r="AG722" s="560">
        <f t="shared" si="299"/>
        <v>0</v>
      </c>
      <c r="AH722" s="561">
        <f t="shared" si="299"/>
        <v>0</v>
      </c>
      <c r="AI722" s="562">
        <f t="shared" si="299"/>
        <v>0</v>
      </c>
      <c r="AJ722" s="562">
        <f t="shared" si="299"/>
        <v>0</v>
      </c>
      <c r="AK722" s="562">
        <f t="shared" si="299"/>
        <v>0</v>
      </c>
      <c r="AL722" s="562">
        <f t="shared" si="299"/>
        <v>0</v>
      </c>
      <c r="AM722" s="562">
        <f t="shared" si="299"/>
        <v>0</v>
      </c>
      <c r="AN722" s="562">
        <f t="shared" si="299"/>
        <v>0</v>
      </c>
      <c r="AO722" s="562">
        <f t="shared" si="299"/>
        <v>0</v>
      </c>
      <c r="AP722" s="562">
        <f t="shared" si="299"/>
        <v>0</v>
      </c>
      <c r="AQ722" s="562">
        <f t="shared" si="299"/>
        <v>0</v>
      </c>
      <c r="AR722" s="562">
        <f t="shared" si="299"/>
        <v>0</v>
      </c>
      <c r="AS722" s="562">
        <f t="shared" si="299"/>
        <v>0</v>
      </c>
      <c r="AT722" s="563">
        <f t="shared" si="299"/>
        <v>0</v>
      </c>
      <c r="AU722" s="560">
        <f t="shared" si="299"/>
        <v>0</v>
      </c>
      <c r="AV722" s="561">
        <f t="shared" si="299"/>
        <v>0</v>
      </c>
      <c r="AW722" s="562">
        <f t="shared" si="299"/>
        <v>0</v>
      </c>
      <c r="AX722" s="562">
        <f t="shared" si="299"/>
        <v>0</v>
      </c>
      <c r="AY722" s="562">
        <f t="shared" si="299"/>
        <v>0</v>
      </c>
      <c r="AZ722" s="562">
        <f t="shared" si="299"/>
        <v>0</v>
      </c>
      <c r="BA722" s="562">
        <f t="shared" si="299"/>
        <v>0</v>
      </c>
      <c r="BB722" s="562">
        <f t="shared" si="299"/>
        <v>0</v>
      </c>
      <c r="BC722" s="562">
        <f t="shared" si="299"/>
        <v>0</v>
      </c>
      <c r="BD722" s="562">
        <f t="shared" si="299"/>
        <v>0</v>
      </c>
      <c r="BE722" s="562">
        <f t="shared" si="299"/>
        <v>0</v>
      </c>
      <c r="BF722" s="562">
        <f t="shared" si="299"/>
        <v>0</v>
      </c>
      <c r="BG722" s="562">
        <f t="shared" si="299"/>
        <v>0</v>
      </c>
      <c r="BH722" s="563">
        <f t="shared" si="299"/>
        <v>0</v>
      </c>
      <c r="BI722" s="560">
        <f t="shared" si="299"/>
        <v>0</v>
      </c>
      <c r="BJ722" s="560">
        <f t="shared" si="299"/>
        <v>0</v>
      </c>
      <c r="BK722" s="560">
        <f t="shared" si="299"/>
        <v>0</v>
      </c>
      <c r="BL722" s="560">
        <f t="shared" si="299"/>
        <v>0</v>
      </c>
      <c r="BM722" s="560">
        <f t="shared" si="299"/>
        <v>0</v>
      </c>
    </row>
    <row r="723" spans="1:65" outlineLevel="1" x14ac:dyDescent="0.3">
      <c r="A723" s="415" t="str">
        <f t="shared" si="258"/>
        <v>Machine or Station Requirement (Biuild/ (UPH * WD * WH * Cacasde yield * (1-DT) * (1-CO)</v>
      </c>
      <c r="B723" s="353" t="s">
        <v>86</v>
      </c>
      <c r="C723" s="240" t="str">
        <f t="shared" si="293"/>
        <v>Dedicated for Hoplite (FBG) 14xx</v>
      </c>
      <c r="D723" s="241" t="s">
        <v>62</v>
      </c>
      <c r="E723" s="242"/>
      <c r="F723" s="250"/>
      <c r="G723" s="250"/>
      <c r="H723" s="250"/>
      <c r="I723" s="250"/>
      <c r="J723" s="250"/>
      <c r="K723" s="250"/>
      <c r="L723" s="250"/>
      <c r="M723" s="250"/>
      <c r="N723" s="250"/>
      <c r="O723" s="250"/>
      <c r="P723" s="250"/>
      <c r="Q723" s="250"/>
      <c r="R723" s="251"/>
      <c r="S723" s="564">
        <f t="shared" si="299"/>
        <v>0</v>
      </c>
      <c r="T723" s="565">
        <f t="shared" si="299"/>
        <v>0</v>
      </c>
      <c r="U723" s="566">
        <f t="shared" si="299"/>
        <v>0</v>
      </c>
      <c r="V723" s="566">
        <f t="shared" si="299"/>
        <v>0</v>
      </c>
      <c r="W723" s="566">
        <f t="shared" si="299"/>
        <v>0</v>
      </c>
      <c r="X723" s="566">
        <f t="shared" si="299"/>
        <v>0</v>
      </c>
      <c r="Y723" s="566">
        <f t="shared" si="299"/>
        <v>0</v>
      </c>
      <c r="Z723" s="566">
        <f t="shared" si="299"/>
        <v>0</v>
      </c>
      <c r="AA723" s="566">
        <f t="shared" si="299"/>
        <v>0</v>
      </c>
      <c r="AB723" s="566">
        <f t="shared" si="299"/>
        <v>0</v>
      </c>
      <c r="AC723" s="566">
        <f t="shared" si="299"/>
        <v>0</v>
      </c>
      <c r="AD723" s="566">
        <f t="shared" si="299"/>
        <v>0</v>
      </c>
      <c r="AE723" s="566">
        <f t="shared" si="299"/>
        <v>0</v>
      </c>
      <c r="AF723" s="567">
        <f t="shared" si="299"/>
        <v>0</v>
      </c>
      <c r="AG723" s="564">
        <f t="shared" si="299"/>
        <v>0</v>
      </c>
      <c r="AH723" s="565">
        <f t="shared" si="299"/>
        <v>0</v>
      </c>
      <c r="AI723" s="566">
        <f t="shared" si="299"/>
        <v>0</v>
      </c>
      <c r="AJ723" s="566">
        <f t="shared" si="299"/>
        <v>0</v>
      </c>
      <c r="AK723" s="566">
        <f t="shared" si="299"/>
        <v>0</v>
      </c>
      <c r="AL723" s="566">
        <f t="shared" si="299"/>
        <v>0</v>
      </c>
      <c r="AM723" s="566">
        <f t="shared" si="299"/>
        <v>0</v>
      </c>
      <c r="AN723" s="566">
        <f t="shared" si="299"/>
        <v>0</v>
      </c>
      <c r="AO723" s="566">
        <f t="shared" si="299"/>
        <v>0</v>
      </c>
      <c r="AP723" s="566">
        <f t="shared" si="299"/>
        <v>0</v>
      </c>
      <c r="AQ723" s="566">
        <f t="shared" si="299"/>
        <v>0</v>
      </c>
      <c r="AR723" s="566">
        <f t="shared" si="299"/>
        <v>0</v>
      </c>
      <c r="AS723" s="566">
        <f t="shared" si="299"/>
        <v>0</v>
      </c>
      <c r="AT723" s="567">
        <f t="shared" si="299"/>
        <v>0</v>
      </c>
      <c r="AU723" s="564">
        <f t="shared" si="299"/>
        <v>0</v>
      </c>
      <c r="AV723" s="565">
        <f t="shared" si="299"/>
        <v>0</v>
      </c>
      <c r="AW723" s="566">
        <f t="shared" si="299"/>
        <v>0</v>
      </c>
      <c r="AX723" s="566">
        <f t="shared" si="299"/>
        <v>0</v>
      </c>
      <c r="AY723" s="566">
        <f t="shared" si="299"/>
        <v>0</v>
      </c>
      <c r="AZ723" s="566">
        <f t="shared" si="299"/>
        <v>0</v>
      </c>
      <c r="BA723" s="566">
        <f t="shared" si="299"/>
        <v>0</v>
      </c>
      <c r="BB723" s="566">
        <f t="shared" si="299"/>
        <v>0</v>
      </c>
      <c r="BC723" s="566">
        <f t="shared" si="299"/>
        <v>0</v>
      </c>
      <c r="BD723" s="566">
        <f t="shared" si="299"/>
        <v>0</v>
      </c>
      <c r="BE723" s="566">
        <f t="shared" si="299"/>
        <v>0</v>
      </c>
      <c r="BF723" s="566">
        <f t="shared" si="299"/>
        <v>0</v>
      </c>
      <c r="BG723" s="566">
        <f t="shared" si="299"/>
        <v>0</v>
      </c>
      <c r="BH723" s="567">
        <f t="shared" si="299"/>
        <v>0</v>
      </c>
      <c r="BI723" s="564">
        <f t="shared" si="299"/>
        <v>0</v>
      </c>
      <c r="BJ723" s="564">
        <f t="shared" si="299"/>
        <v>0</v>
      </c>
      <c r="BK723" s="564">
        <f t="shared" si="299"/>
        <v>0</v>
      </c>
      <c r="BL723" s="564">
        <f t="shared" si="299"/>
        <v>0</v>
      </c>
      <c r="BM723" s="564">
        <f t="shared" si="299"/>
        <v>0</v>
      </c>
    </row>
    <row r="724" spans="1:65" outlineLevel="1" x14ac:dyDescent="0.3">
      <c r="A724" s="415" t="str">
        <f t="shared" si="258"/>
        <v>Machine or Station Requirement (Biuild/ (UPH * WD * WH * Cacasde yield * (1-DT) * (1-CO)</v>
      </c>
      <c r="B724" s="353" t="s">
        <v>86</v>
      </c>
      <c r="C724" s="240" t="str">
        <f t="shared" si="293"/>
        <v>Dedicated for Hoplite (FBG) 14xx</v>
      </c>
      <c r="D724" s="241" t="s">
        <v>63</v>
      </c>
      <c r="E724" s="281"/>
      <c r="F724" s="250"/>
      <c r="G724" s="250"/>
      <c r="H724" s="250"/>
      <c r="I724" s="250"/>
      <c r="J724" s="250"/>
      <c r="K724" s="250"/>
      <c r="L724" s="250"/>
      <c r="M724" s="250"/>
      <c r="N724" s="250"/>
      <c r="O724" s="250"/>
      <c r="P724" s="250"/>
      <c r="Q724" s="250"/>
      <c r="R724" s="251"/>
      <c r="S724" s="560">
        <f t="shared" si="299"/>
        <v>0</v>
      </c>
      <c r="T724" s="561">
        <f t="shared" si="299"/>
        <v>0</v>
      </c>
      <c r="U724" s="562">
        <f t="shared" si="299"/>
        <v>0</v>
      </c>
      <c r="V724" s="562">
        <f t="shared" si="299"/>
        <v>0</v>
      </c>
      <c r="W724" s="562">
        <f t="shared" si="299"/>
        <v>0</v>
      </c>
      <c r="X724" s="562">
        <f t="shared" si="299"/>
        <v>0</v>
      </c>
      <c r="Y724" s="562">
        <f t="shared" si="299"/>
        <v>0</v>
      </c>
      <c r="Z724" s="562">
        <f t="shared" si="299"/>
        <v>0</v>
      </c>
      <c r="AA724" s="562">
        <f t="shared" si="299"/>
        <v>0</v>
      </c>
      <c r="AB724" s="562">
        <f t="shared" si="299"/>
        <v>0</v>
      </c>
      <c r="AC724" s="562">
        <f t="shared" si="299"/>
        <v>0</v>
      </c>
      <c r="AD724" s="562">
        <f t="shared" si="299"/>
        <v>0</v>
      </c>
      <c r="AE724" s="562">
        <f t="shared" si="299"/>
        <v>0</v>
      </c>
      <c r="AF724" s="563">
        <f t="shared" si="299"/>
        <v>0</v>
      </c>
      <c r="AG724" s="560">
        <f t="shared" si="299"/>
        <v>0</v>
      </c>
      <c r="AH724" s="561">
        <f t="shared" si="299"/>
        <v>0</v>
      </c>
      <c r="AI724" s="562">
        <f t="shared" si="299"/>
        <v>0</v>
      </c>
      <c r="AJ724" s="562">
        <f t="shared" si="299"/>
        <v>0</v>
      </c>
      <c r="AK724" s="562">
        <f t="shared" si="299"/>
        <v>0</v>
      </c>
      <c r="AL724" s="562">
        <f t="shared" si="299"/>
        <v>0</v>
      </c>
      <c r="AM724" s="562">
        <f t="shared" si="299"/>
        <v>0</v>
      </c>
      <c r="AN724" s="562">
        <f t="shared" si="299"/>
        <v>0</v>
      </c>
      <c r="AO724" s="562">
        <f t="shared" si="299"/>
        <v>0</v>
      </c>
      <c r="AP724" s="562">
        <f t="shared" si="299"/>
        <v>0</v>
      </c>
      <c r="AQ724" s="562">
        <f t="shared" si="299"/>
        <v>0</v>
      </c>
      <c r="AR724" s="562">
        <f t="shared" si="299"/>
        <v>0</v>
      </c>
      <c r="AS724" s="562">
        <f t="shared" si="299"/>
        <v>0</v>
      </c>
      <c r="AT724" s="563">
        <f t="shared" si="299"/>
        <v>0</v>
      </c>
      <c r="AU724" s="560">
        <f t="shared" si="299"/>
        <v>0</v>
      </c>
      <c r="AV724" s="561">
        <f t="shared" si="299"/>
        <v>0</v>
      </c>
      <c r="AW724" s="562">
        <f t="shared" si="299"/>
        <v>0</v>
      </c>
      <c r="AX724" s="562">
        <f t="shared" si="299"/>
        <v>0</v>
      </c>
      <c r="AY724" s="562">
        <f t="shared" si="299"/>
        <v>0</v>
      </c>
      <c r="AZ724" s="562">
        <f t="shared" si="299"/>
        <v>0</v>
      </c>
      <c r="BA724" s="562">
        <f t="shared" si="299"/>
        <v>0</v>
      </c>
      <c r="BB724" s="562">
        <f t="shared" si="299"/>
        <v>0</v>
      </c>
      <c r="BC724" s="562">
        <f t="shared" si="299"/>
        <v>0</v>
      </c>
      <c r="BD724" s="562">
        <f t="shared" si="299"/>
        <v>0</v>
      </c>
      <c r="BE724" s="562">
        <f t="shared" si="299"/>
        <v>0</v>
      </c>
      <c r="BF724" s="562">
        <f t="shared" si="299"/>
        <v>0</v>
      </c>
      <c r="BG724" s="562">
        <f t="shared" si="299"/>
        <v>0</v>
      </c>
      <c r="BH724" s="563">
        <f t="shared" si="299"/>
        <v>0</v>
      </c>
      <c r="BI724" s="560">
        <f t="shared" si="299"/>
        <v>0</v>
      </c>
      <c r="BJ724" s="560">
        <f t="shared" si="299"/>
        <v>0</v>
      </c>
      <c r="BK724" s="560">
        <f t="shared" si="299"/>
        <v>0</v>
      </c>
      <c r="BL724" s="560">
        <f t="shared" si="299"/>
        <v>0</v>
      </c>
      <c r="BM724" s="560">
        <f t="shared" si="299"/>
        <v>0</v>
      </c>
    </row>
    <row r="725" spans="1:65" outlineLevel="1" x14ac:dyDescent="0.3">
      <c r="A725" s="415" t="str">
        <f t="shared" si="258"/>
        <v>Machine or Station Requirement (Biuild/ (UPH * WD * WH * Cacasde yield * (1-DT) * (1-CO)</v>
      </c>
      <c r="B725" s="353" t="s">
        <v>86</v>
      </c>
      <c r="C725" s="240" t="str">
        <f t="shared" ref="C725:D740" si="300">C192</f>
        <v>Dedicated for Hoplite (FBG) 14xx</v>
      </c>
      <c r="D725" s="241" t="s">
        <v>64</v>
      </c>
      <c r="E725" s="242"/>
      <c r="F725" s="282"/>
      <c r="G725" s="282"/>
      <c r="H725" s="282"/>
      <c r="I725" s="282"/>
      <c r="J725" s="282"/>
      <c r="K725" s="282"/>
      <c r="L725" s="282"/>
      <c r="M725" s="282"/>
      <c r="N725" s="282"/>
      <c r="O725" s="282"/>
      <c r="P725" s="282"/>
      <c r="Q725" s="282"/>
      <c r="R725" s="283"/>
      <c r="S725" s="568">
        <f t="shared" si="299"/>
        <v>0</v>
      </c>
      <c r="T725" s="569">
        <f t="shared" si="299"/>
        <v>0</v>
      </c>
      <c r="U725" s="570">
        <f t="shared" si="299"/>
        <v>0</v>
      </c>
      <c r="V725" s="570">
        <f t="shared" si="299"/>
        <v>0</v>
      </c>
      <c r="W725" s="570">
        <f t="shared" si="299"/>
        <v>0</v>
      </c>
      <c r="X725" s="570">
        <f t="shared" si="299"/>
        <v>0</v>
      </c>
      <c r="Y725" s="570">
        <f t="shared" si="299"/>
        <v>0</v>
      </c>
      <c r="Z725" s="570">
        <f t="shared" si="299"/>
        <v>0</v>
      </c>
      <c r="AA725" s="570">
        <f t="shared" si="299"/>
        <v>0</v>
      </c>
      <c r="AB725" s="570">
        <f t="shared" si="299"/>
        <v>0</v>
      </c>
      <c r="AC725" s="570">
        <f t="shared" si="299"/>
        <v>0</v>
      </c>
      <c r="AD725" s="570">
        <f t="shared" si="299"/>
        <v>0</v>
      </c>
      <c r="AE725" s="570">
        <f t="shared" si="299"/>
        <v>0</v>
      </c>
      <c r="AF725" s="571">
        <f t="shared" si="299"/>
        <v>0</v>
      </c>
      <c r="AG725" s="568">
        <f t="shared" si="299"/>
        <v>0</v>
      </c>
      <c r="AH725" s="569">
        <f t="shared" si="299"/>
        <v>0</v>
      </c>
      <c r="AI725" s="570">
        <f t="shared" si="299"/>
        <v>0</v>
      </c>
      <c r="AJ725" s="570">
        <f t="shared" si="299"/>
        <v>0</v>
      </c>
      <c r="AK725" s="570">
        <f t="shared" si="299"/>
        <v>0</v>
      </c>
      <c r="AL725" s="570">
        <f t="shared" si="299"/>
        <v>0</v>
      </c>
      <c r="AM725" s="570">
        <f t="shared" ref="AM725:BM725" si="301">IFERROR(AM$30/((60/(AM192*(1+AM459))*AM$127/$E192)*AM$4*AM$5*AM370*(1-AM547)*(1-AM636)),0)</f>
        <v>0</v>
      </c>
      <c r="AN725" s="570">
        <f t="shared" si="301"/>
        <v>0</v>
      </c>
      <c r="AO725" s="570">
        <f t="shared" si="301"/>
        <v>0</v>
      </c>
      <c r="AP725" s="570">
        <f t="shared" si="301"/>
        <v>0</v>
      </c>
      <c r="AQ725" s="570">
        <f t="shared" si="301"/>
        <v>0</v>
      </c>
      <c r="AR725" s="570">
        <f t="shared" si="301"/>
        <v>0</v>
      </c>
      <c r="AS725" s="570">
        <f t="shared" si="301"/>
        <v>0</v>
      </c>
      <c r="AT725" s="571">
        <f t="shared" si="301"/>
        <v>0</v>
      </c>
      <c r="AU725" s="568">
        <f t="shared" si="301"/>
        <v>0</v>
      </c>
      <c r="AV725" s="569">
        <f t="shared" si="301"/>
        <v>0</v>
      </c>
      <c r="AW725" s="570">
        <f t="shared" si="301"/>
        <v>0</v>
      </c>
      <c r="AX725" s="570">
        <f t="shared" si="301"/>
        <v>0</v>
      </c>
      <c r="AY725" s="570">
        <f t="shared" si="301"/>
        <v>0</v>
      </c>
      <c r="AZ725" s="570">
        <f t="shared" si="301"/>
        <v>0</v>
      </c>
      <c r="BA725" s="570">
        <f t="shared" si="301"/>
        <v>0</v>
      </c>
      <c r="BB725" s="570">
        <f t="shared" si="301"/>
        <v>0</v>
      </c>
      <c r="BC725" s="570">
        <f t="shared" si="301"/>
        <v>0</v>
      </c>
      <c r="BD725" s="570">
        <f t="shared" si="301"/>
        <v>0</v>
      </c>
      <c r="BE725" s="570">
        <f t="shared" si="301"/>
        <v>0</v>
      </c>
      <c r="BF725" s="570">
        <f t="shared" si="301"/>
        <v>0</v>
      </c>
      <c r="BG725" s="570">
        <f t="shared" si="301"/>
        <v>0</v>
      </c>
      <c r="BH725" s="571">
        <f t="shared" si="301"/>
        <v>0</v>
      </c>
      <c r="BI725" s="568">
        <f t="shared" si="301"/>
        <v>0</v>
      </c>
      <c r="BJ725" s="568">
        <f t="shared" si="301"/>
        <v>0</v>
      </c>
      <c r="BK725" s="568">
        <f t="shared" si="301"/>
        <v>0</v>
      </c>
      <c r="BL725" s="568">
        <f t="shared" si="301"/>
        <v>0</v>
      </c>
      <c r="BM725" s="568">
        <f t="shared" si="301"/>
        <v>0</v>
      </c>
    </row>
    <row r="726" spans="1:65" outlineLevel="1" x14ac:dyDescent="0.3">
      <c r="A726" s="415" t="str">
        <f t="shared" ref="A726:A746" si="302">A725</f>
        <v>Machine or Station Requirement (Biuild/ (UPH * WD * WH * Cacasde yield * (1-DT) * (1-CO)</v>
      </c>
      <c r="B726" s="353" t="s">
        <v>86</v>
      </c>
      <c r="C726" s="240" t="str">
        <f t="shared" si="300"/>
        <v>Common</v>
      </c>
      <c r="D726" s="241" t="s">
        <v>71</v>
      </c>
      <c r="E726" s="242"/>
      <c r="F726" s="286"/>
      <c r="G726" s="286"/>
      <c r="H726" s="286"/>
      <c r="I726" s="286"/>
      <c r="J726" s="286"/>
      <c r="K726" s="286"/>
      <c r="L726" s="286"/>
      <c r="M726" s="286"/>
      <c r="N726" s="286"/>
      <c r="O726" s="286"/>
      <c r="P726" s="286"/>
      <c r="Q726" s="286"/>
      <c r="R726" s="287"/>
      <c r="S726" s="568">
        <f t="shared" ref="S726:BM731" si="303">IFERROR(S$30/((60/(S193*(1+S460))*S$127/$E193)*S$4*S$5*S371*(1-S548)*(1-S637)),0)</f>
        <v>0</v>
      </c>
      <c r="T726" s="569">
        <f t="shared" si="303"/>
        <v>0</v>
      </c>
      <c r="U726" s="570">
        <f t="shared" si="303"/>
        <v>0</v>
      </c>
      <c r="V726" s="570">
        <f t="shared" si="303"/>
        <v>0</v>
      </c>
      <c r="W726" s="570">
        <f t="shared" si="303"/>
        <v>0</v>
      </c>
      <c r="X726" s="570">
        <f t="shared" si="303"/>
        <v>0</v>
      </c>
      <c r="Y726" s="570">
        <f t="shared" si="303"/>
        <v>0</v>
      </c>
      <c r="Z726" s="570">
        <f t="shared" si="303"/>
        <v>0</v>
      </c>
      <c r="AA726" s="570">
        <f t="shared" si="303"/>
        <v>0</v>
      </c>
      <c r="AB726" s="570">
        <f t="shared" si="303"/>
        <v>0</v>
      </c>
      <c r="AC726" s="570">
        <f t="shared" si="303"/>
        <v>0</v>
      </c>
      <c r="AD726" s="570">
        <f t="shared" si="303"/>
        <v>0</v>
      </c>
      <c r="AE726" s="570">
        <f t="shared" si="303"/>
        <v>0</v>
      </c>
      <c r="AF726" s="571">
        <f t="shared" si="303"/>
        <v>0</v>
      </c>
      <c r="AG726" s="568">
        <f t="shared" si="303"/>
        <v>0</v>
      </c>
      <c r="AH726" s="569">
        <f t="shared" si="303"/>
        <v>0</v>
      </c>
      <c r="AI726" s="570">
        <f t="shared" si="303"/>
        <v>0</v>
      </c>
      <c r="AJ726" s="570">
        <f t="shared" si="303"/>
        <v>0</v>
      </c>
      <c r="AK726" s="570">
        <f t="shared" si="303"/>
        <v>0</v>
      </c>
      <c r="AL726" s="570">
        <f t="shared" si="303"/>
        <v>0</v>
      </c>
      <c r="AM726" s="570">
        <f t="shared" si="303"/>
        <v>0</v>
      </c>
      <c r="AN726" s="570">
        <f t="shared" si="303"/>
        <v>0</v>
      </c>
      <c r="AO726" s="570">
        <f t="shared" si="303"/>
        <v>0</v>
      </c>
      <c r="AP726" s="570">
        <f t="shared" si="303"/>
        <v>0</v>
      </c>
      <c r="AQ726" s="570">
        <f t="shared" si="303"/>
        <v>0</v>
      </c>
      <c r="AR726" s="570">
        <f t="shared" si="303"/>
        <v>0</v>
      </c>
      <c r="AS726" s="570">
        <f t="shared" si="303"/>
        <v>0</v>
      </c>
      <c r="AT726" s="571">
        <f t="shared" si="303"/>
        <v>0</v>
      </c>
      <c r="AU726" s="568">
        <f t="shared" si="303"/>
        <v>0</v>
      </c>
      <c r="AV726" s="569">
        <f t="shared" si="303"/>
        <v>0</v>
      </c>
      <c r="AW726" s="570">
        <f t="shared" si="303"/>
        <v>0</v>
      </c>
      <c r="AX726" s="570">
        <f t="shared" si="303"/>
        <v>0</v>
      </c>
      <c r="AY726" s="570">
        <f t="shared" si="303"/>
        <v>0</v>
      </c>
      <c r="AZ726" s="570">
        <f t="shared" si="303"/>
        <v>0</v>
      </c>
      <c r="BA726" s="570">
        <f t="shared" si="303"/>
        <v>0</v>
      </c>
      <c r="BB726" s="570">
        <f t="shared" si="303"/>
        <v>0</v>
      </c>
      <c r="BC726" s="570">
        <f t="shared" si="303"/>
        <v>0</v>
      </c>
      <c r="BD726" s="570">
        <f t="shared" si="303"/>
        <v>0</v>
      </c>
      <c r="BE726" s="570">
        <f t="shared" si="303"/>
        <v>0</v>
      </c>
      <c r="BF726" s="570">
        <f t="shared" si="303"/>
        <v>0</v>
      </c>
      <c r="BG726" s="570">
        <f t="shared" si="303"/>
        <v>0</v>
      </c>
      <c r="BH726" s="571">
        <f t="shared" si="303"/>
        <v>0</v>
      </c>
      <c r="BI726" s="568">
        <f t="shared" si="303"/>
        <v>0</v>
      </c>
      <c r="BJ726" s="568">
        <f t="shared" si="303"/>
        <v>0</v>
      </c>
      <c r="BK726" s="568">
        <f t="shared" si="303"/>
        <v>0</v>
      </c>
      <c r="BL726" s="568">
        <f t="shared" si="303"/>
        <v>0</v>
      </c>
      <c r="BM726" s="568">
        <f t="shared" si="303"/>
        <v>0</v>
      </c>
    </row>
    <row r="727" spans="1:65" outlineLevel="1" x14ac:dyDescent="0.3">
      <c r="A727" s="415" t="str">
        <f t="shared" si="302"/>
        <v>Machine or Station Requirement (Biuild/ (UPH * WD * WH * Cacasde yield * (1-DT) * (1-CO)</v>
      </c>
      <c r="B727" s="353" t="s">
        <v>86</v>
      </c>
      <c r="C727" s="240" t="str">
        <f t="shared" si="300"/>
        <v>Common</v>
      </c>
      <c r="D727" s="241" t="s">
        <v>72</v>
      </c>
      <c r="E727" s="290"/>
      <c r="F727" s="282"/>
      <c r="G727" s="282"/>
      <c r="H727" s="282"/>
      <c r="I727" s="282"/>
      <c r="J727" s="282"/>
      <c r="K727" s="282"/>
      <c r="L727" s="282"/>
      <c r="M727" s="282"/>
      <c r="N727" s="282"/>
      <c r="O727" s="282"/>
      <c r="P727" s="282"/>
      <c r="Q727" s="282"/>
      <c r="R727" s="283"/>
      <c r="S727" s="568">
        <f t="shared" si="303"/>
        <v>0</v>
      </c>
      <c r="T727" s="569">
        <f t="shared" si="303"/>
        <v>0</v>
      </c>
      <c r="U727" s="570">
        <f t="shared" si="303"/>
        <v>0</v>
      </c>
      <c r="V727" s="570">
        <f t="shared" si="303"/>
        <v>0</v>
      </c>
      <c r="W727" s="570">
        <f t="shared" si="303"/>
        <v>0</v>
      </c>
      <c r="X727" s="570">
        <f t="shared" si="303"/>
        <v>0</v>
      </c>
      <c r="Y727" s="570">
        <f t="shared" si="303"/>
        <v>0</v>
      </c>
      <c r="Z727" s="570">
        <f t="shared" si="303"/>
        <v>0</v>
      </c>
      <c r="AA727" s="570">
        <f t="shared" si="303"/>
        <v>0</v>
      </c>
      <c r="AB727" s="570">
        <f t="shared" si="303"/>
        <v>0</v>
      </c>
      <c r="AC727" s="570">
        <f t="shared" si="303"/>
        <v>0</v>
      </c>
      <c r="AD727" s="570">
        <f t="shared" si="303"/>
        <v>0</v>
      </c>
      <c r="AE727" s="570">
        <f t="shared" si="303"/>
        <v>0</v>
      </c>
      <c r="AF727" s="571">
        <f t="shared" si="303"/>
        <v>0</v>
      </c>
      <c r="AG727" s="568">
        <f t="shared" si="303"/>
        <v>0</v>
      </c>
      <c r="AH727" s="569">
        <f t="shared" si="303"/>
        <v>0</v>
      </c>
      <c r="AI727" s="570">
        <f t="shared" si="303"/>
        <v>0</v>
      </c>
      <c r="AJ727" s="570">
        <f t="shared" si="303"/>
        <v>0</v>
      </c>
      <c r="AK727" s="570">
        <f t="shared" si="303"/>
        <v>0</v>
      </c>
      <c r="AL727" s="570">
        <f t="shared" si="303"/>
        <v>0</v>
      </c>
      <c r="AM727" s="570">
        <f t="shared" si="303"/>
        <v>0</v>
      </c>
      <c r="AN727" s="570">
        <f t="shared" si="303"/>
        <v>0</v>
      </c>
      <c r="AO727" s="570">
        <f t="shared" si="303"/>
        <v>0</v>
      </c>
      <c r="AP727" s="570">
        <f t="shared" si="303"/>
        <v>0</v>
      </c>
      <c r="AQ727" s="570">
        <f t="shared" si="303"/>
        <v>0</v>
      </c>
      <c r="AR727" s="570">
        <f t="shared" si="303"/>
        <v>0</v>
      </c>
      <c r="AS727" s="570">
        <f t="shared" si="303"/>
        <v>0</v>
      </c>
      <c r="AT727" s="571">
        <f t="shared" si="303"/>
        <v>0</v>
      </c>
      <c r="AU727" s="568">
        <f t="shared" si="303"/>
        <v>0</v>
      </c>
      <c r="AV727" s="569">
        <f t="shared" si="303"/>
        <v>0</v>
      </c>
      <c r="AW727" s="570">
        <f t="shared" si="303"/>
        <v>0</v>
      </c>
      <c r="AX727" s="570">
        <f t="shared" si="303"/>
        <v>0</v>
      </c>
      <c r="AY727" s="570">
        <f t="shared" si="303"/>
        <v>0</v>
      </c>
      <c r="AZ727" s="570">
        <f t="shared" si="303"/>
        <v>0</v>
      </c>
      <c r="BA727" s="570">
        <f t="shared" si="303"/>
        <v>0</v>
      </c>
      <c r="BB727" s="570">
        <f t="shared" si="303"/>
        <v>0</v>
      </c>
      <c r="BC727" s="570">
        <f t="shared" si="303"/>
        <v>0</v>
      </c>
      <c r="BD727" s="570">
        <f t="shared" si="303"/>
        <v>0</v>
      </c>
      <c r="BE727" s="570">
        <f t="shared" si="303"/>
        <v>0</v>
      </c>
      <c r="BF727" s="570">
        <f t="shared" si="303"/>
        <v>0</v>
      </c>
      <c r="BG727" s="570">
        <f t="shared" si="303"/>
        <v>0</v>
      </c>
      <c r="BH727" s="571">
        <f t="shared" si="303"/>
        <v>0</v>
      </c>
      <c r="BI727" s="568">
        <f t="shared" si="303"/>
        <v>0</v>
      </c>
      <c r="BJ727" s="568">
        <f t="shared" si="303"/>
        <v>0</v>
      </c>
      <c r="BK727" s="568">
        <f t="shared" si="303"/>
        <v>0</v>
      </c>
      <c r="BL727" s="568">
        <f t="shared" si="303"/>
        <v>0</v>
      </c>
      <c r="BM727" s="568">
        <f t="shared" si="303"/>
        <v>0</v>
      </c>
    </row>
    <row r="728" spans="1:65" outlineLevel="1" x14ac:dyDescent="0.3">
      <c r="A728" s="415" t="str">
        <f t="shared" si="302"/>
        <v>Machine or Station Requirement (Biuild/ (UPH * WD * WH * Cacasde yield * (1-DT) * (1-CO)</v>
      </c>
      <c r="B728" s="353" t="s">
        <v>86</v>
      </c>
      <c r="C728" s="291" t="str">
        <f t="shared" si="300"/>
        <v>Common</v>
      </c>
      <c r="D728" s="241" t="s">
        <v>49</v>
      </c>
      <c r="E728" s="292"/>
      <c r="F728" s="293"/>
      <c r="G728" s="293"/>
      <c r="H728" s="293"/>
      <c r="I728" s="293"/>
      <c r="J728" s="293"/>
      <c r="K728" s="293"/>
      <c r="L728" s="293"/>
      <c r="M728" s="293"/>
      <c r="N728" s="293"/>
      <c r="O728" s="293"/>
      <c r="P728" s="293"/>
      <c r="Q728" s="293"/>
      <c r="R728" s="294"/>
      <c r="S728" s="572">
        <f t="shared" si="303"/>
        <v>0</v>
      </c>
      <c r="T728" s="573">
        <f t="shared" si="303"/>
        <v>0</v>
      </c>
      <c r="U728" s="574">
        <f t="shared" si="303"/>
        <v>0</v>
      </c>
      <c r="V728" s="574">
        <f t="shared" si="303"/>
        <v>0</v>
      </c>
      <c r="W728" s="574">
        <f t="shared" si="303"/>
        <v>0</v>
      </c>
      <c r="X728" s="574">
        <f t="shared" si="303"/>
        <v>0</v>
      </c>
      <c r="Y728" s="574">
        <f t="shared" si="303"/>
        <v>0</v>
      </c>
      <c r="Z728" s="574">
        <f t="shared" si="303"/>
        <v>0</v>
      </c>
      <c r="AA728" s="574">
        <f t="shared" si="303"/>
        <v>0</v>
      </c>
      <c r="AB728" s="574">
        <f t="shared" si="303"/>
        <v>0</v>
      </c>
      <c r="AC728" s="574">
        <f t="shared" si="303"/>
        <v>0</v>
      </c>
      <c r="AD728" s="574">
        <f t="shared" si="303"/>
        <v>0</v>
      </c>
      <c r="AE728" s="574">
        <f t="shared" si="303"/>
        <v>0</v>
      </c>
      <c r="AF728" s="575">
        <f t="shared" si="303"/>
        <v>0</v>
      </c>
      <c r="AG728" s="572">
        <f t="shared" si="303"/>
        <v>0</v>
      </c>
      <c r="AH728" s="573">
        <f t="shared" si="303"/>
        <v>0</v>
      </c>
      <c r="AI728" s="574">
        <f t="shared" si="303"/>
        <v>0</v>
      </c>
      <c r="AJ728" s="574">
        <f t="shared" si="303"/>
        <v>0</v>
      </c>
      <c r="AK728" s="574">
        <f t="shared" si="303"/>
        <v>0</v>
      </c>
      <c r="AL728" s="574">
        <f t="shared" si="303"/>
        <v>0</v>
      </c>
      <c r="AM728" s="574">
        <f t="shared" si="303"/>
        <v>0</v>
      </c>
      <c r="AN728" s="574">
        <f t="shared" si="303"/>
        <v>0</v>
      </c>
      <c r="AO728" s="574">
        <f t="shared" si="303"/>
        <v>0</v>
      </c>
      <c r="AP728" s="574">
        <f t="shared" si="303"/>
        <v>0</v>
      </c>
      <c r="AQ728" s="574">
        <f t="shared" si="303"/>
        <v>0</v>
      </c>
      <c r="AR728" s="574">
        <f t="shared" si="303"/>
        <v>0</v>
      </c>
      <c r="AS728" s="574">
        <f t="shared" si="303"/>
        <v>0</v>
      </c>
      <c r="AT728" s="575">
        <f t="shared" si="303"/>
        <v>0</v>
      </c>
      <c r="AU728" s="572">
        <f t="shared" si="303"/>
        <v>0</v>
      </c>
      <c r="AV728" s="573">
        <f t="shared" si="303"/>
        <v>0</v>
      </c>
      <c r="AW728" s="574">
        <f t="shared" si="303"/>
        <v>0</v>
      </c>
      <c r="AX728" s="574">
        <f t="shared" si="303"/>
        <v>0</v>
      </c>
      <c r="AY728" s="574">
        <f t="shared" si="303"/>
        <v>0</v>
      </c>
      <c r="AZ728" s="574">
        <f t="shared" si="303"/>
        <v>0</v>
      </c>
      <c r="BA728" s="574">
        <f t="shared" si="303"/>
        <v>0</v>
      </c>
      <c r="BB728" s="574">
        <f t="shared" si="303"/>
        <v>0</v>
      </c>
      <c r="BC728" s="574">
        <f t="shared" si="303"/>
        <v>0</v>
      </c>
      <c r="BD728" s="574">
        <f t="shared" si="303"/>
        <v>0</v>
      </c>
      <c r="BE728" s="574">
        <f t="shared" si="303"/>
        <v>0</v>
      </c>
      <c r="BF728" s="574">
        <f t="shared" si="303"/>
        <v>0</v>
      </c>
      <c r="BG728" s="574">
        <f t="shared" si="303"/>
        <v>0</v>
      </c>
      <c r="BH728" s="575">
        <f t="shared" si="303"/>
        <v>0</v>
      </c>
      <c r="BI728" s="572">
        <f t="shared" si="303"/>
        <v>0</v>
      </c>
      <c r="BJ728" s="572">
        <f t="shared" si="303"/>
        <v>0</v>
      </c>
      <c r="BK728" s="572">
        <f t="shared" si="303"/>
        <v>0</v>
      </c>
      <c r="BL728" s="572">
        <f t="shared" si="303"/>
        <v>0</v>
      </c>
      <c r="BM728" s="572">
        <f t="shared" si="303"/>
        <v>0</v>
      </c>
    </row>
    <row r="729" spans="1:65" outlineLevel="1" x14ac:dyDescent="0.3">
      <c r="A729" s="415" t="str">
        <f t="shared" si="302"/>
        <v>Machine or Station Requirement (Biuild/ (UPH * WD * WH * Cacasde yield * (1-DT) * (1-CO)</v>
      </c>
      <c r="B729" s="355" t="s">
        <v>87</v>
      </c>
      <c r="C729" s="274" t="str">
        <f t="shared" si="300"/>
        <v>Common</v>
      </c>
      <c r="D729" s="298" t="s">
        <v>75</v>
      </c>
      <c r="E729" s="299"/>
      <c r="F729" s="331"/>
      <c r="G729" s="331"/>
      <c r="H729" s="331"/>
      <c r="I729" s="331"/>
      <c r="J729" s="331"/>
      <c r="K729" s="331"/>
      <c r="L729" s="331"/>
      <c r="M729" s="331"/>
      <c r="N729" s="331"/>
      <c r="O729" s="331"/>
      <c r="P729" s="331"/>
      <c r="Q729" s="331"/>
      <c r="R729" s="332"/>
      <c r="S729" s="576">
        <f t="shared" si="303"/>
        <v>0</v>
      </c>
      <c r="T729" s="577">
        <f t="shared" si="303"/>
        <v>0</v>
      </c>
      <c r="U729" s="578">
        <f t="shared" si="303"/>
        <v>0</v>
      </c>
      <c r="V729" s="578">
        <f t="shared" si="303"/>
        <v>0</v>
      </c>
      <c r="W729" s="578">
        <f t="shared" si="303"/>
        <v>0</v>
      </c>
      <c r="X729" s="578">
        <f t="shared" si="303"/>
        <v>0</v>
      </c>
      <c r="Y729" s="578">
        <f t="shared" si="303"/>
        <v>0</v>
      </c>
      <c r="Z729" s="578">
        <f t="shared" si="303"/>
        <v>0</v>
      </c>
      <c r="AA729" s="578">
        <f t="shared" si="303"/>
        <v>0</v>
      </c>
      <c r="AB729" s="578">
        <f t="shared" si="303"/>
        <v>0</v>
      </c>
      <c r="AC729" s="578">
        <f t="shared" si="303"/>
        <v>0</v>
      </c>
      <c r="AD729" s="578">
        <f t="shared" si="303"/>
        <v>0</v>
      </c>
      <c r="AE729" s="578">
        <f t="shared" si="303"/>
        <v>0</v>
      </c>
      <c r="AF729" s="579">
        <f t="shared" si="303"/>
        <v>0</v>
      </c>
      <c r="AG729" s="576">
        <f t="shared" si="303"/>
        <v>0</v>
      </c>
      <c r="AH729" s="577">
        <f t="shared" si="303"/>
        <v>0</v>
      </c>
      <c r="AI729" s="578">
        <f t="shared" si="303"/>
        <v>0</v>
      </c>
      <c r="AJ729" s="578">
        <f t="shared" si="303"/>
        <v>0</v>
      </c>
      <c r="AK729" s="578">
        <f t="shared" si="303"/>
        <v>0</v>
      </c>
      <c r="AL729" s="578">
        <f t="shared" si="303"/>
        <v>0</v>
      </c>
      <c r="AM729" s="578">
        <f t="shared" si="303"/>
        <v>0</v>
      </c>
      <c r="AN729" s="578">
        <f t="shared" si="303"/>
        <v>0</v>
      </c>
      <c r="AO729" s="578">
        <f t="shared" si="303"/>
        <v>0</v>
      </c>
      <c r="AP729" s="578">
        <f t="shared" si="303"/>
        <v>0</v>
      </c>
      <c r="AQ729" s="578">
        <f t="shared" si="303"/>
        <v>0</v>
      </c>
      <c r="AR729" s="578">
        <f t="shared" si="303"/>
        <v>0</v>
      </c>
      <c r="AS729" s="578">
        <f t="shared" si="303"/>
        <v>0</v>
      </c>
      <c r="AT729" s="579">
        <f t="shared" si="303"/>
        <v>0</v>
      </c>
      <c r="AU729" s="576">
        <f t="shared" si="303"/>
        <v>0</v>
      </c>
      <c r="AV729" s="577">
        <f t="shared" si="303"/>
        <v>0</v>
      </c>
      <c r="AW729" s="578">
        <f t="shared" si="303"/>
        <v>0</v>
      </c>
      <c r="AX729" s="578">
        <f t="shared" si="303"/>
        <v>0</v>
      </c>
      <c r="AY729" s="578">
        <f t="shared" si="303"/>
        <v>0</v>
      </c>
      <c r="AZ729" s="578">
        <f t="shared" si="303"/>
        <v>0</v>
      </c>
      <c r="BA729" s="578">
        <f t="shared" si="303"/>
        <v>0</v>
      </c>
      <c r="BB729" s="578">
        <f t="shared" si="303"/>
        <v>0</v>
      </c>
      <c r="BC729" s="578">
        <f t="shared" si="303"/>
        <v>0</v>
      </c>
      <c r="BD729" s="578">
        <f t="shared" si="303"/>
        <v>0</v>
      </c>
      <c r="BE729" s="578">
        <f t="shared" si="303"/>
        <v>0</v>
      </c>
      <c r="BF729" s="578">
        <f t="shared" si="303"/>
        <v>0</v>
      </c>
      <c r="BG729" s="578">
        <f t="shared" si="303"/>
        <v>0</v>
      </c>
      <c r="BH729" s="579">
        <f t="shared" si="303"/>
        <v>0</v>
      </c>
      <c r="BI729" s="576">
        <f t="shared" si="303"/>
        <v>0</v>
      </c>
      <c r="BJ729" s="576">
        <f t="shared" si="303"/>
        <v>0</v>
      </c>
      <c r="BK729" s="576">
        <f t="shared" si="303"/>
        <v>0</v>
      </c>
      <c r="BL729" s="576">
        <f t="shared" si="303"/>
        <v>0</v>
      </c>
      <c r="BM729" s="576">
        <f t="shared" si="303"/>
        <v>0</v>
      </c>
    </row>
    <row r="730" spans="1:65" outlineLevel="1" x14ac:dyDescent="0.3">
      <c r="A730" s="415" t="str">
        <f t="shared" si="302"/>
        <v>Machine or Station Requirement (Biuild/ (UPH * WD * WH * Cacasde yield * (1-DT) * (1-CO)</v>
      </c>
      <c r="B730" s="353" t="s">
        <v>87</v>
      </c>
      <c r="C730" s="240" t="str">
        <f t="shared" si="300"/>
        <v>Dedicated for Hoplens (FLA) 14xx</v>
      </c>
      <c r="D730" s="241" t="s">
        <v>77</v>
      </c>
      <c r="E730" s="242"/>
      <c r="F730" s="335"/>
      <c r="G730" s="335"/>
      <c r="H730" s="335"/>
      <c r="I730" s="335"/>
      <c r="J730" s="335"/>
      <c r="K730" s="335"/>
      <c r="L730" s="335"/>
      <c r="M730" s="335"/>
      <c r="N730" s="335"/>
      <c r="O730" s="335"/>
      <c r="P730" s="335"/>
      <c r="Q730" s="335"/>
      <c r="R730" s="336"/>
      <c r="S730" s="580">
        <f t="shared" si="303"/>
        <v>0</v>
      </c>
      <c r="T730" s="581">
        <f t="shared" si="303"/>
        <v>0</v>
      </c>
      <c r="U730" s="582">
        <f t="shared" si="303"/>
        <v>0</v>
      </c>
      <c r="V730" s="582">
        <f t="shared" si="303"/>
        <v>0</v>
      </c>
      <c r="W730" s="582">
        <f t="shared" si="303"/>
        <v>0</v>
      </c>
      <c r="X730" s="582">
        <f t="shared" si="303"/>
        <v>0</v>
      </c>
      <c r="Y730" s="582">
        <f t="shared" si="303"/>
        <v>0</v>
      </c>
      <c r="Z730" s="582">
        <f t="shared" si="303"/>
        <v>0</v>
      </c>
      <c r="AA730" s="582">
        <f t="shared" si="303"/>
        <v>0</v>
      </c>
      <c r="AB730" s="582">
        <f t="shared" si="303"/>
        <v>0</v>
      </c>
      <c r="AC730" s="582">
        <f t="shared" si="303"/>
        <v>0</v>
      </c>
      <c r="AD730" s="582">
        <f t="shared" si="303"/>
        <v>0</v>
      </c>
      <c r="AE730" s="582">
        <f t="shared" si="303"/>
        <v>0</v>
      </c>
      <c r="AF730" s="583">
        <f t="shared" si="303"/>
        <v>0</v>
      </c>
      <c r="AG730" s="580">
        <f t="shared" si="303"/>
        <v>0</v>
      </c>
      <c r="AH730" s="581">
        <f t="shared" si="303"/>
        <v>0</v>
      </c>
      <c r="AI730" s="582">
        <f t="shared" si="303"/>
        <v>0</v>
      </c>
      <c r="AJ730" s="582">
        <f t="shared" si="303"/>
        <v>0</v>
      </c>
      <c r="AK730" s="582">
        <f t="shared" si="303"/>
        <v>0</v>
      </c>
      <c r="AL730" s="582">
        <f t="shared" si="303"/>
        <v>0</v>
      </c>
      <c r="AM730" s="582">
        <f t="shared" si="303"/>
        <v>0</v>
      </c>
      <c r="AN730" s="582">
        <f t="shared" si="303"/>
        <v>0</v>
      </c>
      <c r="AO730" s="582">
        <f t="shared" si="303"/>
        <v>0</v>
      </c>
      <c r="AP730" s="582">
        <f t="shared" si="303"/>
        <v>0</v>
      </c>
      <c r="AQ730" s="582">
        <f t="shared" si="303"/>
        <v>0</v>
      </c>
      <c r="AR730" s="582">
        <f t="shared" si="303"/>
        <v>0</v>
      </c>
      <c r="AS730" s="582">
        <f t="shared" si="303"/>
        <v>0</v>
      </c>
      <c r="AT730" s="583">
        <f t="shared" si="303"/>
        <v>0</v>
      </c>
      <c r="AU730" s="580">
        <f t="shared" si="303"/>
        <v>0</v>
      </c>
      <c r="AV730" s="581">
        <f t="shared" si="303"/>
        <v>0</v>
      </c>
      <c r="AW730" s="582">
        <f t="shared" si="303"/>
        <v>0</v>
      </c>
      <c r="AX730" s="582">
        <f t="shared" si="303"/>
        <v>0</v>
      </c>
      <c r="AY730" s="582">
        <f t="shared" si="303"/>
        <v>0</v>
      </c>
      <c r="AZ730" s="582">
        <f t="shared" si="303"/>
        <v>0</v>
      </c>
      <c r="BA730" s="582">
        <f t="shared" si="303"/>
        <v>0</v>
      </c>
      <c r="BB730" s="582">
        <f t="shared" si="303"/>
        <v>0</v>
      </c>
      <c r="BC730" s="582">
        <f t="shared" si="303"/>
        <v>0</v>
      </c>
      <c r="BD730" s="582">
        <f t="shared" si="303"/>
        <v>0</v>
      </c>
      <c r="BE730" s="582">
        <f t="shared" si="303"/>
        <v>0</v>
      </c>
      <c r="BF730" s="582">
        <f t="shared" si="303"/>
        <v>0</v>
      </c>
      <c r="BG730" s="582">
        <f t="shared" si="303"/>
        <v>0</v>
      </c>
      <c r="BH730" s="583">
        <f t="shared" si="303"/>
        <v>0</v>
      </c>
      <c r="BI730" s="580">
        <f t="shared" si="303"/>
        <v>0</v>
      </c>
      <c r="BJ730" s="580">
        <f t="shared" si="303"/>
        <v>0</v>
      </c>
      <c r="BK730" s="580">
        <f t="shared" si="303"/>
        <v>0</v>
      </c>
      <c r="BL730" s="580">
        <f t="shared" si="303"/>
        <v>0</v>
      </c>
      <c r="BM730" s="580">
        <f t="shared" si="303"/>
        <v>0</v>
      </c>
    </row>
    <row r="731" spans="1:65" outlineLevel="1" x14ac:dyDescent="0.3">
      <c r="A731" s="415" t="str">
        <f t="shared" si="302"/>
        <v>Machine or Station Requirement (Biuild/ (UPH * WD * WH * Cacasde yield * (1-DT) * (1-CO)</v>
      </c>
      <c r="B731" s="353" t="s">
        <v>87</v>
      </c>
      <c r="C731" s="240" t="str">
        <f t="shared" si="300"/>
        <v>Dedicated for Hoplens (FLA) 14xx</v>
      </c>
      <c r="D731" s="241" t="s">
        <v>78</v>
      </c>
      <c r="E731" s="242"/>
      <c r="F731" s="282"/>
      <c r="G731" s="282"/>
      <c r="H731" s="282"/>
      <c r="I731" s="282"/>
      <c r="J731" s="282"/>
      <c r="K731" s="282"/>
      <c r="L731" s="282"/>
      <c r="M731" s="282"/>
      <c r="N731" s="282"/>
      <c r="O731" s="282"/>
      <c r="P731" s="282"/>
      <c r="Q731" s="282"/>
      <c r="R731" s="283"/>
      <c r="S731" s="560">
        <f t="shared" si="303"/>
        <v>0</v>
      </c>
      <c r="T731" s="561">
        <f t="shared" si="303"/>
        <v>0</v>
      </c>
      <c r="U731" s="562">
        <f t="shared" si="303"/>
        <v>0</v>
      </c>
      <c r="V731" s="562">
        <f t="shared" si="303"/>
        <v>0</v>
      </c>
      <c r="W731" s="562">
        <f t="shared" si="303"/>
        <v>0</v>
      </c>
      <c r="X731" s="562">
        <f t="shared" si="303"/>
        <v>0</v>
      </c>
      <c r="Y731" s="562">
        <f t="shared" si="303"/>
        <v>0</v>
      </c>
      <c r="Z731" s="562">
        <f t="shared" si="303"/>
        <v>0</v>
      </c>
      <c r="AA731" s="562">
        <f t="shared" si="303"/>
        <v>0</v>
      </c>
      <c r="AB731" s="562">
        <f t="shared" si="303"/>
        <v>0</v>
      </c>
      <c r="AC731" s="562">
        <f t="shared" si="303"/>
        <v>0</v>
      </c>
      <c r="AD731" s="562">
        <f t="shared" si="303"/>
        <v>0</v>
      </c>
      <c r="AE731" s="562">
        <f t="shared" si="303"/>
        <v>0</v>
      </c>
      <c r="AF731" s="563">
        <f t="shared" si="303"/>
        <v>0</v>
      </c>
      <c r="AG731" s="560">
        <f t="shared" si="303"/>
        <v>0</v>
      </c>
      <c r="AH731" s="561">
        <f t="shared" si="303"/>
        <v>0</v>
      </c>
      <c r="AI731" s="562">
        <f t="shared" si="303"/>
        <v>0</v>
      </c>
      <c r="AJ731" s="562">
        <f t="shared" si="303"/>
        <v>0</v>
      </c>
      <c r="AK731" s="562">
        <f t="shared" si="303"/>
        <v>0</v>
      </c>
      <c r="AL731" s="562">
        <f t="shared" si="303"/>
        <v>0</v>
      </c>
      <c r="AM731" s="562">
        <f t="shared" ref="AM731:BM731" si="304">IFERROR(AM$30/((60/(AM198*(1+AM465))*AM$127/$E198)*AM$4*AM$5*AM376*(1-AM553)*(1-AM642)),0)</f>
        <v>0</v>
      </c>
      <c r="AN731" s="562">
        <f t="shared" si="304"/>
        <v>0</v>
      </c>
      <c r="AO731" s="562">
        <f t="shared" si="304"/>
        <v>0</v>
      </c>
      <c r="AP731" s="562">
        <f t="shared" si="304"/>
        <v>0</v>
      </c>
      <c r="AQ731" s="562">
        <f t="shared" si="304"/>
        <v>0</v>
      </c>
      <c r="AR731" s="562">
        <f t="shared" si="304"/>
        <v>0</v>
      </c>
      <c r="AS731" s="562">
        <f t="shared" si="304"/>
        <v>0</v>
      </c>
      <c r="AT731" s="563">
        <f t="shared" si="304"/>
        <v>0</v>
      </c>
      <c r="AU731" s="560">
        <f t="shared" si="304"/>
        <v>0</v>
      </c>
      <c r="AV731" s="561">
        <f t="shared" si="304"/>
        <v>0</v>
      </c>
      <c r="AW731" s="562">
        <f t="shared" si="304"/>
        <v>0</v>
      </c>
      <c r="AX731" s="562">
        <f t="shared" si="304"/>
        <v>0</v>
      </c>
      <c r="AY731" s="562">
        <f t="shared" si="304"/>
        <v>0</v>
      </c>
      <c r="AZ731" s="562">
        <f t="shared" si="304"/>
        <v>0</v>
      </c>
      <c r="BA731" s="562">
        <f t="shared" si="304"/>
        <v>0</v>
      </c>
      <c r="BB731" s="562">
        <f t="shared" si="304"/>
        <v>0</v>
      </c>
      <c r="BC731" s="562">
        <f t="shared" si="304"/>
        <v>0</v>
      </c>
      <c r="BD731" s="562">
        <f t="shared" si="304"/>
        <v>0</v>
      </c>
      <c r="BE731" s="562">
        <f t="shared" si="304"/>
        <v>0</v>
      </c>
      <c r="BF731" s="562">
        <f t="shared" si="304"/>
        <v>0</v>
      </c>
      <c r="BG731" s="562">
        <f t="shared" si="304"/>
        <v>0</v>
      </c>
      <c r="BH731" s="563">
        <f t="shared" si="304"/>
        <v>0</v>
      </c>
      <c r="BI731" s="560">
        <f t="shared" si="304"/>
        <v>0</v>
      </c>
      <c r="BJ731" s="560">
        <f t="shared" si="304"/>
        <v>0</v>
      </c>
      <c r="BK731" s="560">
        <f t="shared" si="304"/>
        <v>0</v>
      </c>
      <c r="BL731" s="560">
        <f t="shared" si="304"/>
        <v>0</v>
      </c>
      <c r="BM731" s="560">
        <f t="shared" si="304"/>
        <v>0</v>
      </c>
    </row>
    <row r="732" spans="1:65" outlineLevel="1" x14ac:dyDescent="0.3">
      <c r="A732" s="415" t="str">
        <f t="shared" si="302"/>
        <v>Machine or Station Requirement (Biuild/ (UPH * WD * WH * Cacasde yield * (1-DT) * (1-CO)</v>
      </c>
      <c r="B732" s="353" t="s">
        <v>87</v>
      </c>
      <c r="C732" s="240" t="str">
        <f t="shared" si="300"/>
        <v>Dedicated for Hoplens (FLA) 14xx</v>
      </c>
      <c r="D732" s="241" t="s">
        <v>79</v>
      </c>
      <c r="E732" s="242"/>
      <c r="F732" s="282"/>
      <c r="G732" s="282"/>
      <c r="H732" s="282"/>
      <c r="I732" s="282"/>
      <c r="J732" s="282"/>
      <c r="K732" s="282"/>
      <c r="L732" s="282"/>
      <c r="M732" s="282"/>
      <c r="N732" s="282"/>
      <c r="O732" s="282"/>
      <c r="P732" s="282"/>
      <c r="Q732" s="282"/>
      <c r="R732" s="283"/>
      <c r="S732" s="568">
        <f t="shared" ref="S732:BM737" si="305">IFERROR(S$30/((60/(S199*(1+S466))*S$127/$E199)*S$4*S$5*S377*(1-S554)*(1-S643)),0)</f>
        <v>0</v>
      </c>
      <c r="T732" s="569">
        <f t="shared" si="305"/>
        <v>0</v>
      </c>
      <c r="U732" s="570">
        <f t="shared" si="305"/>
        <v>0</v>
      </c>
      <c r="V732" s="570">
        <f t="shared" si="305"/>
        <v>0</v>
      </c>
      <c r="W732" s="570">
        <f t="shared" si="305"/>
        <v>0</v>
      </c>
      <c r="X732" s="570">
        <f t="shared" si="305"/>
        <v>0</v>
      </c>
      <c r="Y732" s="570">
        <f t="shared" si="305"/>
        <v>0</v>
      </c>
      <c r="Z732" s="570">
        <f t="shared" si="305"/>
        <v>0</v>
      </c>
      <c r="AA732" s="570">
        <f t="shared" si="305"/>
        <v>0</v>
      </c>
      <c r="AB732" s="570">
        <f t="shared" si="305"/>
        <v>0</v>
      </c>
      <c r="AC732" s="570">
        <f t="shared" si="305"/>
        <v>0</v>
      </c>
      <c r="AD732" s="570">
        <f t="shared" si="305"/>
        <v>0</v>
      </c>
      <c r="AE732" s="570">
        <f t="shared" si="305"/>
        <v>0</v>
      </c>
      <c r="AF732" s="571">
        <f t="shared" si="305"/>
        <v>0</v>
      </c>
      <c r="AG732" s="568">
        <f t="shared" si="305"/>
        <v>0</v>
      </c>
      <c r="AH732" s="569">
        <f t="shared" si="305"/>
        <v>0</v>
      </c>
      <c r="AI732" s="570">
        <f t="shared" si="305"/>
        <v>0</v>
      </c>
      <c r="AJ732" s="570">
        <f t="shared" si="305"/>
        <v>0</v>
      </c>
      <c r="AK732" s="570">
        <f t="shared" si="305"/>
        <v>0</v>
      </c>
      <c r="AL732" s="570">
        <f t="shared" si="305"/>
        <v>0</v>
      </c>
      <c r="AM732" s="570">
        <f t="shared" si="305"/>
        <v>0</v>
      </c>
      <c r="AN732" s="570">
        <f t="shared" si="305"/>
        <v>0</v>
      </c>
      <c r="AO732" s="570">
        <f t="shared" si="305"/>
        <v>0</v>
      </c>
      <c r="AP732" s="570">
        <f t="shared" si="305"/>
        <v>0</v>
      </c>
      <c r="AQ732" s="570">
        <f t="shared" si="305"/>
        <v>0</v>
      </c>
      <c r="AR732" s="570">
        <f t="shared" si="305"/>
        <v>0</v>
      </c>
      <c r="AS732" s="570">
        <f t="shared" si="305"/>
        <v>0</v>
      </c>
      <c r="AT732" s="571">
        <f t="shared" si="305"/>
        <v>0</v>
      </c>
      <c r="AU732" s="568">
        <f t="shared" si="305"/>
        <v>0</v>
      </c>
      <c r="AV732" s="569">
        <f t="shared" si="305"/>
        <v>0</v>
      </c>
      <c r="AW732" s="570">
        <f t="shared" si="305"/>
        <v>0</v>
      </c>
      <c r="AX732" s="570">
        <f t="shared" si="305"/>
        <v>0</v>
      </c>
      <c r="AY732" s="570">
        <f t="shared" si="305"/>
        <v>0</v>
      </c>
      <c r="AZ732" s="570">
        <f t="shared" si="305"/>
        <v>0</v>
      </c>
      <c r="BA732" s="570">
        <f t="shared" si="305"/>
        <v>0</v>
      </c>
      <c r="BB732" s="570">
        <f t="shared" si="305"/>
        <v>0</v>
      </c>
      <c r="BC732" s="570">
        <f t="shared" si="305"/>
        <v>0</v>
      </c>
      <c r="BD732" s="570">
        <f t="shared" si="305"/>
        <v>0</v>
      </c>
      <c r="BE732" s="570">
        <f t="shared" si="305"/>
        <v>0</v>
      </c>
      <c r="BF732" s="570">
        <f t="shared" si="305"/>
        <v>0</v>
      </c>
      <c r="BG732" s="570">
        <f t="shared" si="305"/>
        <v>0</v>
      </c>
      <c r="BH732" s="571">
        <f t="shared" si="305"/>
        <v>0</v>
      </c>
      <c r="BI732" s="568">
        <f t="shared" si="305"/>
        <v>0</v>
      </c>
      <c r="BJ732" s="568">
        <f t="shared" si="305"/>
        <v>0</v>
      </c>
      <c r="BK732" s="568">
        <f t="shared" si="305"/>
        <v>0</v>
      </c>
      <c r="BL732" s="568">
        <f t="shared" si="305"/>
        <v>0</v>
      </c>
      <c r="BM732" s="568">
        <f t="shared" si="305"/>
        <v>0</v>
      </c>
    </row>
    <row r="733" spans="1:65" outlineLevel="1" x14ac:dyDescent="0.3">
      <c r="A733" s="415" t="str">
        <f t="shared" si="302"/>
        <v>Machine or Station Requirement (Biuild/ (UPH * WD * WH * Cacasde yield * (1-DT) * (1-CO)</v>
      </c>
      <c r="B733" s="353" t="s">
        <v>87</v>
      </c>
      <c r="C733" s="240" t="str">
        <f t="shared" si="300"/>
        <v>Dedicated for Hoplens (FLA) 14xx</v>
      </c>
      <c r="D733" s="241" t="s">
        <v>80</v>
      </c>
      <c r="E733" s="348"/>
      <c r="F733" s="282"/>
      <c r="G733" s="282"/>
      <c r="H733" s="282"/>
      <c r="I733" s="282"/>
      <c r="J733" s="282"/>
      <c r="K733" s="282"/>
      <c r="L733" s="282"/>
      <c r="M733" s="282"/>
      <c r="N733" s="282"/>
      <c r="O733" s="282"/>
      <c r="P733" s="282"/>
      <c r="Q733" s="282"/>
      <c r="R733" s="283"/>
      <c r="S733" s="568">
        <f t="shared" si="305"/>
        <v>0</v>
      </c>
      <c r="T733" s="569">
        <f t="shared" si="305"/>
        <v>0</v>
      </c>
      <c r="U733" s="570">
        <f t="shared" si="305"/>
        <v>0</v>
      </c>
      <c r="V733" s="570">
        <f t="shared" si="305"/>
        <v>0</v>
      </c>
      <c r="W733" s="570">
        <f t="shared" si="305"/>
        <v>0</v>
      </c>
      <c r="X733" s="570">
        <f t="shared" si="305"/>
        <v>0</v>
      </c>
      <c r="Y733" s="570">
        <f t="shared" si="305"/>
        <v>0</v>
      </c>
      <c r="Z733" s="570">
        <f t="shared" si="305"/>
        <v>0</v>
      </c>
      <c r="AA733" s="570">
        <f t="shared" si="305"/>
        <v>0</v>
      </c>
      <c r="AB733" s="570">
        <f t="shared" si="305"/>
        <v>0</v>
      </c>
      <c r="AC733" s="570">
        <f t="shared" si="305"/>
        <v>0</v>
      </c>
      <c r="AD733" s="570">
        <f t="shared" si="305"/>
        <v>0</v>
      </c>
      <c r="AE733" s="570">
        <f t="shared" si="305"/>
        <v>0</v>
      </c>
      <c r="AF733" s="571">
        <f t="shared" si="305"/>
        <v>0</v>
      </c>
      <c r="AG733" s="568">
        <f t="shared" si="305"/>
        <v>0</v>
      </c>
      <c r="AH733" s="569">
        <f t="shared" si="305"/>
        <v>0</v>
      </c>
      <c r="AI733" s="570">
        <f t="shared" si="305"/>
        <v>0</v>
      </c>
      <c r="AJ733" s="570">
        <f t="shared" si="305"/>
        <v>0</v>
      </c>
      <c r="AK733" s="570">
        <f t="shared" si="305"/>
        <v>0</v>
      </c>
      <c r="AL733" s="570">
        <f t="shared" si="305"/>
        <v>0</v>
      </c>
      <c r="AM733" s="570">
        <f t="shared" si="305"/>
        <v>0</v>
      </c>
      <c r="AN733" s="570">
        <f t="shared" si="305"/>
        <v>0</v>
      </c>
      <c r="AO733" s="570">
        <f t="shared" si="305"/>
        <v>0</v>
      </c>
      <c r="AP733" s="570">
        <f t="shared" si="305"/>
        <v>0</v>
      </c>
      <c r="AQ733" s="570">
        <f t="shared" si="305"/>
        <v>0</v>
      </c>
      <c r="AR733" s="570">
        <f t="shared" si="305"/>
        <v>0</v>
      </c>
      <c r="AS733" s="570">
        <f t="shared" si="305"/>
        <v>0</v>
      </c>
      <c r="AT733" s="571">
        <f t="shared" si="305"/>
        <v>0</v>
      </c>
      <c r="AU733" s="568">
        <f t="shared" si="305"/>
        <v>0</v>
      </c>
      <c r="AV733" s="569">
        <f t="shared" si="305"/>
        <v>0</v>
      </c>
      <c r="AW733" s="570">
        <f t="shared" si="305"/>
        <v>0</v>
      </c>
      <c r="AX733" s="570">
        <f t="shared" si="305"/>
        <v>0</v>
      </c>
      <c r="AY733" s="570">
        <f t="shared" si="305"/>
        <v>0</v>
      </c>
      <c r="AZ733" s="570">
        <f t="shared" si="305"/>
        <v>0</v>
      </c>
      <c r="BA733" s="570">
        <f t="shared" si="305"/>
        <v>0</v>
      </c>
      <c r="BB733" s="570">
        <f t="shared" si="305"/>
        <v>0</v>
      </c>
      <c r="BC733" s="570">
        <f t="shared" si="305"/>
        <v>0</v>
      </c>
      <c r="BD733" s="570">
        <f t="shared" si="305"/>
        <v>0</v>
      </c>
      <c r="BE733" s="570">
        <f t="shared" si="305"/>
        <v>0</v>
      </c>
      <c r="BF733" s="570">
        <f t="shared" si="305"/>
        <v>0</v>
      </c>
      <c r="BG733" s="570">
        <f t="shared" si="305"/>
        <v>0</v>
      </c>
      <c r="BH733" s="571">
        <f t="shared" si="305"/>
        <v>0</v>
      </c>
      <c r="BI733" s="568">
        <f t="shared" si="305"/>
        <v>0</v>
      </c>
      <c r="BJ733" s="568">
        <f t="shared" si="305"/>
        <v>0</v>
      </c>
      <c r="BK733" s="568">
        <f t="shared" si="305"/>
        <v>0</v>
      </c>
      <c r="BL733" s="568">
        <f t="shared" si="305"/>
        <v>0</v>
      </c>
      <c r="BM733" s="568">
        <f t="shared" si="305"/>
        <v>0</v>
      </c>
    </row>
    <row r="734" spans="1:65" outlineLevel="1" x14ac:dyDescent="0.3">
      <c r="A734" s="415" t="str">
        <f t="shared" si="302"/>
        <v>Machine or Station Requirement (Biuild/ (UPH * WD * WH * Cacasde yield * (1-DT) * (1-CO)</v>
      </c>
      <c r="B734" s="353" t="s">
        <v>87</v>
      </c>
      <c r="C734" s="240" t="str">
        <f t="shared" si="300"/>
        <v>Dedicated for Hoplens (FLA) 14xx</v>
      </c>
      <c r="D734" s="241" t="s">
        <v>81</v>
      </c>
      <c r="E734" s="348"/>
      <c r="F734" s="282"/>
      <c r="G734" s="282"/>
      <c r="H734" s="282"/>
      <c r="I734" s="282"/>
      <c r="J734" s="282"/>
      <c r="K734" s="282"/>
      <c r="L734" s="282"/>
      <c r="M734" s="282"/>
      <c r="N734" s="282"/>
      <c r="O734" s="282"/>
      <c r="P734" s="282"/>
      <c r="Q734" s="282"/>
      <c r="R734" s="283"/>
      <c r="S734" s="568">
        <f t="shared" si="305"/>
        <v>0</v>
      </c>
      <c r="T734" s="569">
        <f t="shared" si="305"/>
        <v>0</v>
      </c>
      <c r="U734" s="570">
        <f t="shared" si="305"/>
        <v>0</v>
      </c>
      <c r="V734" s="570">
        <f t="shared" si="305"/>
        <v>0</v>
      </c>
      <c r="W734" s="570">
        <f t="shared" si="305"/>
        <v>0</v>
      </c>
      <c r="X734" s="570">
        <f t="shared" si="305"/>
        <v>0</v>
      </c>
      <c r="Y734" s="570">
        <f t="shared" si="305"/>
        <v>0</v>
      </c>
      <c r="Z734" s="570">
        <f t="shared" si="305"/>
        <v>0</v>
      </c>
      <c r="AA734" s="570">
        <f t="shared" si="305"/>
        <v>0</v>
      </c>
      <c r="AB734" s="570">
        <f t="shared" si="305"/>
        <v>0</v>
      </c>
      <c r="AC734" s="570">
        <f t="shared" si="305"/>
        <v>0</v>
      </c>
      <c r="AD734" s="570">
        <f t="shared" si="305"/>
        <v>0</v>
      </c>
      <c r="AE734" s="570">
        <f t="shared" si="305"/>
        <v>0</v>
      </c>
      <c r="AF734" s="571">
        <f t="shared" si="305"/>
        <v>0</v>
      </c>
      <c r="AG734" s="568">
        <f t="shared" si="305"/>
        <v>0</v>
      </c>
      <c r="AH734" s="569">
        <f t="shared" si="305"/>
        <v>0</v>
      </c>
      <c r="AI734" s="570">
        <f t="shared" si="305"/>
        <v>0</v>
      </c>
      <c r="AJ734" s="570">
        <f t="shared" si="305"/>
        <v>0</v>
      </c>
      <c r="AK734" s="570">
        <f t="shared" si="305"/>
        <v>0</v>
      </c>
      <c r="AL734" s="570">
        <f t="shared" si="305"/>
        <v>0</v>
      </c>
      <c r="AM734" s="570">
        <f t="shared" si="305"/>
        <v>0</v>
      </c>
      <c r="AN734" s="570">
        <f t="shared" si="305"/>
        <v>0</v>
      </c>
      <c r="AO734" s="570">
        <f t="shared" si="305"/>
        <v>0</v>
      </c>
      <c r="AP734" s="570">
        <f t="shared" si="305"/>
        <v>0</v>
      </c>
      <c r="AQ734" s="570">
        <f t="shared" si="305"/>
        <v>0</v>
      </c>
      <c r="AR734" s="570">
        <f t="shared" si="305"/>
        <v>0</v>
      </c>
      <c r="AS734" s="570">
        <f t="shared" si="305"/>
        <v>0</v>
      </c>
      <c r="AT734" s="571">
        <f t="shared" si="305"/>
        <v>0</v>
      </c>
      <c r="AU734" s="568">
        <f t="shared" si="305"/>
        <v>0</v>
      </c>
      <c r="AV734" s="569">
        <f t="shared" si="305"/>
        <v>0</v>
      </c>
      <c r="AW734" s="570">
        <f t="shared" si="305"/>
        <v>0</v>
      </c>
      <c r="AX734" s="570">
        <f t="shared" si="305"/>
        <v>0</v>
      </c>
      <c r="AY734" s="570">
        <f t="shared" si="305"/>
        <v>0</v>
      </c>
      <c r="AZ734" s="570">
        <f t="shared" si="305"/>
        <v>0</v>
      </c>
      <c r="BA734" s="570">
        <f t="shared" si="305"/>
        <v>0</v>
      </c>
      <c r="BB734" s="570">
        <f t="shared" si="305"/>
        <v>0</v>
      </c>
      <c r="BC734" s="570">
        <f t="shared" si="305"/>
        <v>0</v>
      </c>
      <c r="BD734" s="570">
        <f t="shared" si="305"/>
        <v>0</v>
      </c>
      <c r="BE734" s="570">
        <f t="shared" si="305"/>
        <v>0</v>
      </c>
      <c r="BF734" s="570">
        <f t="shared" si="305"/>
        <v>0</v>
      </c>
      <c r="BG734" s="570">
        <f t="shared" si="305"/>
        <v>0</v>
      </c>
      <c r="BH734" s="571">
        <f t="shared" si="305"/>
        <v>0</v>
      </c>
      <c r="BI734" s="568">
        <f t="shared" si="305"/>
        <v>0</v>
      </c>
      <c r="BJ734" s="568">
        <f t="shared" si="305"/>
        <v>0</v>
      </c>
      <c r="BK734" s="568">
        <f t="shared" si="305"/>
        <v>0</v>
      </c>
      <c r="BL734" s="568">
        <f t="shared" si="305"/>
        <v>0</v>
      </c>
      <c r="BM734" s="568">
        <f t="shared" si="305"/>
        <v>0</v>
      </c>
    </row>
    <row r="735" spans="1:65" outlineLevel="1" x14ac:dyDescent="0.3">
      <c r="A735" s="415" t="str">
        <f t="shared" si="302"/>
        <v>Machine or Station Requirement (Biuild/ (UPH * WD * WH * Cacasde yield * (1-DT) * (1-CO)</v>
      </c>
      <c r="B735" s="353" t="s">
        <v>87</v>
      </c>
      <c r="C735" s="240" t="str">
        <f t="shared" si="300"/>
        <v>Dedicated for Hoplens (FLA) 14xx</v>
      </c>
      <c r="D735" s="241" t="s">
        <v>82</v>
      </c>
      <c r="E735" s="348"/>
      <c r="F735" s="282"/>
      <c r="G735" s="282"/>
      <c r="H735" s="282"/>
      <c r="I735" s="282"/>
      <c r="J735" s="282"/>
      <c r="K735" s="282"/>
      <c r="L735" s="282"/>
      <c r="M735" s="282"/>
      <c r="N735" s="282"/>
      <c r="O735" s="282"/>
      <c r="P735" s="282"/>
      <c r="Q735" s="282"/>
      <c r="R735" s="283"/>
      <c r="S735" s="568">
        <f t="shared" si="305"/>
        <v>0</v>
      </c>
      <c r="T735" s="569">
        <f t="shared" si="305"/>
        <v>0</v>
      </c>
      <c r="U735" s="570">
        <f t="shared" si="305"/>
        <v>0</v>
      </c>
      <c r="V735" s="570">
        <f t="shared" si="305"/>
        <v>0</v>
      </c>
      <c r="W735" s="570">
        <f t="shared" si="305"/>
        <v>0</v>
      </c>
      <c r="X735" s="570">
        <f t="shared" si="305"/>
        <v>0</v>
      </c>
      <c r="Y735" s="570">
        <f t="shared" si="305"/>
        <v>0</v>
      </c>
      <c r="Z735" s="570">
        <f t="shared" si="305"/>
        <v>0</v>
      </c>
      <c r="AA735" s="570">
        <f t="shared" si="305"/>
        <v>0</v>
      </c>
      <c r="AB735" s="570">
        <f t="shared" si="305"/>
        <v>0</v>
      </c>
      <c r="AC735" s="570">
        <f t="shared" si="305"/>
        <v>0</v>
      </c>
      <c r="AD735" s="570">
        <f t="shared" si="305"/>
        <v>0</v>
      </c>
      <c r="AE735" s="570">
        <f t="shared" si="305"/>
        <v>0</v>
      </c>
      <c r="AF735" s="571">
        <f t="shared" si="305"/>
        <v>0</v>
      </c>
      <c r="AG735" s="568">
        <f t="shared" si="305"/>
        <v>0</v>
      </c>
      <c r="AH735" s="569">
        <f t="shared" si="305"/>
        <v>0</v>
      </c>
      <c r="AI735" s="570">
        <f t="shared" si="305"/>
        <v>0</v>
      </c>
      <c r="AJ735" s="570">
        <f t="shared" si="305"/>
        <v>0</v>
      </c>
      <c r="AK735" s="570">
        <f t="shared" si="305"/>
        <v>0</v>
      </c>
      <c r="AL735" s="570">
        <f t="shared" si="305"/>
        <v>0</v>
      </c>
      <c r="AM735" s="570">
        <f t="shared" si="305"/>
        <v>0</v>
      </c>
      <c r="AN735" s="570">
        <f t="shared" si="305"/>
        <v>0</v>
      </c>
      <c r="AO735" s="570">
        <f t="shared" si="305"/>
        <v>0</v>
      </c>
      <c r="AP735" s="570">
        <f t="shared" si="305"/>
        <v>0</v>
      </c>
      <c r="AQ735" s="570">
        <f t="shared" si="305"/>
        <v>0</v>
      </c>
      <c r="AR735" s="570">
        <f t="shared" si="305"/>
        <v>0</v>
      </c>
      <c r="AS735" s="570">
        <f t="shared" si="305"/>
        <v>0</v>
      </c>
      <c r="AT735" s="571">
        <f t="shared" si="305"/>
        <v>0</v>
      </c>
      <c r="AU735" s="568">
        <f t="shared" si="305"/>
        <v>0</v>
      </c>
      <c r="AV735" s="569">
        <f t="shared" si="305"/>
        <v>0</v>
      </c>
      <c r="AW735" s="570">
        <f t="shared" si="305"/>
        <v>0</v>
      </c>
      <c r="AX735" s="570">
        <f t="shared" si="305"/>
        <v>0</v>
      </c>
      <c r="AY735" s="570">
        <f t="shared" si="305"/>
        <v>0</v>
      </c>
      <c r="AZ735" s="570">
        <f t="shared" si="305"/>
        <v>0</v>
      </c>
      <c r="BA735" s="570">
        <f t="shared" si="305"/>
        <v>0</v>
      </c>
      <c r="BB735" s="570">
        <f t="shared" si="305"/>
        <v>0</v>
      </c>
      <c r="BC735" s="570">
        <f t="shared" si="305"/>
        <v>0</v>
      </c>
      <c r="BD735" s="570">
        <f t="shared" si="305"/>
        <v>0</v>
      </c>
      <c r="BE735" s="570">
        <f t="shared" si="305"/>
        <v>0</v>
      </c>
      <c r="BF735" s="570">
        <f t="shared" si="305"/>
        <v>0</v>
      </c>
      <c r="BG735" s="570">
        <f t="shared" si="305"/>
        <v>0</v>
      </c>
      <c r="BH735" s="571">
        <f t="shared" si="305"/>
        <v>0</v>
      </c>
      <c r="BI735" s="568">
        <f t="shared" si="305"/>
        <v>0</v>
      </c>
      <c r="BJ735" s="568">
        <f t="shared" si="305"/>
        <v>0</v>
      </c>
      <c r="BK735" s="568">
        <f t="shared" si="305"/>
        <v>0</v>
      </c>
      <c r="BL735" s="568">
        <f t="shared" si="305"/>
        <v>0</v>
      </c>
      <c r="BM735" s="568">
        <f t="shared" si="305"/>
        <v>0</v>
      </c>
    </row>
    <row r="736" spans="1:65" outlineLevel="1" x14ac:dyDescent="0.3">
      <c r="A736" s="415" t="str">
        <f t="shared" si="302"/>
        <v>Machine or Station Requirement (Biuild/ (UPH * WD * WH * Cacasde yield * (1-DT) * (1-CO)</v>
      </c>
      <c r="B736" s="353" t="s">
        <v>87</v>
      </c>
      <c r="C736" s="240" t="str">
        <f t="shared" si="300"/>
        <v>Common</v>
      </c>
      <c r="D736" s="241" t="s">
        <v>52</v>
      </c>
      <c r="E736" s="242"/>
      <c r="F736" s="282"/>
      <c r="G736" s="282"/>
      <c r="H736" s="282"/>
      <c r="I736" s="282"/>
      <c r="J736" s="282"/>
      <c r="K736" s="282"/>
      <c r="L736" s="282"/>
      <c r="M736" s="282"/>
      <c r="N736" s="282"/>
      <c r="O736" s="282"/>
      <c r="P736" s="282"/>
      <c r="Q736" s="282"/>
      <c r="R736" s="283"/>
      <c r="S736" s="568">
        <f t="shared" si="305"/>
        <v>0</v>
      </c>
      <c r="T736" s="569">
        <f t="shared" si="305"/>
        <v>0</v>
      </c>
      <c r="U736" s="570">
        <f t="shared" si="305"/>
        <v>0</v>
      </c>
      <c r="V736" s="570">
        <f t="shared" si="305"/>
        <v>0</v>
      </c>
      <c r="W736" s="570">
        <f t="shared" si="305"/>
        <v>0</v>
      </c>
      <c r="X736" s="570">
        <f t="shared" si="305"/>
        <v>0</v>
      </c>
      <c r="Y736" s="570">
        <f t="shared" si="305"/>
        <v>0</v>
      </c>
      <c r="Z736" s="570">
        <f t="shared" si="305"/>
        <v>0</v>
      </c>
      <c r="AA736" s="570">
        <f t="shared" si="305"/>
        <v>0</v>
      </c>
      <c r="AB736" s="570">
        <f t="shared" si="305"/>
        <v>0</v>
      </c>
      <c r="AC736" s="570">
        <f t="shared" si="305"/>
        <v>0</v>
      </c>
      <c r="AD736" s="570">
        <f t="shared" si="305"/>
        <v>0</v>
      </c>
      <c r="AE736" s="570">
        <f t="shared" si="305"/>
        <v>0</v>
      </c>
      <c r="AF736" s="571">
        <f t="shared" si="305"/>
        <v>0</v>
      </c>
      <c r="AG736" s="568">
        <f t="shared" si="305"/>
        <v>0</v>
      </c>
      <c r="AH736" s="569">
        <f t="shared" si="305"/>
        <v>0</v>
      </c>
      <c r="AI736" s="570">
        <f t="shared" si="305"/>
        <v>0</v>
      </c>
      <c r="AJ736" s="570">
        <f t="shared" si="305"/>
        <v>0</v>
      </c>
      <c r="AK736" s="570">
        <f t="shared" si="305"/>
        <v>0</v>
      </c>
      <c r="AL736" s="570">
        <f t="shared" si="305"/>
        <v>0</v>
      </c>
      <c r="AM736" s="570">
        <f t="shared" si="305"/>
        <v>0</v>
      </c>
      <c r="AN736" s="570">
        <f t="shared" si="305"/>
        <v>0</v>
      </c>
      <c r="AO736" s="570">
        <f t="shared" si="305"/>
        <v>0</v>
      </c>
      <c r="AP736" s="570">
        <f t="shared" si="305"/>
        <v>0</v>
      </c>
      <c r="AQ736" s="570">
        <f t="shared" si="305"/>
        <v>0</v>
      </c>
      <c r="AR736" s="570">
        <f t="shared" si="305"/>
        <v>0</v>
      </c>
      <c r="AS736" s="570">
        <f t="shared" si="305"/>
        <v>0</v>
      </c>
      <c r="AT736" s="571">
        <f t="shared" si="305"/>
        <v>0</v>
      </c>
      <c r="AU736" s="568">
        <f t="shared" si="305"/>
        <v>0</v>
      </c>
      <c r="AV736" s="569">
        <f t="shared" si="305"/>
        <v>0</v>
      </c>
      <c r="AW736" s="570">
        <f t="shared" si="305"/>
        <v>0</v>
      </c>
      <c r="AX736" s="570">
        <f t="shared" si="305"/>
        <v>0</v>
      </c>
      <c r="AY736" s="570">
        <f t="shared" si="305"/>
        <v>0</v>
      </c>
      <c r="AZ736" s="570">
        <f t="shared" si="305"/>
        <v>0</v>
      </c>
      <c r="BA736" s="570">
        <f t="shared" si="305"/>
        <v>0</v>
      </c>
      <c r="BB736" s="570">
        <f t="shared" si="305"/>
        <v>0</v>
      </c>
      <c r="BC736" s="570">
        <f t="shared" si="305"/>
        <v>0</v>
      </c>
      <c r="BD736" s="570">
        <f t="shared" si="305"/>
        <v>0</v>
      </c>
      <c r="BE736" s="570">
        <f t="shared" si="305"/>
        <v>0</v>
      </c>
      <c r="BF736" s="570">
        <f t="shared" si="305"/>
        <v>0</v>
      </c>
      <c r="BG736" s="570">
        <f t="shared" si="305"/>
        <v>0</v>
      </c>
      <c r="BH736" s="571">
        <f t="shared" si="305"/>
        <v>0</v>
      </c>
      <c r="BI736" s="568">
        <f t="shared" si="305"/>
        <v>0</v>
      </c>
      <c r="BJ736" s="568">
        <f t="shared" si="305"/>
        <v>0</v>
      </c>
      <c r="BK736" s="568">
        <f t="shared" si="305"/>
        <v>0</v>
      </c>
      <c r="BL736" s="568">
        <f t="shared" si="305"/>
        <v>0</v>
      </c>
      <c r="BM736" s="568">
        <f t="shared" si="305"/>
        <v>0</v>
      </c>
    </row>
    <row r="737" spans="1:66" outlineLevel="1" x14ac:dyDescent="0.3">
      <c r="A737" s="415" t="str">
        <f t="shared" si="302"/>
        <v>Machine or Station Requirement (Biuild/ (UPH * WD * WH * Cacasde yield * (1-DT) * (1-CO)</v>
      </c>
      <c r="B737" s="353" t="s">
        <v>87</v>
      </c>
      <c r="C737" s="291" t="str">
        <f t="shared" si="300"/>
        <v>Common</v>
      </c>
      <c r="D737" s="351" t="s">
        <v>83</v>
      </c>
      <c r="E737" s="292"/>
      <c r="F737" s="293"/>
      <c r="G737" s="293"/>
      <c r="H737" s="293"/>
      <c r="I737" s="293"/>
      <c r="J737" s="293"/>
      <c r="K737" s="293"/>
      <c r="L737" s="293"/>
      <c r="M737" s="293"/>
      <c r="N737" s="293"/>
      <c r="O737" s="293"/>
      <c r="P737" s="293"/>
      <c r="Q737" s="293"/>
      <c r="R737" s="294"/>
      <c r="S737" s="572">
        <f t="shared" si="305"/>
        <v>0</v>
      </c>
      <c r="T737" s="573">
        <f t="shared" si="305"/>
        <v>0</v>
      </c>
      <c r="U737" s="574">
        <f t="shared" si="305"/>
        <v>0</v>
      </c>
      <c r="V737" s="574">
        <f t="shared" si="305"/>
        <v>0</v>
      </c>
      <c r="W737" s="574">
        <f t="shared" si="305"/>
        <v>0</v>
      </c>
      <c r="X737" s="574">
        <f t="shared" si="305"/>
        <v>0</v>
      </c>
      <c r="Y737" s="574">
        <f t="shared" si="305"/>
        <v>0</v>
      </c>
      <c r="Z737" s="574">
        <f t="shared" si="305"/>
        <v>0</v>
      </c>
      <c r="AA737" s="574">
        <f t="shared" si="305"/>
        <v>0</v>
      </c>
      <c r="AB737" s="574">
        <f t="shared" si="305"/>
        <v>0</v>
      </c>
      <c r="AC737" s="574">
        <f t="shared" si="305"/>
        <v>0</v>
      </c>
      <c r="AD737" s="574">
        <f t="shared" si="305"/>
        <v>0</v>
      </c>
      <c r="AE737" s="574">
        <f t="shared" si="305"/>
        <v>0</v>
      </c>
      <c r="AF737" s="575">
        <f t="shared" si="305"/>
        <v>0</v>
      </c>
      <c r="AG737" s="572">
        <f t="shared" si="305"/>
        <v>0</v>
      </c>
      <c r="AH737" s="573">
        <f t="shared" si="305"/>
        <v>0</v>
      </c>
      <c r="AI737" s="574">
        <f t="shared" si="305"/>
        <v>0</v>
      </c>
      <c r="AJ737" s="574">
        <f t="shared" si="305"/>
        <v>0</v>
      </c>
      <c r="AK737" s="574">
        <f t="shared" si="305"/>
        <v>0</v>
      </c>
      <c r="AL737" s="574">
        <f t="shared" si="305"/>
        <v>0</v>
      </c>
      <c r="AM737" s="574">
        <f t="shared" ref="AM737:BM737" si="306">IFERROR(AM$30/((60/(AM204*(1+AM471))*AM$127/$E204)*AM$4*AM$5*AM382*(1-AM559)*(1-AM648)),0)</f>
        <v>0</v>
      </c>
      <c r="AN737" s="574">
        <f t="shared" si="306"/>
        <v>0</v>
      </c>
      <c r="AO737" s="574">
        <f t="shared" si="306"/>
        <v>0</v>
      </c>
      <c r="AP737" s="574">
        <f t="shared" si="306"/>
        <v>0</v>
      </c>
      <c r="AQ737" s="574">
        <f t="shared" si="306"/>
        <v>0</v>
      </c>
      <c r="AR737" s="574">
        <f t="shared" si="306"/>
        <v>0</v>
      </c>
      <c r="AS737" s="574">
        <f t="shared" si="306"/>
        <v>0</v>
      </c>
      <c r="AT737" s="575">
        <f t="shared" si="306"/>
        <v>0</v>
      </c>
      <c r="AU737" s="572">
        <f t="shared" si="306"/>
        <v>0</v>
      </c>
      <c r="AV737" s="573">
        <f t="shared" si="306"/>
        <v>0</v>
      </c>
      <c r="AW737" s="574">
        <f t="shared" si="306"/>
        <v>0</v>
      </c>
      <c r="AX737" s="574">
        <f t="shared" si="306"/>
        <v>0</v>
      </c>
      <c r="AY737" s="574">
        <f t="shared" si="306"/>
        <v>0</v>
      </c>
      <c r="AZ737" s="574">
        <f t="shared" si="306"/>
        <v>0</v>
      </c>
      <c r="BA737" s="574">
        <f t="shared" si="306"/>
        <v>0</v>
      </c>
      <c r="BB737" s="574">
        <f t="shared" si="306"/>
        <v>0</v>
      </c>
      <c r="BC737" s="574">
        <f t="shared" si="306"/>
        <v>0</v>
      </c>
      <c r="BD737" s="574">
        <f t="shared" si="306"/>
        <v>0</v>
      </c>
      <c r="BE737" s="574">
        <f t="shared" si="306"/>
        <v>0</v>
      </c>
      <c r="BF737" s="574">
        <f t="shared" si="306"/>
        <v>0</v>
      </c>
      <c r="BG737" s="574">
        <f t="shared" si="306"/>
        <v>0</v>
      </c>
      <c r="BH737" s="575">
        <f t="shared" si="306"/>
        <v>0</v>
      </c>
      <c r="BI737" s="572">
        <f t="shared" si="306"/>
        <v>0</v>
      </c>
      <c r="BJ737" s="572">
        <f t="shared" si="306"/>
        <v>0</v>
      </c>
      <c r="BK737" s="572">
        <f t="shared" si="306"/>
        <v>0</v>
      </c>
      <c r="BL737" s="572">
        <f t="shared" si="306"/>
        <v>0</v>
      </c>
      <c r="BM737" s="572">
        <f t="shared" si="306"/>
        <v>0</v>
      </c>
    </row>
    <row r="738" spans="1:66" outlineLevel="1" x14ac:dyDescent="0.3">
      <c r="A738" t="str">
        <f>A718</f>
        <v>Machine or Station Requirement (Biuild/ (UPH * WD * WH * Cacasde yield * (1-DT) * (1-CO)</v>
      </c>
      <c r="B738" s="273" t="str">
        <f t="shared" ref="B738:D747" si="307">B205</f>
        <v>Hoplens (FTA) HRS</v>
      </c>
      <c r="C738" s="274" t="str">
        <f t="shared" si="300"/>
        <v>Dedicated for Hoplens (FTA) HRS</v>
      </c>
      <c r="D738" s="275" t="str">
        <f t="shared" si="300"/>
        <v>Blue Spool</v>
      </c>
      <c r="E738" s="299"/>
      <c r="F738" s="300">
        <v>1.7994392588578999E-2</v>
      </c>
      <c r="G738" s="300">
        <f t="shared" ref="G738:BM742" si="308">IFERROR(G$35/((60/(G205*(1+G472))*G$127/$E205)*G$7*G$8*G383*(1-G560)*(1-G649)),0)</f>
        <v>1.7994392588578999E-2</v>
      </c>
      <c r="H738" s="300">
        <f t="shared" si="308"/>
        <v>1.7994392588578999E-2</v>
      </c>
      <c r="I738" s="300">
        <f t="shared" si="308"/>
        <v>1.7994392588578999E-2</v>
      </c>
      <c r="J738" s="300">
        <f t="shared" si="308"/>
        <v>1.7994392588578999E-2</v>
      </c>
      <c r="K738" s="300">
        <f t="shared" si="308"/>
        <v>1.7994392588578999E-2</v>
      </c>
      <c r="L738" s="300">
        <f t="shared" si="308"/>
        <v>1.7994392588578999E-2</v>
      </c>
      <c r="M738" s="300">
        <f t="shared" si="308"/>
        <v>1.7994392588578999E-2</v>
      </c>
      <c r="N738" s="300">
        <f t="shared" si="308"/>
        <v>1.7994392588578999E-2</v>
      </c>
      <c r="O738" s="300">
        <f t="shared" si="308"/>
        <v>1.7994392588578999E-2</v>
      </c>
      <c r="P738" s="300">
        <f t="shared" si="308"/>
        <v>1.7994392588578999E-2</v>
      </c>
      <c r="Q738" s="300">
        <f t="shared" si="308"/>
        <v>1.7994392588578999E-2</v>
      </c>
      <c r="R738" s="301">
        <f t="shared" si="308"/>
        <v>1.7994392588578999E-2</v>
      </c>
      <c r="S738" s="302">
        <f t="shared" si="308"/>
        <v>1.7994392588579006E-2</v>
      </c>
      <c r="T738" s="303">
        <f t="shared" si="308"/>
        <v>1.9800399144002074E-2</v>
      </c>
      <c r="U738" s="300">
        <f t="shared" si="308"/>
        <v>1.9800399144002074E-2</v>
      </c>
      <c r="V738" s="300">
        <f t="shared" si="308"/>
        <v>1.9800399144002074E-2</v>
      </c>
      <c r="W738" s="300">
        <f t="shared" si="308"/>
        <v>1.9800399144002074E-2</v>
      </c>
      <c r="X738" s="300">
        <f t="shared" si="308"/>
        <v>1.9800399144002074E-2</v>
      </c>
      <c r="Y738" s="300">
        <f t="shared" si="308"/>
        <v>1.9800399144002074E-2</v>
      </c>
      <c r="Z738" s="300">
        <f t="shared" si="308"/>
        <v>1.9800399144002074E-2</v>
      </c>
      <c r="AA738" s="300">
        <f t="shared" si="308"/>
        <v>1.9800399144002074E-2</v>
      </c>
      <c r="AB738" s="300">
        <f t="shared" si="308"/>
        <v>1.9800399144002074E-2</v>
      </c>
      <c r="AC738" s="300">
        <f t="shared" si="308"/>
        <v>1.9800399144002074E-2</v>
      </c>
      <c r="AD738" s="300">
        <f t="shared" si="308"/>
        <v>1.9800399144002074E-2</v>
      </c>
      <c r="AE738" s="300">
        <f t="shared" si="308"/>
        <v>1.9800399144002074E-2</v>
      </c>
      <c r="AF738" s="301">
        <f t="shared" si="308"/>
        <v>1.9800399144002074E-2</v>
      </c>
      <c r="AG738" s="302">
        <f t="shared" si="308"/>
        <v>1.9800399144002081E-2</v>
      </c>
      <c r="AH738" s="303">
        <f t="shared" si="308"/>
        <v>1.1624114920359425E-2</v>
      </c>
      <c r="AI738" s="300">
        <f t="shared" si="308"/>
        <v>1.1624114920359425E-2</v>
      </c>
      <c r="AJ738" s="300">
        <f t="shared" si="308"/>
        <v>1.1624114920359425E-2</v>
      </c>
      <c r="AK738" s="300">
        <f t="shared" si="308"/>
        <v>1.1624114920359425E-2</v>
      </c>
      <c r="AL738" s="300">
        <f t="shared" si="308"/>
        <v>1.1624114920359425E-2</v>
      </c>
      <c r="AM738" s="300">
        <f t="shared" si="308"/>
        <v>1.1624114920359425E-2</v>
      </c>
      <c r="AN738" s="300">
        <f t="shared" si="308"/>
        <v>1.1624114920359425E-2</v>
      </c>
      <c r="AO738" s="300">
        <f t="shared" si="308"/>
        <v>1.1624114920359425E-2</v>
      </c>
      <c r="AP738" s="300">
        <f t="shared" si="308"/>
        <v>1.1624114920359425E-2</v>
      </c>
      <c r="AQ738" s="300">
        <f t="shared" si="308"/>
        <v>1.1624114920359425E-2</v>
      </c>
      <c r="AR738" s="300">
        <f t="shared" si="308"/>
        <v>1.1624114920359425E-2</v>
      </c>
      <c r="AS738" s="300">
        <f t="shared" si="308"/>
        <v>1.1624114920359425E-2</v>
      </c>
      <c r="AT738" s="301">
        <f t="shared" si="308"/>
        <v>1.1624114920359425E-2</v>
      </c>
      <c r="AU738" s="302">
        <f t="shared" si="308"/>
        <v>1.1624114920359431E-2</v>
      </c>
      <c r="AV738" s="303">
        <f t="shared" si="308"/>
        <v>1.1624114920359425E-2</v>
      </c>
      <c r="AW738" s="300">
        <f t="shared" si="308"/>
        <v>1.1624114920359425E-2</v>
      </c>
      <c r="AX738" s="300">
        <f t="shared" si="308"/>
        <v>1.1624114920359425E-2</v>
      </c>
      <c r="AY738" s="300">
        <f t="shared" si="308"/>
        <v>1.1624114920359425E-2</v>
      </c>
      <c r="AZ738" s="300">
        <f t="shared" si="308"/>
        <v>1.1624114920359425E-2</v>
      </c>
      <c r="BA738" s="300">
        <f t="shared" si="308"/>
        <v>1.1624114920359425E-2</v>
      </c>
      <c r="BB738" s="300">
        <f t="shared" si="308"/>
        <v>1.1624114920359425E-2</v>
      </c>
      <c r="BC738" s="300">
        <f t="shared" si="308"/>
        <v>1.1624114920359425E-2</v>
      </c>
      <c r="BD738" s="300">
        <f t="shared" si="308"/>
        <v>1.1624114920359425E-2</v>
      </c>
      <c r="BE738" s="300">
        <f t="shared" si="308"/>
        <v>1.1624114920359425E-2</v>
      </c>
      <c r="BF738" s="300">
        <f t="shared" si="308"/>
        <v>1.1624114920359425E-2</v>
      </c>
      <c r="BG738" s="300">
        <f t="shared" si="308"/>
        <v>1.1624114920359425E-2</v>
      </c>
      <c r="BH738" s="301">
        <f t="shared" si="308"/>
        <v>1.1624114920359425E-2</v>
      </c>
      <c r="BI738" s="302">
        <f t="shared" si="308"/>
        <v>1.462865309892691E-2</v>
      </c>
      <c r="BJ738" s="302">
        <f t="shared" si="308"/>
        <v>2.5612456604181797E-2</v>
      </c>
      <c r="BK738" s="302">
        <f t="shared" si="308"/>
        <v>2.5612456604181797E-2</v>
      </c>
      <c r="BL738" s="302">
        <f t="shared" si="308"/>
        <v>2.5612456604181797E-2</v>
      </c>
      <c r="BM738" s="302">
        <f t="shared" si="308"/>
        <v>2.5612456604181797E-2</v>
      </c>
      <c r="BN738" s="526"/>
    </row>
    <row r="739" spans="1:66" outlineLevel="1" x14ac:dyDescent="0.3">
      <c r="A739" t="str">
        <f t="shared" si="302"/>
        <v>Machine or Station Requirement (Biuild/ (UPH * WD * WH * Cacasde yield * (1-DT) * (1-CO)</v>
      </c>
      <c r="B739" s="239" t="str">
        <f t="shared" si="307"/>
        <v>Hoplens (FTA) HRS</v>
      </c>
      <c r="C739" s="240" t="str">
        <f t="shared" si="300"/>
        <v>Dedicated for Hoplens (FTA) HRS</v>
      </c>
      <c r="D739" s="241" t="str">
        <f t="shared" si="300"/>
        <v>Catridge Preparation</v>
      </c>
      <c r="E739" s="242"/>
      <c r="F739" s="282">
        <v>0.12286694462311473</v>
      </c>
      <c r="G739" s="282">
        <f t="shared" si="308"/>
        <v>0.12286694462311473</v>
      </c>
      <c r="H739" s="282">
        <f t="shared" si="308"/>
        <v>0.12286694462311473</v>
      </c>
      <c r="I739" s="282">
        <f t="shared" si="308"/>
        <v>0.12286694462311473</v>
      </c>
      <c r="J739" s="282">
        <f t="shared" si="308"/>
        <v>0.12286694462311473</v>
      </c>
      <c r="K739" s="282">
        <f t="shared" si="308"/>
        <v>0.12286694462311473</v>
      </c>
      <c r="L739" s="282">
        <f t="shared" si="308"/>
        <v>0.12286694462311473</v>
      </c>
      <c r="M739" s="282">
        <f t="shared" si="308"/>
        <v>0.12286694462311473</v>
      </c>
      <c r="N739" s="282">
        <f t="shared" si="308"/>
        <v>0.12286694462311473</v>
      </c>
      <c r="O739" s="282">
        <f t="shared" si="308"/>
        <v>0.12286694462311473</v>
      </c>
      <c r="P739" s="282">
        <f t="shared" si="308"/>
        <v>0.12286694462311473</v>
      </c>
      <c r="Q739" s="282">
        <f t="shared" si="308"/>
        <v>0.12286694462311473</v>
      </c>
      <c r="R739" s="283">
        <f t="shared" si="308"/>
        <v>0.12286694462311473</v>
      </c>
      <c r="S739" s="284">
        <f t="shared" si="308"/>
        <v>0.12286694462311473</v>
      </c>
      <c r="T739" s="285">
        <f t="shared" si="308"/>
        <v>0.13519848103601859</v>
      </c>
      <c r="U739" s="282">
        <f t="shared" si="308"/>
        <v>0.13519848103601859</v>
      </c>
      <c r="V739" s="282">
        <f t="shared" si="308"/>
        <v>0.13519848103601859</v>
      </c>
      <c r="W739" s="282">
        <f t="shared" si="308"/>
        <v>0.13519848103601859</v>
      </c>
      <c r="X739" s="282">
        <f t="shared" si="308"/>
        <v>0.13519848103601859</v>
      </c>
      <c r="Y739" s="282">
        <f t="shared" si="308"/>
        <v>0.13519848103601859</v>
      </c>
      <c r="Z739" s="282">
        <f t="shared" si="308"/>
        <v>0.13519848103601859</v>
      </c>
      <c r="AA739" s="282">
        <f t="shared" si="308"/>
        <v>0.13519848103601859</v>
      </c>
      <c r="AB739" s="282">
        <f t="shared" si="308"/>
        <v>0.13519848103601859</v>
      </c>
      <c r="AC739" s="282">
        <f t="shared" si="308"/>
        <v>0.13519848103601859</v>
      </c>
      <c r="AD739" s="282">
        <f t="shared" si="308"/>
        <v>0.13519848103601859</v>
      </c>
      <c r="AE739" s="282">
        <f t="shared" si="308"/>
        <v>0.13519848103601859</v>
      </c>
      <c r="AF739" s="283">
        <f t="shared" si="308"/>
        <v>0.13519848103601859</v>
      </c>
      <c r="AG739" s="284">
        <f t="shared" si="308"/>
        <v>0.13519848103601859</v>
      </c>
      <c r="AH739" s="285">
        <f t="shared" si="308"/>
        <v>7.9370252548508408E-2</v>
      </c>
      <c r="AI739" s="282">
        <f t="shared" si="308"/>
        <v>7.9370252548508408E-2</v>
      </c>
      <c r="AJ739" s="282">
        <f t="shared" si="308"/>
        <v>7.9370252548508408E-2</v>
      </c>
      <c r="AK739" s="282">
        <f t="shared" si="308"/>
        <v>7.9370252548508408E-2</v>
      </c>
      <c r="AL739" s="282">
        <f t="shared" si="308"/>
        <v>7.9370252548508408E-2</v>
      </c>
      <c r="AM739" s="282">
        <f t="shared" si="308"/>
        <v>7.9370252548508408E-2</v>
      </c>
      <c r="AN739" s="282">
        <f t="shared" si="308"/>
        <v>7.9370252548508408E-2</v>
      </c>
      <c r="AO739" s="282">
        <f t="shared" si="308"/>
        <v>7.9370252548508408E-2</v>
      </c>
      <c r="AP739" s="282">
        <f t="shared" si="308"/>
        <v>7.9370252548508408E-2</v>
      </c>
      <c r="AQ739" s="282">
        <f t="shared" si="308"/>
        <v>7.9370252548508408E-2</v>
      </c>
      <c r="AR739" s="282">
        <f t="shared" si="308"/>
        <v>7.9370252548508408E-2</v>
      </c>
      <c r="AS739" s="282">
        <f t="shared" si="308"/>
        <v>7.9370252548508408E-2</v>
      </c>
      <c r="AT739" s="283">
        <f t="shared" si="308"/>
        <v>7.9370252548508408E-2</v>
      </c>
      <c r="AU739" s="284">
        <f t="shared" si="308"/>
        <v>7.9370252548508421E-2</v>
      </c>
      <c r="AV739" s="285">
        <f t="shared" si="308"/>
        <v>7.9370252548508408E-2</v>
      </c>
      <c r="AW739" s="282">
        <f t="shared" si="308"/>
        <v>7.9370252548508408E-2</v>
      </c>
      <c r="AX739" s="282">
        <f t="shared" si="308"/>
        <v>7.9370252548508408E-2</v>
      </c>
      <c r="AY739" s="282">
        <f t="shared" si="308"/>
        <v>7.9370252548508408E-2</v>
      </c>
      <c r="AZ739" s="282">
        <f t="shared" si="308"/>
        <v>7.9370252548508408E-2</v>
      </c>
      <c r="BA739" s="282">
        <f t="shared" si="308"/>
        <v>7.9370252548508408E-2</v>
      </c>
      <c r="BB739" s="282">
        <f t="shared" si="308"/>
        <v>7.9370252548508408E-2</v>
      </c>
      <c r="BC739" s="282">
        <f t="shared" si="308"/>
        <v>7.9370252548508408E-2</v>
      </c>
      <c r="BD739" s="282">
        <f t="shared" si="308"/>
        <v>7.9370252548508408E-2</v>
      </c>
      <c r="BE739" s="282">
        <f t="shared" si="308"/>
        <v>7.9370252548508408E-2</v>
      </c>
      <c r="BF739" s="282">
        <f t="shared" si="308"/>
        <v>7.9370252548508408E-2</v>
      </c>
      <c r="BG739" s="282">
        <f t="shared" si="308"/>
        <v>7.9370252548508408E-2</v>
      </c>
      <c r="BH739" s="283">
        <f t="shared" si="308"/>
        <v>7.9370252548508408E-2</v>
      </c>
      <c r="BI739" s="284">
        <f t="shared" si="308"/>
        <v>9.9885444944521187E-2</v>
      </c>
      <c r="BJ739" s="284">
        <f t="shared" si="308"/>
        <v>0.17488360731027278</v>
      </c>
      <c r="BK739" s="284">
        <f t="shared" si="308"/>
        <v>0.17488360731027278</v>
      </c>
      <c r="BL739" s="284">
        <f t="shared" si="308"/>
        <v>0.17488360731027278</v>
      </c>
      <c r="BM739" s="284">
        <f t="shared" si="308"/>
        <v>0.17488360731027278</v>
      </c>
      <c r="BN739" s="526"/>
    </row>
    <row r="740" spans="1:66" outlineLevel="1" x14ac:dyDescent="0.3">
      <c r="A740" t="str">
        <f t="shared" si="302"/>
        <v>Machine or Station Requirement (Biuild/ (UPH * WD * WH * Cacasde yield * (1-DT) * (1-CO)</v>
      </c>
      <c r="B740" s="239" t="str">
        <f t="shared" si="307"/>
        <v>Hoplens (FTA) HRS</v>
      </c>
      <c r="C740" s="240" t="str">
        <f t="shared" si="300"/>
        <v>Dedicated for Hoplens (FTA) HRS</v>
      </c>
      <c r="D740" s="241" t="str">
        <f t="shared" si="300"/>
        <v>Lensing</v>
      </c>
      <c r="E740" s="242"/>
      <c r="F740" s="282">
        <v>0.32712389029291905</v>
      </c>
      <c r="G740" s="282">
        <f t="shared" si="308"/>
        <v>0.32712389029291905</v>
      </c>
      <c r="H740" s="282">
        <f t="shared" si="308"/>
        <v>0.32712389029291905</v>
      </c>
      <c r="I740" s="282">
        <f t="shared" si="308"/>
        <v>0.32712389029291905</v>
      </c>
      <c r="J740" s="282">
        <f t="shared" si="308"/>
        <v>0.32712389029291905</v>
      </c>
      <c r="K740" s="282">
        <f t="shared" si="308"/>
        <v>0.32712389029291905</v>
      </c>
      <c r="L740" s="282">
        <f t="shared" si="308"/>
        <v>0.32712389029291905</v>
      </c>
      <c r="M740" s="282">
        <f t="shared" si="308"/>
        <v>0.32712389029291905</v>
      </c>
      <c r="N740" s="282">
        <f t="shared" si="308"/>
        <v>0.32712389029291905</v>
      </c>
      <c r="O740" s="282">
        <f t="shared" si="308"/>
        <v>0.32712389029291905</v>
      </c>
      <c r="P740" s="282">
        <f t="shared" si="308"/>
        <v>0.32712389029291905</v>
      </c>
      <c r="Q740" s="282">
        <f t="shared" si="308"/>
        <v>0.32712389029291905</v>
      </c>
      <c r="R740" s="283">
        <f t="shared" si="308"/>
        <v>0.32712389029291905</v>
      </c>
      <c r="S740" s="284">
        <f t="shared" si="308"/>
        <v>0.32712389029291916</v>
      </c>
      <c r="T740" s="285">
        <f t="shared" si="308"/>
        <v>0.35995566760333975</v>
      </c>
      <c r="U740" s="282">
        <f t="shared" si="308"/>
        <v>0.35995566760333975</v>
      </c>
      <c r="V740" s="282">
        <f t="shared" si="308"/>
        <v>0.35995566760333975</v>
      </c>
      <c r="W740" s="282">
        <f t="shared" si="308"/>
        <v>0.35995566760333975</v>
      </c>
      <c r="X740" s="282">
        <f t="shared" si="308"/>
        <v>0.35995566760333975</v>
      </c>
      <c r="Y740" s="282">
        <f t="shared" si="308"/>
        <v>0.35995566760333975</v>
      </c>
      <c r="Z740" s="282">
        <f t="shared" si="308"/>
        <v>0.35995566760333975</v>
      </c>
      <c r="AA740" s="282">
        <f t="shared" si="308"/>
        <v>0.35995566760333975</v>
      </c>
      <c r="AB740" s="282">
        <f t="shared" si="308"/>
        <v>0.35995566760333975</v>
      </c>
      <c r="AC740" s="282">
        <f t="shared" si="308"/>
        <v>0.35995566760333975</v>
      </c>
      <c r="AD740" s="282">
        <f t="shared" si="308"/>
        <v>0.35995566760333975</v>
      </c>
      <c r="AE740" s="282">
        <f t="shared" si="308"/>
        <v>0.35995566760333975</v>
      </c>
      <c r="AF740" s="283">
        <f t="shared" si="308"/>
        <v>0.35995566760333975</v>
      </c>
      <c r="AG740" s="284">
        <f t="shared" si="308"/>
        <v>0.35995566760333986</v>
      </c>
      <c r="AH740" s="285">
        <f t="shared" si="308"/>
        <v>0.21131725759798053</v>
      </c>
      <c r="AI740" s="282">
        <f t="shared" si="308"/>
        <v>0.21131725759798053</v>
      </c>
      <c r="AJ740" s="282">
        <f t="shared" si="308"/>
        <v>0.21131725759798053</v>
      </c>
      <c r="AK740" s="282">
        <f t="shared" si="308"/>
        <v>0.21131725759798053</v>
      </c>
      <c r="AL740" s="282">
        <f t="shared" si="308"/>
        <v>0.21131725759798053</v>
      </c>
      <c r="AM740" s="282">
        <f t="shared" si="308"/>
        <v>0.21131725759798053</v>
      </c>
      <c r="AN740" s="282">
        <f t="shared" si="308"/>
        <v>0.21131725759798053</v>
      </c>
      <c r="AO740" s="282">
        <f t="shared" si="308"/>
        <v>0.21131725759798053</v>
      </c>
      <c r="AP740" s="282">
        <f t="shared" si="308"/>
        <v>0.21131725759798053</v>
      </c>
      <c r="AQ740" s="282">
        <f t="shared" si="308"/>
        <v>0.21131725759798053</v>
      </c>
      <c r="AR740" s="282">
        <f t="shared" si="308"/>
        <v>0.21131725759798053</v>
      </c>
      <c r="AS740" s="282">
        <f t="shared" si="308"/>
        <v>0.21131725759798053</v>
      </c>
      <c r="AT740" s="283">
        <f t="shared" si="308"/>
        <v>0.21131725759798053</v>
      </c>
      <c r="AU740" s="284">
        <f t="shared" si="308"/>
        <v>0.21131725759798062</v>
      </c>
      <c r="AV740" s="285">
        <f t="shared" si="308"/>
        <v>0.21131725759798053</v>
      </c>
      <c r="AW740" s="282">
        <f t="shared" si="308"/>
        <v>0.21131725759798053</v>
      </c>
      <c r="AX740" s="282">
        <f t="shared" si="308"/>
        <v>0.21131725759798053</v>
      </c>
      <c r="AY740" s="282">
        <f t="shared" si="308"/>
        <v>0.21131725759798053</v>
      </c>
      <c r="AZ740" s="282">
        <f t="shared" si="308"/>
        <v>0.21131725759798053</v>
      </c>
      <c r="BA740" s="282">
        <f t="shared" si="308"/>
        <v>0.21131725759798053</v>
      </c>
      <c r="BB740" s="282">
        <f t="shared" si="308"/>
        <v>0.21131725759798053</v>
      </c>
      <c r="BC740" s="282">
        <f t="shared" si="308"/>
        <v>0.21131725759798053</v>
      </c>
      <c r="BD740" s="282">
        <f t="shared" si="308"/>
        <v>0.21131725759798053</v>
      </c>
      <c r="BE740" s="282">
        <f t="shared" si="308"/>
        <v>0.21131725759798053</v>
      </c>
      <c r="BF740" s="282">
        <f t="shared" si="308"/>
        <v>0.21131725759798053</v>
      </c>
      <c r="BG740" s="282">
        <f t="shared" si="308"/>
        <v>0.21131725759798053</v>
      </c>
      <c r="BH740" s="283">
        <f t="shared" si="308"/>
        <v>0.21131725759798053</v>
      </c>
      <c r="BI740" s="284">
        <f t="shared" si="308"/>
        <v>0.26593739621440782</v>
      </c>
      <c r="BJ740" s="284">
        <f t="shared" si="308"/>
        <v>0.46561429640233015</v>
      </c>
      <c r="BK740" s="284">
        <f t="shared" si="308"/>
        <v>0.46561429640233015</v>
      </c>
      <c r="BL740" s="284">
        <f t="shared" si="308"/>
        <v>0.46561429640233015</v>
      </c>
      <c r="BM740" s="284">
        <f t="shared" si="308"/>
        <v>0.46561429640233015</v>
      </c>
      <c r="BN740" s="526"/>
    </row>
    <row r="741" spans="1:66" outlineLevel="1" x14ac:dyDescent="0.3">
      <c r="A741" t="str">
        <f t="shared" si="302"/>
        <v>Machine or Station Requirement (Biuild/ (UPH * WD * WH * Cacasde yield * (1-DT) * (1-CO)</v>
      </c>
      <c r="B741" s="239" t="str">
        <f t="shared" si="307"/>
        <v>Hoplens (FTA) HRS</v>
      </c>
      <c r="C741" s="240" t="str">
        <f t="shared" si="307"/>
        <v>Dedicated for Hoplens (FTA) HRS</v>
      </c>
      <c r="D741" s="241" t="str">
        <f t="shared" si="307"/>
        <v>Final Stripping</v>
      </c>
      <c r="E741" s="242"/>
      <c r="F741" s="282">
        <v>9.332457875541772E-2</v>
      </c>
      <c r="G741" s="282">
        <f t="shared" si="308"/>
        <v>9.332457875541772E-2</v>
      </c>
      <c r="H741" s="282">
        <f t="shared" si="308"/>
        <v>9.332457875541772E-2</v>
      </c>
      <c r="I741" s="282">
        <f t="shared" si="308"/>
        <v>9.332457875541772E-2</v>
      </c>
      <c r="J741" s="282">
        <f t="shared" si="308"/>
        <v>9.332457875541772E-2</v>
      </c>
      <c r="K741" s="282">
        <f t="shared" si="308"/>
        <v>9.332457875541772E-2</v>
      </c>
      <c r="L741" s="282">
        <f t="shared" si="308"/>
        <v>9.332457875541772E-2</v>
      </c>
      <c r="M741" s="282">
        <f t="shared" si="308"/>
        <v>9.332457875541772E-2</v>
      </c>
      <c r="N741" s="282">
        <f t="shared" si="308"/>
        <v>9.332457875541772E-2</v>
      </c>
      <c r="O741" s="282">
        <f t="shared" si="308"/>
        <v>9.332457875541772E-2</v>
      </c>
      <c r="P741" s="282">
        <f t="shared" si="308"/>
        <v>9.332457875541772E-2</v>
      </c>
      <c r="Q741" s="282">
        <f t="shared" si="308"/>
        <v>9.332457875541772E-2</v>
      </c>
      <c r="R741" s="283">
        <f t="shared" si="308"/>
        <v>9.332457875541772E-2</v>
      </c>
      <c r="S741" s="284">
        <f t="shared" si="308"/>
        <v>9.3324578755417747E-2</v>
      </c>
      <c r="T741" s="285">
        <f t="shared" si="308"/>
        <v>0.10269109669619871</v>
      </c>
      <c r="U741" s="282">
        <f t="shared" si="308"/>
        <v>0.10269109669619871</v>
      </c>
      <c r="V741" s="282">
        <f t="shared" si="308"/>
        <v>0.10269109669619871</v>
      </c>
      <c r="W741" s="282">
        <f t="shared" si="308"/>
        <v>0.10269109669619871</v>
      </c>
      <c r="X741" s="282">
        <f t="shared" si="308"/>
        <v>0.10269109669619871</v>
      </c>
      <c r="Y741" s="282">
        <f t="shared" si="308"/>
        <v>0.10269109669619871</v>
      </c>
      <c r="Z741" s="282">
        <f t="shared" si="308"/>
        <v>0.10269109669619871</v>
      </c>
      <c r="AA741" s="282">
        <f t="shared" si="308"/>
        <v>0.10269109669619871</v>
      </c>
      <c r="AB741" s="282">
        <f t="shared" si="308"/>
        <v>0.10269109669619871</v>
      </c>
      <c r="AC741" s="282">
        <f t="shared" si="308"/>
        <v>0.10269109669619871</v>
      </c>
      <c r="AD741" s="282">
        <f t="shared" si="308"/>
        <v>0.10269109669619871</v>
      </c>
      <c r="AE741" s="282">
        <f t="shared" si="308"/>
        <v>0.10269109669619871</v>
      </c>
      <c r="AF741" s="283">
        <f t="shared" si="308"/>
        <v>0.10269109669619871</v>
      </c>
      <c r="AG741" s="284">
        <f t="shared" si="308"/>
        <v>0.10269109669619873</v>
      </c>
      <c r="AH741" s="285">
        <f t="shared" si="308"/>
        <v>6.0286315473390271E-2</v>
      </c>
      <c r="AI741" s="282">
        <f t="shared" si="308"/>
        <v>6.0286315473390271E-2</v>
      </c>
      <c r="AJ741" s="282">
        <f t="shared" si="308"/>
        <v>6.0286315473390271E-2</v>
      </c>
      <c r="AK741" s="282">
        <f t="shared" si="308"/>
        <v>6.0286315473390271E-2</v>
      </c>
      <c r="AL741" s="282">
        <f t="shared" si="308"/>
        <v>6.0286315473390271E-2</v>
      </c>
      <c r="AM741" s="282">
        <f t="shared" si="308"/>
        <v>6.0286315473390271E-2</v>
      </c>
      <c r="AN741" s="282">
        <f t="shared" si="308"/>
        <v>6.0286315473390271E-2</v>
      </c>
      <c r="AO741" s="282">
        <f t="shared" si="308"/>
        <v>6.0286315473390271E-2</v>
      </c>
      <c r="AP741" s="282">
        <f t="shared" si="308"/>
        <v>6.0286315473390271E-2</v>
      </c>
      <c r="AQ741" s="282">
        <f t="shared" si="308"/>
        <v>6.0286315473390271E-2</v>
      </c>
      <c r="AR741" s="282">
        <f t="shared" si="308"/>
        <v>6.0286315473390271E-2</v>
      </c>
      <c r="AS741" s="282">
        <f t="shared" si="308"/>
        <v>6.0286315473390271E-2</v>
      </c>
      <c r="AT741" s="283">
        <f t="shared" si="308"/>
        <v>6.0286315473390271E-2</v>
      </c>
      <c r="AU741" s="284">
        <f t="shared" si="308"/>
        <v>6.0286315473390299E-2</v>
      </c>
      <c r="AV741" s="285">
        <f t="shared" si="308"/>
        <v>6.0286315473390271E-2</v>
      </c>
      <c r="AW741" s="282">
        <f t="shared" si="308"/>
        <v>6.0286315473390271E-2</v>
      </c>
      <c r="AX741" s="282">
        <f t="shared" si="308"/>
        <v>6.0286315473390271E-2</v>
      </c>
      <c r="AY741" s="282">
        <f t="shared" si="308"/>
        <v>6.0286315473390271E-2</v>
      </c>
      <c r="AZ741" s="282">
        <f t="shared" si="308"/>
        <v>6.0286315473390271E-2</v>
      </c>
      <c r="BA741" s="282">
        <f t="shared" si="308"/>
        <v>6.0286315473390271E-2</v>
      </c>
      <c r="BB741" s="282">
        <f t="shared" si="308"/>
        <v>6.0286315473390271E-2</v>
      </c>
      <c r="BC741" s="282">
        <f t="shared" si="308"/>
        <v>6.0286315473390271E-2</v>
      </c>
      <c r="BD741" s="282">
        <f t="shared" si="308"/>
        <v>6.0286315473390271E-2</v>
      </c>
      <c r="BE741" s="282">
        <f t="shared" si="308"/>
        <v>6.0286315473390271E-2</v>
      </c>
      <c r="BF741" s="282">
        <f t="shared" si="308"/>
        <v>6.0286315473390271E-2</v>
      </c>
      <c r="BG741" s="282">
        <f t="shared" si="308"/>
        <v>6.0286315473390271E-2</v>
      </c>
      <c r="BH741" s="283">
        <f t="shared" si="308"/>
        <v>6.0286315473390271E-2</v>
      </c>
      <c r="BI741" s="284">
        <f t="shared" si="308"/>
        <v>7.5868795320325935E-2</v>
      </c>
      <c r="BJ741" s="284">
        <f t="shared" si="308"/>
        <v>0.13283425443289387</v>
      </c>
      <c r="BK741" s="284">
        <f t="shared" si="308"/>
        <v>0.13283425443289387</v>
      </c>
      <c r="BL741" s="284">
        <f t="shared" si="308"/>
        <v>0.13283425443289387</v>
      </c>
      <c r="BM741" s="284">
        <f t="shared" si="308"/>
        <v>0.13283425443289387</v>
      </c>
      <c r="BN741" s="526"/>
    </row>
    <row r="742" spans="1:66" outlineLevel="1" x14ac:dyDescent="0.3">
      <c r="A742" t="str">
        <f t="shared" si="302"/>
        <v>Machine or Station Requirement (Biuild/ (UPH * WD * WH * Cacasde yield * (1-DT) * (1-CO)</v>
      </c>
      <c r="B742" s="239" t="str">
        <f t="shared" si="307"/>
        <v>Hoplens (FTA) HRS</v>
      </c>
      <c r="C742" s="240" t="str">
        <f t="shared" si="307"/>
        <v>Dedicated for Hoplens (FTA) HRS</v>
      </c>
      <c r="D742" s="241" t="str">
        <f t="shared" si="307"/>
        <v>AR Coating load</v>
      </c>
      <c r="E742" s="242"/>
      <c r="F742" s="282">
        <v>0</v>
      </c>
      <c r="G742" s="282">
        <f t="shared" si="308"/>
        <v>0</v>
      </c>
      <c r="H742" s="282">
        <f t="shared" si="308"/>
        <v>0</v>
      </c>
      <c r="I742" s="282">
        <f t="shared" si="308"/>
        <v>0</v>
      </c>
      <c r="J742" s="282">
        <f t="shared" si="308"/>
        <v>0</v>
      </c>
      <c r="K742" s="282">
        <f t="shared" si="308"/>
        <v>0</v>
      </c>
      <c r="L742" s="282">
        <f t="shared" si="308"/>
        <v>0</v>
      </c>
      <c r="M742" s="282">
        <f t="shared" si="308"/>
        <v>0</v>
      </c>
      <c r="N742" s="282">
        <f t="shared" si="308"/>
        <v>0</v>
      </c>
      <c r="O742" s="282">
        <f t="shared" si="308"/>
        <v>0</v>
      </c>
      <c r="P742" s="282">
        <f t="shared" si="308"/>
        <v>0</v>
      </c>
      <c r="Q742" s="282">
        <f t="shared" si="308"/>
        <v>0</v>
      </c>
      <c r="R742" s="283">
        <f t="shared" si="308"/>
        <v>0</v>
      </c>
      <c r="S742" s="284">
        <f t="shared" si="308"/>
        <v>0</v>
      </c>
      <c r="T742" s="285">
        <f t="shared" si="308"/>
        <v>0</v>
      </c>
      <c r="U742" s="282">
        <f t="shared" si="308"/>
        <v>0</v>
      </c>
      <c r="V742" s="282">
        <f t="shared" si="308"/>
        <v>0</v>
      </c>
      <c r="W742" s="282">
        <f t="shared" si="308"/>
        <v>0</v>
      </c>
      <c r="X742" s="282">
        <f t="shared" si="308"/>
        <v>0</v>
      </c>
      <c r="Y742" s="282">
        <f t="shared" si="308"/>
        <v>0</v>
      </c>
      <c r="Z742" s="282">
        <f t="shared" ref="Z742:BM746" si="309">IFERROR(Z$35/((60/(Z209*(1+Z476))*Z$127/$E209)*Z$7*Z$8*Z387*(1-Z564)*(1-Z653)),0)</f>
        <v>0</v>
      </c>
      <c r="AA742" s="282">
        <f t="shared" si="309"/>
        <v>0</v>
      </c>
      <c r="AB742" s="282">
        <f t="shared" si="309"/>
        <v>0</v>
      </c>
      <c r="AC742" s="282">
        <f t="shared" si="309"/>
        <v>0</v>
      </c>
      <c r="AD742" s="282">
        <f t="shared" si="309"/>
        <v>0</v>
      </c>
      <c r="AE742" s="282">
        <f t="shared" si="309"/>
        <v>0</v>
      </c>
      <c r="AF742" s="283">
        <f t="shared" si="309"/>
        <v>0</v>
      </c>
      <c r="AG742" s="284">
        <f t="shared" si="309"/>
        <v>0</v>
      </c>
      <c r="AH742" s="285">
        <f t="shared" si="309"/>
        <v>0</v>
      </c>
      <c r="AI742" s="282">
        <f t="shared" si="309"/>
        <v>0</v>
      </c>
      <c r="AJ742" s="282">
        <f t="shared" si="309"/>
        <v>0</v>
      </c>
      <c r="AK742" s="282">
        <f t="shared" si="309"/>
        <v>0</v>
      </c>
      <c r="AL742" s="282">
        <f t="shared" si="309"/>
        <v>0</v>
      </c>
      <c r="AM742" s="282">
        <f t="shared" si="309"/>
        <v>0</v>
      </c>
      <c r="AN742" s="282">
        <f t="shared" si="309"/>
        <v>0</v>
      </c>
      <c r="AO742" s="282">
        <f t="shared" si="309"/>
        <v>0</v>
      </c>
      <c r="AP742" s="282">
        <f t="shared" si="309"/>
        <v>0</v>
      </c>
      <c r="AQ742" s="282">
        <f t="shared" si="309"/>
        <v>0</v>
      </c>
      <c r="AR742" s="282">
        <f t="shared" si="309"/>
        <v>0</v>
      </c>
      <c r="AS742" s="282">
        <f t="shared" si="309"/>
        <v>0</v>
      </c>
      <c r="AT742" s="283">
        <f t="shared" si="309"/>
        <v>0</v>
      </c>
      <c r="AU742" s="284">
        <f t="shared" si="309"/>
        <v>0</v>
      </c>
      <c r="AV742" s="285">
        <f t="shared" si="309"/>
        <v>0</v>
      </c>
      <c r="AW742" s="282">
        <f t="shared" si="309"/>
        <v>0</v>
      </c>
      <c r="AX742" s="282">
        <f t="shared" si="309"/>
        <v>0</v>
      </c>
      <c r="AY742" s="282">
        <f t="shared" si="309"/>
        <v>0</v>
      </c>
      <c r="AZ742" s="282">
        <f t="shared" si="309"/>
        <v>0</v>
      </c>
      <c r="BA742" s="282">
        <f t="shared" si="309"/>
        <v>0</v>
      </c>
      <c r="BB742" s="282">
        <f t="shared" si="309"/>
        <v>0</v>
      </c>
      <c r="BC742" s="282">
        <f t="shared" si="309"/>
        <v>0</v>
      </c>
      <c r="BD742" s="282">
        <f t="shared" si="309"/>
        <v>0</v>
      </c>
      <c r="BE742" s="282">
        <f t="shared" si="309"/>
        <v>0</v>
      </c>
      <c r="BF742" s="282">
        <f t="shared" si="309"/>
        <v>0</v>
      </c>
      <c r="BG742" s="282">
        <f t="shared" si="309"/>
        <v>0</v>
      </c>
      <c r="BH742" s="283">
        <f t="shared" si="309"/>
        <v>0</v>
      </c>
      <c r="BI742" s="284">
        <f t="shared" si="309"/>
        <v>0</v>
      </c>
      <c r="BJ742" s="284">
        <f t="shared" si="309"/>
        <v>0</v>
      </c>
      <c r="BK742" s="284">
        <f t="shared" si="309"/>
        <v>0</v>
      </c>
      <c r="BL742" s="284">
        <f t="shared" si="309"/>
        <v>0</v>
      </c>
      <c r="BM742" s="284">
        <f t="shared" si="309"/>
        <v>0</v>
      </c>
      <c r="BN742" s="526"/>
    </row>
    <row r="743" spans="1:66" outlineLevel="1" x14ac:dyDescent="0.3">
      <c r="A743" t="str">
        <f t="shared" si="302"/>
        <v>Machine or Station Requirement (Biuild/ (UPH * WD * WH * Cacasde yield * (1-DT) * (1-CO)</v>
      </c>
      <c r="B743" s="239" t="str">
        <f t="shared" si="307"/>
        <v>Hoplens (FTA) HRS</v>
      </c>
      <c r="C743" s="240" t="str">
        <f t="shared" si="307"/>
        <v>Dedicated for Hoplens (FTA) HRS</v>
      </c>
      <c r="D743" s="241" t="str">
        <f t="shared" si="307"/>
        <v>AR Coating/Pre/Post Inspection</v>
      </c>
      <c r="E743" s="242"/>
      <c r="F743" s="282">
        <v>0</v>
      </c>
      <c r="G743" s="282">
        <f t="shared" ref="G743:AL746" si="310">IFERROR(G$35/((60/(G210*(1+G477))*G$127/$E210)*G$7*G$8*G388*(1-G565)*(1-G654)),0)</f>
        <v>0</v>
      </c>
      <c r="H743" s="282">
        <f t="shared" si="310"/>
        <v>0</v>
      </c>
      <c r="I743" s="282">
        <f t="shared" si="310"/>
        <v>0</v>
      </c>
      <c r="J743" s="282">
        <f t="shared" si="310"/>
        <v>0</v>
      </c>
      <c r="K743" s="282">
        <f t="shared" si="310"/>
        <v>0</v>
      </c>
      <c r="L743" s="282">
        <f t="shared" si="310"/>
        <v>0</v>
      </c>
      <c r="M743" s="282">
        <f t="shared" si="310"/>
        <v>0</v>
      </c>
      <c r="N743" s="282">
        <f t="shared" si="310"/>
        <v>0</v>
      </c>
      <c r="O743" s="282">
        <f t="shared" si="310"/>
        <v>0</v>
      </c>
      <c r="P743" s="282">
        <f t="shared" si="310"/>
        <v>0</v>
      </c>
      <c r="Q743" s="282">
        <f t="shared" si="310"/>
        <v>0</v>
      </c>
      <c r="R743" s="283">
        <f t="shared" si="310"/>
        <v>0</v>
      </c>
      <c r="S743" s="284">
        <f t="shared" si="310"/>
        <v>0</v>
      </c>
      <c r="T743" s="285">
        <f t="shared" si="310"/>
        <v>0</v>
      </c>
      <c r="U743" s="282">
        <f t="shared" si="310"/>
        <v>0</v>
      </c>
      <c r="V743" s="282">
        <f t="shared" si="310"/>
        <v>0</v>
      </c>
      <c r="W743" s="282">
        <f t="shared" si="310"/>
        <v>0</v>
      </c>
      <c r="X743" s="282">
        <f t="shared" si="310"/>
        <v>0</v>
      </c>
      <c r="Y743" s="282">
        <f t="shared" si="310"/>
        <v>0</v>
      </c>
      <c r="Z743" s="282">
        <f t="shared" si="310"/>
        <v>0</v>
      </c>
      <c r="AA743" s="282">
        <f t="shared" si="310"/>
        <v>0</v>
      </c>
      <c r="AB743" s="282">
        <f t="shared" si="310"/>
        <v>0</v>
      </c>
      <c r="AC743" s="282">
        <f t="shared" si="310"/>
        <v>0</v>
      </c>
      <c r="AD743" s="282">
        <f t="shared" si="310"/>
        <v>0</v>
      </c>
      <c r="AE743" s="282">
        <f t="shared" si="310"/>
        <v>0</v>
      </c>
      <c r="AF743" s="283">
        <f t="shared" si="310"/>
        <v>0</v>
      </c>
      <c r="AG743" s="284">
        <f t="shared" si="310"/>
        <v>0</v>
      </c>
      <c r="AH743" s="285">
        <f t="shared" si="310"/>
        <v>0</v>
      </c>
      <c r="AI743" s="282">
        <f t="shared" si="310"/>
        <v>0</v>
      </c>
      <c r="AJ743" s="282">
        <f t="shared" si="310"/>
        <v>0</v>
      </c>
      <c r="AK743" s="282">
        <f t="shared" si="310"/>
        <v>0</v>
      </c>
      <c r="AL743" s="282">
        <f t="shared" si="310"/>
        <v>0</v>
      </c>
      <c r="AM743" s="282">
        <f t="shared" si="309"/>
        <v>0</v>
      </c>
      <c r="AN743" s="282">
        <f t="shared" si="309"/>
        <v>0</v>
      </c>
      <c r="AO743" s="282">
        <f t="shared" si="309"/>
        <v>0</v>
      </c>
      <c r="AP743" s="282">
        <f t="shared" si="309"/>
        <v>0</v>
      </c>
      <c r="AQ743" s="282">
        <f t="shared" si="309"/>
        <v>0</v>
      </c>
      <c r="AR743" s="282">
        <f t="shared" si="309"/>
        <v>0</v>
      </c>
      <c r="AS743" s="282">
        <f t="shared" si="309"/>
        <v>0</v>
      </c>
      <c r="AT743" s="283">
        <f t="shared" si="309"/>
        <v>0</v>
      </c>
      <c r="AU743" s="284">
        <f t="shared" si="309"/>
        <v>0</v>
      </c>
      <c r="AV743" s="285">
        <f t="shared" si="309"/>
        <v>0</v>
      </c>
      <c r="AW743" s="282">
        <f t="shared" si="309"/>
        <v>0</v>
      </c>
      <c r="AX743" s="282">
        <f t="shared" si="309"/>
        <v>0</v>
      </c>
      <c r="AY743" s="282">
        <f t="shared" si="309"/>
        <v>0</v>
      </c>
      <c r="AZ743" s="282">
        <f t="shared" si="309"/>
        <v>0</v>
      </c>
      <c r="BA743" s="282">
        <f t="shared" si="309"/>
        <v>0</v>
      </c>
      <c r="BB743" s="282">
        <f t="shared" si="309"/>
        <v>0</v>
      </c>
      <c r="BC743" s="282">
        <f t="shared" si="309"/>
        <v>0</v>
      </c>
      <c r="BD743" s="282">
        <f t="shared" si="309"/>
        <v>0</v>
      </c>
      <c r="BE743" s="282">
        <f t="shared" si="309"/>
        <v>0</v>
      </c>
      <c r="BF743" s="282">
        <f t="shared" si="309"/>
        <v>0</v>
      </c>
      <c r="BG743" s="282">
        <f t="shared" si="309"/>
        <v>0</v>
      </c>
      <c r="BH743" s="283">
        <f t="shared" si="309"/>
        <v>0</v>
      </c>
      <c r="BI743" s="284">
        <f t="shared" si="309"/>
        <v>0</v>
      </c>
      <c r="BJ743" s="284">
        <f t="shared" si="309"/>
        <v>0</v>
      </c>
      <c r="BK743" s="284">
        <f t="shared" si="309"/>
        <v>0</v>
      </c>
      <c r="BL743" s="284">
        <f t="shared" si="309"/>
        <v>0</v>
      </c>
      <c r="BM743" s="284">
        <f t="shared" si="309"/>
        <v>0</v>
      </c>
      <c r="BN743" s="526"/>
    </row>
    <row r="744" spans="1:66" outlineLevel="1" x14ac:dyDescent="0.3">
      <c r="A744" t="str">
        <f t="shared" si="302"/>
        <v>Machine or Station Requirement (Biuild/ (UPH * WD * WH * Cacasde yield * (1-DT) * (1-CO)</v>
      </c>
      <c r="B744" s="239" t="str">
        <f t="shared" si="307"/>
        <v>Hoplens (FTA) HRS</v>
      </c>
      <c r="C744" s="240" t="str">
        <f t="shared" si="307"/>
        <v>Dedicated for Hoplens (FTA) HRS</v>
      </c>
      <c r="D744" s="241" t="str">
        <f t="shared" si="307"/>
        <v>AR Coating unload</v>
      </c>
      <c r="E744" s="242"/>
      <c r="F744" s="282">
        <v>0</v>
      </c>
      <c r="G744" s="282">
        <f t="shared" si="310"/>
        <v>0</v>
      </c>
      <c r="H744" s="282">
        <f t="shared" si="310"/>
        <v>0</v>
      </c>
      <c r="I744" s="282">
        <f t="shared" si="310"/>
        <v>0</v>
      </c>
      <c r="J744" s="282">
        <f t="shared" si="310"/>
        <v>0</v>
      </c>
      <c r="K744" s="282">
        <f t="shared" si="310"/>
        <v>0</v>
      </c>
      <c r="L744" s="282">
        <f t="shared" si="310"/>
        <v>0</v>
      </c>
      <c r="M744" s="282">
        <f t="shared" si="310"/>
        <v>0</v>
      </c>
      <c r="N744" s="282">
        <f t="shared" si="310"/>
        <v>0</v>
      </c>
      <c r="O744" s="282">
        <f t="shared" si="310"/>
        <v>0</v>
      </c>
      <c r="P744" s="282">
        <f t="shared" si="310"/>
        <v>0</v>
      </c>
      <c r="Q744" s="282">
        <f t="shared" si="310"/>
        <v>0</v>
      </c>
      <c r="R744" s="283">
        <f t="shared" si="310"/>
        <v>0</v>
      </c>
      <c r="S744" s="284">
        <f t="shared" si="310"/>
        <v>0</v>
      </c>
      <c r="T744" s="285">
        <f t="shared" si="310"/>
        <v>0</v>
      </c>
      <c r="U744" s="282">
        <f t="shared" si="310"/>
        <v>0</v>
      </c>
      <c r="V744" s="282">
        <f t="shared" si="310"/>
        <v>0</v>
      </c>
      <c r="W744" s="282">
        <f t="shared" si="310"/>
        <v>0</v>
      </c>
      <c r="X744" s="282">
        <f t="shared" si="310"/>
        <v>0</v>
      </c>
      <c r="Y744" s="282">
        <f t="shared" si="310"/>
        <v>0</v>
      </c>
      <c r="Z744" s="282">
        <f t="shared" si="310"/>
        <v>0</v>
      </c>
      <c r="AA744" s="282">
        <f t="shared" si="310"/>
        <v>0</v>
      </c>
      <c r="AB744" s="282">
        <f t="shared" si="310"/>
        <v>0</v>
      </c>
      <c r="AC744" s="282">
        <f t="shared" si="310"/>
        <v>0</v>
      </c>
      <c r="AD744" s="282">
        <f t="shared" si="310"/>
        <v>0</v>
      </c>
      <c r="AE744" s="282">
        <f t="shared" si="310"/>
        <v>0</v>
      </c>
      <c r="AF744" s="283">
        <f t="shared" si="310"/>
        <v>0</v>
      </c>
      <c r="AG744" s="284">
        <f t="shared" si="310"/>
        <v>0</v>
      </c>
      <c r="AH744" s="285">
        <f t="shared" si="310"/>
        <v>0</v>
      </c>
      <c r="AI744" s="282">
        <f t="shared" si="310"/>
        <v>0</v>
      </c>
      <c r="AJ744" s="282">
        <f t="shared" si="310"/>
        <v>0</v>
      </c>
      <c r="AK744" s="282">
        <f t="shared" si="310"/>
        <v>0</v>
      </c>
      <c r="AL744" s="282">
        <f t="shared" si="310"/>
        <v>0</v>
      </c>
      <c r="AM744" s="282">
        <f t="shared" si="309"/>
        <v>0</v>
      </c>
      <c r="AN744" s="282">
        <f t="shared" si="309"/>
        <v>0</v>
      </c>
      <c r="AO744" s="282">
        <f t="shared" si="309"/>
        <v>0</v>
      </c>
      <c r="AP744" s="282">
        <f t="shared" si="309"/>
        <v>0</v>
      </c>
      <c r="AQ744" s="282">
        <f t="shared" si="309"/>
        <v>0</v>
      </c>
      <c r="AR744" s="282">
        <f t="shared" si="309"/>
        <v>0</v>
      </c>
      <c r="AS744" s="282">
        <f t="shared" si="309"/>
        <v>0</v>
      </c>
      <c r="AT744" s="283">
        <f t="shared" si="309"/>
        <v>0</v>
      </c>
      <c r="AU744" s="284">
        <f t="shared" si="309"/>
        <v>0</v>
      </c>
      <c r="AV744" s="285">
        <f t="shared" si="309"/>
        <v>0</v>
      </c>
      <c r="AW744" s="282">
        <f t="shared" si="309"/>
        <v>0</v>
      </c>
      <c r="AX744" s="282">
        <f t="shared" si="309"/>
        <v>0</v>
      </c>
      <c r="AY744" s="282">
        <f t="shared" si="309"/>
        <v>0</v>
      </c>
      <c r="AZ744" s="282">
        <f t="shared" si="309"/>
        <v>0</v>
      </c>
      <c r="BA744" s="282">
        <f t="shared" si="309"/>
        <v>0</v>
      </c>
      <c r="BB744" s="282">
        <f t="shared" si="309"/>
        <v>0</v>
      </c>
      <c r="BC744" s="282">
        <f t="shared" si="309"/>
        <v>0</v>
      </c>
      <c r="BD744" s="282">
        <f t="shared" si="309"/>
        <v>0</v>
      </c>
      <c r="BE744" s="282">
        <f t="shared" si="309"/>
        <v>0</v>
      </c>
      <c r="BF744" s="282">
        <f t="shared" si="309"/>
        <v>0</v>
      </c>
      <c r="BG744" s="282">
        <f t="shared" si="309"/>
        <v>0</v>
      </c>
      <c r="BH744" s="283">
        <f t="shared" si="309"/>
        <v>0</v>
      </c>
      <c r="BI744" s="284">
        <f t="shared" si="309"/>
        <v>0</v>
      </c>
      <c r="BJ744" s="284">
        <f t="shared" si="309"/>
        <v>0</v>
      </c>
      <c r="BK744" s="284">
        <f t="shared" si="309"/>
        <v>0</v>
      </c>
      <c r="BL744" s="284">
        <f t="shared" si="309"/>
        <v>0</v>
      </c>
      <c r="BM744" s="284">
        <f t="shared" si="309"/>
        <v>0</v>
      </c>
      <c r="BN744" s="526"/>
    </row>
    <row r="745" spans="1:66" outlineLevel="1" x14ac:dyDescent="0.3">
      <c r="A745" t="str">
        <f t="shared" si="302"/>
        <v>Machine or Station Requirement (Biuild/ (UPH * WD * WH * Cacasde yield * (1-DT) * (1-CO)</v>
      </c>
      <c r="B745" s="239" t="str">
        <f t="shared" si="307"/>
        <v>Hoplens (FTA) HRS</v>
      </c>
      <c r="C745" s="240" t="str">
        <f t="shared" si="307"/>
        <v>Dedicated for Hoplens (FTA) HRS</v>
      </c>
      <c r="D745" s="342" t="str">
        <f t="shared" si="307"/>
        <v>Hoplens Final Inspection</v>
      </c>
      <c r="E745" s="343"/>
      <c r="F745" s="282">
        <v>0.19036930148041253</v>
      </c>
      <c r="G745" s="282">
        <f t="shared" si="310"/>
        <v>0.19036930148041253</v>
      </c>
      <c r="H745" s="282">
        <f t="shared" si="310"/>
        <v>0.19036930148041253</v>
      </c>
      <c r="I745" s="282">
        <f t="shared" si="310"/>
        <v>0.19036930148041253</v>
      </c>
      <c r="J745" s="282">
        <f t="shared" si="310"/>
        <v>0.19036930148041253</v>
      </c>
      <c r="K745" s="282">
        <f t="shared" si="310"/>
        <v>0.19036930148041253</v>
      </c>
      <c r="L745" s="282">
        <f t="shared" si="310"/>
        <v>0.19036930148041253</v>
      </c>
      <c r="M745" s="282">
        <f t="shared" si="310"/>
        <v>0.19036930148041253</v>
      </c>
      <c r="N745" s="282">
        <f t="shared" si="310"/>
        <v>0.19036930148041253</v>
      </c>
      <c r="O745" s="282">
        <f t="shared" si="310"/>
        <v>0.19036930148041253</v>
      </c>
      <c r="P745" s="282">
        <f t="shared" si="310"/>
        <v>0.19036930148041253</v>
      </c>
      <c r="Q745" s="282">
        <f t="shared" si="310"/>
        <v>0.19036930148041253</v>
      </c>
      <c r="R745" s="283">
        <f t="shared" si="310"/>
        <v>0.19036930148041253</v>
      </c>
      <c r="S745" s="346">
        <f t="shared" si="310"/>
        <v>0.19036930148041262</v>
      </c>
      <c r="T745" s="285">
        <f t="shared" si="310"/>
        <v>0.20947570947570943</v>
      </c>
      <c r="U745" s="282">
        <f t="shared" si="310"/>
        <v>0.20947570947570943</v>
      </c>
      <c r="V745" s="282">
        <f t="shared" si="310"/>
        <v>0.20947570947570943</v>
      </c>
      <c r="W745" s="282">
        <f t="shared" si="310"/>
        <v>0.20947570947570943</v>
      </c>
      <c r="X745" s="282">
        <f t="shared" si="310"/>
        <v>0.20947570947570943</v>
      </c>
      <c r="Y745" s="282">
        <f t="shared" si="310"/>
        <v>0.20947570947570943</v>
      </c>
      <c r="Z745" s="282">
        <f t="shared" si="310"/>
        <v>0.20947570947570943</v>
      </c>
      <c r="AA745" s="282">
        <f t="shared" si="310"/>
        <v>0.20947570947570943</v>
      </c>
      <c r="AB745" s="282">
        <f t="shared" si="310"/>
        <v>0.20947570947570943</v>
      </c>
      <c r="AC745" s="282">
        <f t="shared" si="310"/>
        <v>0.20947570947570943</v>
      </c>
      <c r="AD745" s="282">
        <f t="shared" si="310"/>
        <v>0.20947570947570943</v>
      </c>
      <c r="AE745" s="282">
        <f t="shared" si="310"/>
        <v>0.20947570947570943</v>
      </c>
      <c r="AF745" s="283">
        <f t="shared" si="310"/>
        <v>0.20947570947570943</v>
      </c>
      <c r="AG745" s="346">
        <f t="shared" si="310"/>
        <v>0.20947570947570951</v>
      </c>
      <c r="AH745" s="285">
        <f t="shared" si="310"/>
        <v>0.12297578964245626</v>
      </c>
      <c r="AI745" s="282">
        <f t="shared" si="310"/>
        <v>0.12297578964245626</v>
      </c>
      <c r="AJ745" s="282">
        <f t="shared" si="310"/>
        <v>0.12297578964245626</v>
      </c>
      <c r="AK745" s="282">
        <f t="shared" si="310"/>
        <v>0.12297578964245626</v>
      </c>
      <c r="AL745" s="282">
        <f t="shared" si="310"/>
        <v>0.12297578964245626</v>
      </c>
      <c r="AM745" s="282">
        <f t="shared" si="309"/>
        <v>0.12297578964245626</v>
      </c>
      <c r="AN745" s="282">
        <f t="shared" si="309"/>
        <v>0.12297578964245626</v>
      </c>
      <c r="AO745" s="282">
        <f t="shared" si="309"/>
        <v>0.12297578964245626</v>
      </c>
      <c r="AP745" s="282">
        <f t="shared" si="309"/>
        <v>0.12297578964245626</v>
      </c>
      <c r="AQ745" s="282">
        <f t="shared" si="309"/>
        <v>0.12297578964245626</v>
      </c>
      <c r="AR745" s="282">
        <f t="shared" si="309"/>
        <v>0.12297578964245626</v>
      </c>
      <c r="AS745" s="282">
        <f t="shared" si="309"/>
        <v>0.12297578964245626</v>
      </c>
      <c r="AT745" s="283">
        <f t="shared" si="309"/>
        <v>0.12297578964245626</v>
      </c>
      <c r="AU745" s="346">
        <f t="shared" si="309"/>
        <v>0.12297578964245633</v>
      </c>
      <c r="AV745" s="285">
        <f t="shared" si="309"/>
        <v>0.12297578964245626</v>
      </c>
      <c r="AW745" s="282">
        <f t="shared" si="309"/>
        <v>0.12297578964245626</v>
      </c>
      <c r="AX745" s="282">
        <f t="shared" si="309"/>
        <v>0.12297578964245626</v>
      </c>
      <c r="AY745" s="282">
        <f t="shared" si="309"/>
        <v>0.12297578964245626</v>
      </c>
      <c r="AZ745" s="282">
        <f t="shared" si="309"/>
        <v>0.12297578964245626</v>
      </c>
      <c r="BA745" s="282">
        <f t="shared" si="309"/>
        <v>0.12297578964245626</v>
      </c>
      <c r="BB745" s="282">
        <f t="shared" si="309"/>
        <v>0.12297578964245626</v>
      </c>
      <c r="BC745" s="282">
        <f t="shared" si="309"/>
        <v>0.12297578964245626</v>
      </c>
      <c r="BD745" s="282">
        <f t="shared" si="309"/>
        <v>0.12297578964245626</v>
      </c>
      <c r="BE745" s="282">
        <f t="shared" si="309"/>
        <v>0.12297578964245626</v>
      </c>
      <c r="BF745" s="282">
        <f t="shared" si="309"/>
        <v>0.12297578964245626</v>
      </c>
      <c r="BG745" s="282">
        <f t="shared" si="309"/>
        <v>0.12297578964245626</v>
      </c>
      <c r="BH745" s="283">
        <f t="shared" si="309"/>
        <v>0.12297578964245626</v>
      </c>
      <c r="BI745" s="346">
        <f t="shared" si="309"/>
        <v>0.15476190476190477</v>
      </c>
      <c r="BJ745" s="346">
        <f t="shared" si="309"/>
        <v>0.27096360429693767</v>
      </c>
      <c r="BK745" s="346">
        <f t="shared" si="309"/>
        <v>0.27096360429693767</v>
      </c>
      <c r="BL745" s="346">
        <f t="shared" si="309"/>
        <v>0.27096360429693767</v>
      </c>
      <c r="BM745" s="346">
        <f t="shared" si="309"/>
        <v>0.27096360429693767</v>
      </c>
      <c r="BN745" s="526"/>
    </row>
    <row r="746" spans="1:66" outlineLevel="1" x14ac:dyDescent="0.3">
      <c r="A746" t="str">
        <f t="shared" si="302"/>
        <v>Machine or Station Requirement (Biuild/ (UPH * WD * WH * Cacasde yield * (1-DT) * (1-CO)</v>
      </c>
      <c r="B746" s="239" t="str">
        <f t="shared" si="307"/>
        <v>Hoplens (FTA) HRS</v>
      </c>
      <c r="C746" s="240" t="str">
        <f t="shared" si="307"/>
        <v>Dedicated for Hoplens (FTA) HRS</v>
      </c>
      <c r="D746" s="241" t="str">
        <f t="shared" si="307"/>
        <v>Packing and label printing</v>
      </c>
      <c r="E746" s="242"/>
      <c r="F746" s="282">
        <v>2.1543271543271538E-2</v>
      </c>
      <c r="G746" s="282">
        <f t="shared" si="310"/>
        <v>2.1543271543271538E-2</v>
      </c>
      <c r="H746" s="282">
        <f t="shared" si="310"/>
        <v>2.1543271543271538E-2</v>
      </c>
      <c r="I746" s="282">
        <f t="shared" si="310"/>
        <v>2.1543271543271538E-2</v>
      </c>
      <c r="J746" s="282">
        <f t="shared" si="310"/>
        <v>2.1543271543271538E-2</v>
      </c>
      <c r="K746" s="282">
        <f t="shared" si="310"/>
        <v>2.1543271543271538E-2</v>
      </c>
      <c r="L746" s="282">
        <f t="shared" si="310"/>
        <v>2.1543271543271538E-2</v>
      </c>
      <c r="M746" s="282">
        <f t="shared" si="310"/>
        <v>2.1543271543271538E-2</v>
      </c>
      <c r="N746" s="282">
        <f t="shared" si="310"/>
        <v>2.1543271543271538E-2</v>
      </c>
      <c r="O746" s="282">
        <f t="shared" si="310"/>
        <v>2.1543271543271538E-2</v>
      </c>
      <c r="P746" s="282">
        <f t="shared" si="310"/>
        <v>2.1543271543271538E-2</v>
      </c>
      <c r="Q746" s="282">
        <f t="shared" si="310"/>
        <v>2.1543271543271538E-2</v>
      </c>
      <c r="R746" s="283">
        <f t="shared" si="310"/>
        <v>2.1543271543271538E-2</v>
      </c>
      <c r="S746" s="284">
        <f t="shared" si="310"/>
        <v>2.1543271543271535E-2</v>
      </c>
      <c r="T746" s="285">
        <f t="shared" si="310"/>
        <v>2.3705461205461204E-2</v>
      </c>
      <c r="U746" s="282">
        <f t="shared" si="310"/>
        <v>2.3705461205461204E-2</v>
      </c>
      <c r="V746" s="282">
        <f t="shared" si="310"/>
        <v>2.3705461205461204E-2</v>
      </c>
      <c r="W746" s="282">
        <f t="shared" si="310"/>
        <v>2.3705461205461204E-2</v>
      </c>
      <c r="X746" s="282">
        <f t="shared" si="310"/>
        <v>2.3705461205461204E-2</v>
      </c>
      <c r="Y746" s="282">
        <f t="shared" si="310"/>
        <v>2.3705461205461204E-2</v>
      </c>
      <c r="Z746" s="282">
        <f t="shared" si="310"/>
        <v>2.3705461205461204E-2</v>
      </c>
      <c r="AA746" s="282">
        <f t="shared" si="310"/>
        <v>2.3705461205461204E-2</v>
      </c>
      <c r="AB746" s="282">
        <f t="shared" si="310"/>
        <v>2.3705461205461204E-2</v>
      </c>
      <c r="AC746" s="282">
        <f t="shared" si="310"/>
        <v>2.3705461205461204E-2</v>
      </c>
      <c r="AD746" s="282">
        <f t="shared" si="310"/>
        <v>2.3705461205461204E-2</v>
      </c>
      <c r="AE746" s="282">
        <f t="shared" si="310"/>
        <v>2.3705461205461204E-2</v>
      </c>
      <c r="AF746" s="283">
        <f t="shared" si="310"/>
        <v>2.3705461205461204E-2</v>
      </c>
      <c r="AG746" s="284">
        <f t="shared" si="310"/>
        <v>2.3705461205461197E-2</v>
      </c>
      <c r="AH746" s="285">
        <f t="shared" si="310"/>
        <v>1.3916638916638913E-2</v>
      </c>
      <c r="AI746" s="282">
        <f t="shared" si="310"/>
        <v>1.3916638916638913E-2</v>
      </c>
      <c r="AJ746" s="282">
        <f t="shared" si="310"/>
        <v>1.3916638916638913E-2</v>
      </c>
      <c r="AK746" s="282">
        <f t="shared" si="310"/>
        <v>1.3916638916638913E-2</v>
      </c>
      <c r="AL746" s="282">
        <f t="shared" si="310"/>
        <v>1.3916638916638913E-2</v>
      </c>
      <c r="AM746" s="282">
        <f t="shared" si="309"/>
        <v>1.3916638916638913E-2</v>
      </c>
      <c r="AN746" s="282">
        <f t="shared" si="309"/>
        <v>1.3916638916638913E-2</v>
      </c>
      <c r="AO746" s="282">
        <f t="shared" si="309"/>
        <v>1.3916638916638913E-2</v>
      </c>
      <c r="AP746" s="282">
        <f t="shared" si="309"/>
        <v>1.3916638916638913E-2</v>
      </c>
      <c r="AQ746" s="282">
        <f t="shared" si="309"/>
        <v>1.3916638916638913E-2</v>
      </c>
      <c r="AR746" s="282">
        <f t="shared" si="309"/>
        <v>1.3916638916638913E-2</v>
      </c>
      <c r="AS746" s="282">
        <f t="shared" si="309"/>
        <v>1.3916638916638913E-2</v>
      </c>
      <c r="AT746" s="283">
        <f t="shared" si="309"/>
        <v>1.3916638916638913E-2</v>
      </c>
      <c r="AU746" s="284">
        <f t="shared" si="309"/>
        <v>1.3916638916638911E-2</v>
      </c>
      <c r="AV746" s="285">
        <f t="shared" si="309"/>
        <v>1.3916638916638913E-2</v>
      </c>
      <c r="AW746" s="282">
        <f t="shared" si="309"/>
        <v>1.3916638916638913E-2</v>
      </c>
      <c r="AX746" s="282">
        <f t="shared" si="309"/>
        <v>1.3916638916638913E-2</v>
      </c>
      <c r="AY746" s="282">
        <f t="shared" si="309"/>
        <v>1.3916638916638913E-2</v>
      </c>
      <c r="AZ746" s="282">
        <f t="shared" si="309"/>
        <v>1.3916638916638913E-2</v>
      </c>
      <c r="BA746" s="282">
        <f t="shared" si="309"/>
        <v>1.3916638916638913E-2</v>
      </c>
      <c r="BB746" s="282">
        <f t="shared" si="309"/>
        <v>1.3916638916638913E-2</v>
      </c>
      <c r="BC746" s="282">
        <f t="shared" si="309"/>
        <v>1.3916638916638913E-2</v>
      </c>
      <c r="BD746" s="282">
        <f t="shared" si="309"/>
        <v>1.3916638916638913E-2</v>
      </c>
      <c r="BE746" s="282">
        <f t="shared" si="309"/>
        <v>1.3916638916638913E-2</v>
      </c>
      <c r="BF746" s="282">
        <f t="shared" si="309"/>
        <v>1.3916638916638913E-2</v>
      </c>
      <c r="BG746" s="282">
        <f t="shared" si="309"/>
        <v>1.3916638916638913E-2</v>
      </c>
      <c r="BH746" s="283">
        <f t="shared" si="309"/>
        <v>1.3916638916638913E-2</v>
      </c>
      <c r="BI746" s="284">
        <f t="shared" si="309"/>
        <v>1.7513736263736257E-2</v>
      </c>
      <c r="BJ746" s="284">
        <f t="shared" si="309"/>
        <v>3.0663780663780654E-2</v>
      </c>
      <c r="BK746" s="284">
        <f t="shared" si="309"/>
        <v>3.0663780663780654E-2</v>
      </c>
      <c r="BL746" s="284">
        <f t="shared" si="309"/>
        <v>3.0663780663780654E-2</v>
      </c>
      <c r="BM746" s="284">
        <f t="shared" si="309"/>
        <v>3.0663780663780654E-2</v>
      </c>
      <c r="BN746" s="526"/>
    </row>
    <row r="747" spans="1:66" outlineLevel="1" x14ac:dyDescent="0.3">
      <c r="A747">
        <v>0</v>
      </c>
      <c r="B747" s="350">
        <f t="shared" si="307"/>
        <v>0</v>
      </c>
      <c r="C747" s="350">
        <f t="shared" si="307"/>
        <v>0</v>
      </c>
      <c r="D747" s="351">
        <f t="shared" si="307"/>
        <v>0</v>
      </c>
      <c r="E747" s="360"/>
      <c r="F747" s="293"/>
      <c r="G747" s="293"/>
      <c r="H747" s="293"/>
      <c r="I747" s="293"/>
      <c r="J747" s="293"/>
      <c r="K747" s="293"/>
      <c r="L747" s="293"/>
      <c r="M747" s="293"/>
      <c r="N747" s="293"/>
      <c r="O747" s="293"/>
      <c r="P747" s="293"/>
      <c r="Q747" s="293"/>
      <c r="R747" s="294"/>
      <c r="S747" s="584"/>
      <c r="T747" s="296"/>
      <c r="U747" s="293"/>
      <c r="V747" s="293"/>
      <c r="W747" s="293"/>
      <c r="X747" s="293"/>
      <c r="Y747" s="293"/>
      <c r="Z747" s="293"/>
      <c r="AA747" s="293"/>
      <c r="AB747" s="293"/>
      <c r="AC747" s="293"/>
      <c r="AD747" s="293"/>
      <c r="AE747" s="293"/>
      <c r="AF747" s="294"/>
      <c r="AG747" s="584"/>
      <c r="AH747" s="296"/>
      <c r="AI747" s="293"/>
      <c r="AJ747" s="293"/>
      <c r="AK747" s="293"/>
      <c r="AL747" s="293"/>
      <c r="AM747" s="293"/>
      <c r="AN747" s="293"/>
      <c r="AO747" s="293"/>
      <c r="AP747" s="293"/>
      <c r="AQ747" s="293"/>
      <c r="AR747" s="293"/>
      <c r="AS747" s="293"/>
      <c r="AT747" s="294"/>
      <c r="AU747" s="584"/>
      <c r="AV747" s="296"/>
      <c r="AW747" s="293"/>
      <c r="AX747" s="293"/>
      <c r="AY747" s="293"/>
      <c r="AZ747" s="293"/>
      <c r="BA747" s="293"/>
      <c r="BB747" s="293"/>
      <c r="BC747" s="293"/>
      <c r="BD747" s="293"/>
      <c r="BE747" s="293"/>
      <c r="BF747" s="293"/>
      <c r="BG747" s="293"/>
      <c r="BH747" s="294"/>
      <c r="BI747" s="584"/>
      <c r="BJ747" s="584"/>
      <c r="BK747" s="584"/>
      <c r="BL747" s="584"/>
      <c r="BM747" s="584"/>
    </row>
    <row r="748" spans="1:66" ht="16.2" customHeight="1" thickBot="1" x14ac:dyDescent="0.35">
      <c r="A748">
        <v>0</v>
      </c>
      <c r="C748"/>
      <c r="F748" s="585">
        <v>123.42474877634639</v>
      </c>
      <c r="G748" s="585">
        <f t="shared" ref="G748:R748" si="311">SUM(G661:G747)</f>
        <v>122.83898517402889</v>
      </c>
      <c r="H748" s="585">
        <f t="shared" si="311"/>
        <v>122.83898517402889</v>
      </c>
      <c r="I748" s="585">
        <f t="shared" si="311"/>
        <v>122.83898517402889</v>
      </c>
      <c r="J748" s="585">
        <f t="shared" si="311"/>
        <v>122.83898517402889</v>
      </c>
      <c r="K748" s="585">
        <f t="shared" si="311"/>
        <v>122.83898517402889</v>
      </c>
      <c r="L748" s="585">
        <f t="shared" si="311"/>
        <v>122.83898517402889</v>
      </c>
      <c r="M748" s="585">
        <f t="shared" si="311"/>
        <v>122.83898517402889</v>
      </c>
      <c r="N748" s="585">
        <f t="shared" si="311"/>
        <v>122.83898517402889</v>
      </c>
      <c r="O748" s="585">
        <f t="shared" si="311"/>
        <v>118.45947014584404</v>
      </c>
      <c r="P748" s="585">
        <f t="shared" si="311"/>
        <v>118.45947014584404</v>
      </c>
      <c r="Q748" s="585">
        <f t="shared" si="311"/>
        <v>118.45947014584404</v>
      </c>
      <c r="R748" s="585">
        <f t="shared" si="311"/>
        <v>118.45947014584404</v>
      </c>
      <c r="S748" s="586">
        <f t="shared" ref="S748:BM748" si="312">SUM(S661:S747)</f>
        <v>121.49144208843357</v>
      </c>
      <c r="T748" s="585">
        <f t="shared" si="312"/>
        <v>173.57330251278859</v>
      </c>
      <c r="U748" s="585">
        <f t="shared" si="312"/>
        <v>173.57330251278859</v>
      </c>
      <c r="V748" s="585">
        <f t="shared" si="312"/>
        <v>173.57330251278859</v>
      </c>
      <c r="W748" s="585">
        <f t="shared" si="312"/>
        <v>173.57330251278859</v>
      </c>
      <c r="X748" s="585">
        <f t="shared" si="312"/>
        <v>173.57330251278859</v>
      </c>
      <c r="Y748" s="585">
        <f t="shared" si="312"/>
        <v>173.57330251278859</v>
      </c>
      <c r="Z748" s="585">
        <f t="shared" si="312"/>
        <v>173.57330251278859</v>
      </c>
      <c r="AA748" s="585">
        <f t="shared" si="312"/>
        <v>173.57330251278859</v>
      </c>
      <c r="AB748" s="585">
        <f t="shared" si="312"/>
        <v>173.57330251278859</v>
      </c>
      <c r="AC748" s="585">
        <f t="shared" si="312"/>
        <v>173.57330251278859</v>
      </c>
      <c r="AD748" s="585">
        <f t="shared" si="312"/>
        <v>173.57330251278859</v>
      </c>
      <c r="AE748" s="585">
        <f t="shared" si="312"/>
        <v>173.57330251278859</v>
      </c>
      <c r="AF748" s="585">
        <f t="shared" si="312"/>
        <v>173.57330251278859</v>
      </c>
      <c r="AG748" s="586">
        <f t="shared" si="312"/>
        <v>173.57330251278859</v>
      </c>
      <c r="AH748" s="585">
        <f t="shared" si="312"/>
        <v>172.81983038723922</v>
      </c>
      <c r="AI748" s="585">
        <f t="shared" si="312"/>
        <v>172.81983038723922</v>
      </c>
      <c r="AJ748" s="585">
        <f t="shared" si="312"/>
        <v>172.81983038723922</v>
      </c>
      <c r="AK748" s="585">
        <f t="shared" si="312"/>
        <v>172.81983038723922</v>
      </c>
      <c r="AL748" s="585">
        <f t="shared" si="312"/>
        <v>172.81983038723922</v>
      </c>
      <c r="AM748" s="585">
        <f t="shared" si="312"/>
        <v>172.81983038723922</v>
      </c>
      <c r="AN748" s="585">
        <f t="shared" si="312"/>
        <v>172.81983038723922</v>
      </c>
      <c r="AO748" s="585">
        <f t="shared" si="312"/>
        <v>172.81983038723922</v>
      </c>
      <c r="AP748" s="585">
        <f t="shared" si="312"/>
        <v>172.81983038723922</v>
      </c>
      <c r="AQ748" s="585">
        <f t="shared" si="312"/>
        <v>172.81983038723922</v>
      </c>
      <c r="AR748" s="585">
        <f t="shared" si="312"/>
        <v>172.81983038723922</v>
      </c>
      <c r="AS748" s="585">
        <f t="shared" si="312"/>
        <v>172.81983038723922</v>
      </c>
      <c r="AT748" s="585">
        <f t="shared" si="312"/>
        <v>172.81983038723922</v>
      </c>
      <c r="AU748" s="586">
        <f t="shared" si="312"/>
        <v>172.81983038723925</v>
      </c>
      <c r="AV748" s="585">
        <f t="shared" si="312"/>
        <v>172.81983038723922</v>
      </c>
      <c r="AW748" s="585">
        <f t="shared" si="312"/>
        <v>172.81983038723922</v>
      </c>
      <c r="AX748" s="585">
        <f t="shared" si="312"/>
        <v>172.81983038723922</v>
      </c>
      <c r="AY748" s="585">
        <f t="shared" si="312"/>
        <v>172.81983038723922</v>
      </c>
      <c r="AZ748" s="585">
        <f t="shared" si="312"/>
        <v>172.81983038723922</v>
      </c>
      <c r="BA748" s="585">
        <f t="shared" si="312"/>
        <v>172.81983038723922</v>
      </c>
      <c r="BB748" s="585">
        <f t="shared" si="312"/>
        <v>172.81983038723922</v>
      </c>
      <c r="BC748" s="585">
        <f t="shared" si="312"/>
        <v>172.81983038723922</v>
      </c>
      <c r="BD748" s="585">
        <f t="shared" si="312"/>
        <v>172.81983038723922</v>
      </c>
      <c r="BE748" s="585">
        <f t="shared" si="312"/>
        <v>172.81983038723922</v>
      </c>
      <c r="BF748" s="585">
        <f t="shared" si="312"/>
        <v>172.81983038723922</v>
      </c>
      <c r="BG748" s="585">
        <f t="shared" si="312"/>
        <v>172.81983038723922</v>
      </c>
      <c r="BH748" s="585">
        <f t="shared" si="312"/>
        <v>172.81983038723922</v>
      </c>
      <c r="BI748" s="586">
        <f t="shared" si="312"/>
        <v>198.55939137593884</v>
      </c>
      <c r="BJ748" s="586">
        <f t="shared" si="312"/>
        <v>199.92720357966994</v>
      </c>
      <c r="BK748" s="586">
        <f t="shared" si="312"/>
        <v>199.92720357966994</v>
      </c>
      <c r="BL748" s="586">
        <f t="shared" si="312"/>
        <v>199.92720357966994</v>
      </c>
      <c r="BM748" s="586">
        <f t="shared" si="312"/>
        <v>199.92720357966994</v>
      </c>
    </row>
    <row r="749" spans="1:66" s="523" customFormat="1" ht="16.2" customHeight="1" thickBot="1" x14ac:dyDescent="0.35">
      <c r="A749" s="587" t="str">
        <f>B749</f>
        <v>Summary requirement</v>
      </c>
      <c r="B749" s="521" t="s">
        <v>95</v>
      </c>
      <c r="C749" s="522"/>
      <c r="D749" s="522"/>
      <c r="S749" s="524"/>
      <c r="AG749" s="524"/>
      <c r="AU749" s="524"/>
      <c r="BI749" s="524"/>
      <c r="BJ749" s="524"/>
      <c r="BK749" s="524"/>
      <c r="BL749" s="524"/>
      <c r="BM749" s="524"/>
    </row>
    <row r="750" spans="1:66" outlineLevel="1" x14ac:dyDescent="0.3">
      <c r="A750" t="str">
        <f>A749</f>
        <v>Summary requirement</v>
      </c>
      <c r="B750" s="231" t="s">
        <v>67</v>
      </c>
      <c r="C750" s="183" t="str">
        <f t="shared" ref="C750:D754" si="313">C802</f>
        <v>Fiber Preparation</v>
      </c>
      <c r="D750" s="183" t="str">
        <f t="shared" si="313"/>
        <v>Fiber Preparation</v>
      </c>
      <c r="F750" s="588">
        <v>0.90636921268021164</v>
      </c>
      <c r="G750" s="588">
        <f t="shared" ref="G750:V765" si="314">SUMIFS(G$661:G$746,$D$661:$D$746,$D750,$C$661:$C$746,$B750)</f>
        <v>0.96582922669664428</v>
      </c>
      <c r="H750" s="588">
        <f t="shared" si="314"/>
        <v>0.96582922669664428</v>
      </c>
      <c r="I750" s="588">
        <f t="shared" si="314"/>
        <v>0.96582922669664428</v>
      </c>
      <c r="J750" s="588">
        <f t="shared" si="314"/>
        <v>0.96582922669664428</v>
      </c>
      <c r="K750" s="588">
        <f t="shared" si="314"/>
        <v>0.96582922669664428</v>
      </c>
      <c r="L750" s="588">
        <f t="shared" si="314"/>
        <v>0.96582922669664428</v>
      </c>
      <c r="M750" s="588">
        <f t="shared" si="314"/>
        <v>0.96582922669664428</v>
      </c>
      <c r="N750" s="588">
        <f t="shared" si="314"/>
        <v>0.96582922669664428</v>
      </c>
      <c r="O750" s="588">
        <f t="shared" si="314"/>
        <v>0.96582922669664428</v>
      </c>
      <c r="P750" s="588">
        <f t="shared" si="314"/>
        <v>0.96582922669664428</v>
      </c>
      <c r="Q750" s="588">
        <f t="shared" si="314"/>
        <v>0.96582922669664428</v>
      </c>
      <c r="R750" s="589">
        <f t="shared" si="314"/>
        <v>0.96582922669664428</v>
      </c>
      <c r="S750" s="590">
        <f t="shared" si="314"/>
        <v>0.9658292266966445</v>
      </c>
      <c r="T750" s="591">
        <f t="shared" si="314"/>
        <v>1.5098844082592455</v>
      </c>
      <c r="U750" s="588">
        <f t="shared" si="314"/>
        <v>1.5098844082592455</v>
      </c>
      <c r="V750" s="588">
        <f t="shared" si="314"/>
        <v>1.5098844082592455</v>
      </c>
      <c r="W750" s="588">
        <f t="shared" ref="W750:AL765" si="315">SUMIFS(W$661:W$746,$D$661:$D$746,$D750,$C$661:$C$746,$B750)</f>
        <v>1.5098844082592455</v>
      </c>
      <c r="X750" s="588">
        <f t="shared" si="315"/>
        <v>1.5098844082592455</v>
      </c>
      <c r="Y750" s="588">
        <f t="shared" si="315"/>
        <v>1.5098844082592455</v>
      </c>
      <c r="Z750" s="588">
        <f t="shared" si="315"/>
        <v>1.5098844082592455</v>
      </c>
      <c r="AA750" s="588">
        <f t="shared" si="315"/>
        <v>1.5098844082592455</v>
      </c>
      <c r="AB750" s="588">
        <f t="shared" si="315"/>
        <v>1.5098844082592455</v>
      </c>
      <c r="AC750" s="588">
        <f t="shared" si="315"/>
        <v>1.5098844082592455</v>
      </c>
      <c r="AD750" s="588">
        <f t="shared" si="315"/>
        <v>1.5098844082592455</v>
      </c>
      <c r="AE750" s="588">
        <f t="shared" si="315"/>
        <v>1.5098844082592455</v>
      </c>
      <c r="AF750" s="589">
        <f t="shared" si="315"/>
        <v>1.5098844082592455</v>
      </c>
      <c r="AG750" s="590">
        <f t="shared" si="315"/>
        <v>1.509884408259246</v>
      </c>
      <c r="AH750" s="591">
        <f t="shared" si="315"/>
        <v>1.5026625447971897</v>
      </c>
      <c r="AI750" s="588">
        <f t="shared" si="315"/>
        <v>1.5026625447971897</v>
      </c>
      <c r="AJ750" s="588">
        <f t="shared" si="315"/>
        <v>1.5026625447971897</v>
      </c>
      <c r="AK750" s="588">
        <f t="shared" si="315"/>
        <v>1.5026625447971897</v>
      </c>
      <c r="AL750" s="588">
        <f t="shared" si="315"/>
        <v>1.5026625447971897</v>
      </c>
      <c r="AM750" s="588">
        <f t="shared" ref="AM750:BB765" si="316">SUMIFS(AM$661:AM$746,$D$661:$D$746,$D750,$C$661:$C$746,$B750)</f>
        <v>1.5026625447971897</v>
      </c>
      <c r="AN750" s="588">
        <f t="shared" si="316"/>
        <v>1.5026625447971897</v>
      </c>
      <c r="AO750" s="588">
        <f t="shared" si="316"/>
        <v>1.5026625447971897</v>
      </c>
      <c r="AP750" s="588">
        <f t="shared" si="316"/>
        <v>1.5026625447971897</v>
      </c>
      <c r="AQ750" s="588">
        <f t="shared" si="316"/>
        <v>1.5026625447971897</v>
      </c>
      <c r="AR750" s="588">
        <f t="shared" si="316"/>
        <v>1.5026625447971897</v>
      </c>
      <c r="AS750" s="588">
        <f t="shared" si="316"/>
        <v>1.5026625447971897</v>
      </c>
      <c r="AT750" s="589">
        <f t="shared" si="316"/>
        <v>1.5026625447971897</v>
      </c>
      <c r="AU750" s="590">
        <f t="shared" si="316"/>
        <v>1.50266254479719</v>
      </c>
      <c r="AV750" s="591">
        <f t="shared" si="316"/>
        <v>1.5026625447971897</v>
      </c>
      <c r="AW750" s="588">
        <f t="shared" si="316"/>
        <v>1.5026625447971897</v>
      </c>
      <c r="AX750" s="588">
        <f t="shared" si="316"/>
        <v>1.5026625447971897</v>
      </c>
      <c r="AY750" s="588">
        <f t="shared" si="316"/>
        <v>1.5026625447971897</v>
      </c>
      <c r="AZ750" s="588">
        <f t="shared" si="316"/>
        <v>1.5026625447971897</v>
      </c>
      <c r="BA750" s="588">
        <f t="shared" si="316"/>
        <v>1.5026625447971897</v>
      </c>
      <c r="BB750" s="588">
        <f t="shared" si="316"/>
        <v>1.5026625447971897</v>
      </c>
      <c r="BC750" s="588">
        <f t="shared" ref="BC750:BM765" si="317">SUMIFS(BC$661:BC$746,$D$661:$D$746,$D750,$C$661:$C$746,$B750)</f>
        <v>1.5026625447971897</v>
      </c>
      <c r="BD750" s="588">
        <f t="shared" si="317"/>
        <v>1.5026625447971897</v>
      </c>
      <c r="BE750" s="588">
        <f t="shared" si="317"/>
        <v>1.5026625447971897</v>
      </c>
      <c r="BF750" s="588">
        <f t="shared" si="317"/>
        <v>1.5026625447971897</v>
      </c>
      <c r="BG750" s="588">
        <f t="shared" si="317"/>
        <v>1.5026625447971897</v>
      </c>
      <c r="BH750" s="589">
        <f t="shared" si="317"/>
        <v>1.5026625447971897</v>
      </c>
      <c r="BI750" s="590">
        <f t="shared" si="317"/>
        <v>1.9988255396977377</v>
      </c>
      <c r="BJ750" s="590">
        <f t="shared" si="317"/>
        <v>1.9988255396977377</v>
      </c>
      <c r="BK750" s="590">
        <f t="shared" si="317"/>
        <v>1.9988255396977377</v>
      </c>
      <c r="BL750" s="590">
        <f t="shared" si="317"/>
        <v>1.9988255396977377</v>
      </c>
      <c r="BM750" s="590">
        <f t="shared" si="317"/>
        <v>1.9988255396977377</v>
      </c>
    </row>
    <row r="751" spans="1:66" outlineLevel="1" x14ac:dyDescent="0.3">
      <c r="A751" t="str">
        <f t="shared" ref="A751:A798" si="318">A750</f>
        <v>Summary requirement</v>
      </c>
      <c r="B751" s="273" t="s">
        <v>67</v>
      </c>
      <c r="C751" s="275" t="str">
        <f t="shared" si="313"/>
        <v>H2 Loading</v>
      </c>
      <c r="D751" s="191" t="str">
        <f t="shared" si="313"/>
        <v>H2 Loading</v>
      </c>
      <c r="F751" s="592">
        <v>10.248944174153161</v>
      </c>
      <c r="G751" s="592">
        <f t="shared" si="314"/>
        <v>10.218868399097975</v>
      </c>
      <c r="H751" s="592">
        <f t="shared" si="314"/>
        <v>10.218868399097975</v>
      </c>
      <c r="I751" s="592">
        <f t="shared" si="314"/>
        <v>10.218868399097975</v>
      </c>
      <c r="J751" s="592">
        <f t="shared" si="314"/>
        <v>10.218868399097975</v>
      </c>
      <c r="K751" s="592">
        <f t="shared" si="314"/>
        <v>10.218868399097975</v>
      </c>
      <c r="L751" s="592">
        <f t="shared" si="314"/>
        <v>10.218868399097975</v>
      </c>
      <c r="M751" s="592">
        <f t="shared" si="314"/>
        <v>10.218868399097975</v>
      </c>
      <c r="N751" s="592">
        <f t="shared" si="314"/>
        <v>10.218868399097975</v>
      </c>
      <c r="O751" s="592">
        <f t="shared" si="314"/>
        <v>5.8393533709131296</v>
      </c>
      <c r="P751" s="592">
        <f t="shared" si="314"/>
        <v>5.8393533709131296</v>
      </c>
      <c r="Q751" s="592">
        <f t="shared" si="314"/>
        <v>5.8393533709131296</v>
      </c>
      <c r="R751" s="593">
        <f t="shared" si="314"/>
        <v>5.8393533709131296</v>
      </c>
      <c r="S751" s="594">
        <f t="shared" si="314"/>
        <v>8.8713253135026449</v>
      </c>
      <c r="T751" s="595">
        <f t="shared" si="314"/>
        <v>8.9226383801480864</v>
      </c>
      <c r="U751" s="592">
        <f t="shared" si="314"/>
        <v>8.9226383801480864</v>
      </c>
      <c r="V751" s="592">
        <f t="shared" si="314"/>
        <v>8.9226383801480864</v>
      </c>
      <c r="W751" s="592">
        <f t="shared" si="315"/>
        <v>8.9226383801480864</v>
      </c>
      <c r="X751" s="592">
        <f t="shared" si="315"/>
        <v>8.9226383801480864</v>
      </c>
      <c r="Y751" s="592">
        <f t="shared" si="315"/>
        <v>8.9226383801480864</v>
      </c>
      <c r="Z751" s="592">
        <f t="shared" si="315"/>
        <v>8.9226383801480864</v>
      </c>
      <c r="AA751" s="592">
        <f t="shared" si="315"/>
        <v>8.9226383801480864</v>
      </c>
      <c r="AB751" s="592">
        <f t="shared" si="315"/>
        <v>8.9226383801480864</v>
      </c>
      <c r="AC751" s="592">
        <f t="shared" si="315"/>
        <v>8.9226383801480864</v>
      </c>
      <c r="AD751" s="592">
        <f t="shared" si="315"/>
        <v>8.9226383801480864</v>
      </c>
      <c r="AE751" s="592">
        <f t="shared" si="315"/>
        <v>8.9226383801480864</v>
      </c>
      <c r="AF751" s="593">
        <f t="shared" si="315"/>
        <v>8.9226383801480864</v>
      </c>
      <c r="AG751" s="594">
        <f t="shared" si="315"/>
        <v>8.9226383801480882</v>
      </c>
      <c r="AH751" s="595">
        <f t="shared" si="315"/>
        <v>9.1965516023534146</v>
      </c>
      <c r="AI751" s="592">
        <f t="shared" si="315"/>
        <v>9.1965516023534146</v>
      </c>
      <c r="AJ751" s="592">
        <f t="shared" si="315"/>
        <v>9.1965516023534146</v>
      </c>
      <c r="AK751" s="592">
        <f t="shared" si="315"/>
        <v>9.1965516023534146</v>
      </c>
      <c r="AL751" s="592">
        <f t="shared" si="315"/>
        <v>9.1965516023534146</v>
      </c>
      <c r="AM751" s="592">
        <f t="shared" si="316"/>
        <v>9.1965516023534146</v>
      </c>
      <c r="AN751" s="592">
        <f t="shared" si="316"/>
        <v>9.1965516023534146</v>
      </c>
      <c r="AO751" s="592">
        <f t="shared" si="316"/>
        <v>9.1965516023534146</v>
      </c>
      <c r="AP751" s="592">
        <f t="shared" si="316"/>
        <v>9.1965516023534146</v>
      </c>
      <c r="AQ751" s="592">
        <f t="shared" si="316"/>
        <v>9.1965516023534146</v>
      </c>
      <c r="AR751" s="592">
        <f t="shared" si="316"/>
        <v>9.1965516023534146</v>
      </c>
      <c r="AS751" s="592">
        <f t="shared" si="316"/>
        <v>9.1965516023534146</v>
      </c>
      <c r="AT751" s="593">
        <f t="shared" si="316"/>
        <v>9.1965516023534146</v>
      </c>
      <c r="AU751" s="594">
        <f t="shared" si="316"/>
        <v>9.1965516023534164</v>
      </c>
      <c r="AV751" s="595">
        <f t="shared" si="316"/>
        <v>9.1965516023534146</v>
      </c>
      <c r="AW751" s="592">
        <f t="shared" si="316"/>
        <v>9.1965516023534146</v>
      </c>
      <c r="AX751" s="592">
        <f t="shared" si="316"/>
        <v>9.1965516023534146</v>
      </c>
      <c r="AY751" s="592">
        <f t="shared" si="316"/>
        <v>9.1965516023534146</v>
      </c>
      <c r="AZ751" s="592">
        <f t="shared" si="316"/>
        <v>9.1965516023534146</v>
      </c>
      <c r="BA751" s="592">
        <f t="shared" si="316"/>
        <v>9.1965516023534146</v>
      </c>
      <c r="BB751" s="592">
        <f t="shared" si="316"/>
        <v>9.1965516023534146</v>
      </c>
      <c r="BC751" s="592">
        <f t="shared" si="317"/>
        <v>9.1965516023534146</v>
      </c>
      <c r="BD751" s="592">
        <f t="shared" si="317"/>
        <v>9.1965516023534146</v>
      </c>
      <c r="BE751" s="592">
        <f t="shared" si="317"/>
        <v>9.1965516023534146</v>
      </c>
      <c r="BF751" s="592">
        <f t="shared" si="317"/>
        <v>9.1965516023534146</v>
      </c>
      <c r="BG751" s="592">
        <f t="shared" si="317"/>
        <v>9.1965516023534146</v>
      </c>
      <c r="BH751" s="593">
        <f t="shared" si="317"/>
        <v>9.1965516023534146</v>
      </c>
      <c r="BI751" s="594">
        <f t="shared" si="317"/>
        <v>9.1965516023534164</v>
      </c>
      <c r="BJ751" s="594">
        <f t="shared" si="317"/>
        <v>9.1965516023534164</v>
      </c>
      <c r="BK751" s="594">
        <f t="shared" si="317"/>
        <v>9.1965516023534164</v>
      </c>
      <c r="BL751" s="594">
        <f t="shared" si="317"/>
        <v>9.1965516023534164</v>
      </c>
      <c r="BM751" s="594">
        <f t="shared" si="317"/>
        <v>9.1965516023534164</v>
      </c>
    </row>
    <row r="752" spans="1:66" outlineLevel="1" x14ac:dyDescent="0.3">
      <c r="A752" t="str">
        <f t="shared" si="318"/>
        <v>Summary requirement</v>
      </c>
      <c r="B752" s="273" t="s">
        <v>67</v>
      </c>
      <c r="C752" s="275" t="str">
        <f t="shared" si="313"/>
        <v>Degas</v>
      </c>
      <c r="D752" s="191" t="str">
        <f t="shared" si="313"/>
        <v>Degas</v>
      </c>
      <c r="F752" s="592">
        <v>6.4733218406536519</v>
      </c>
      <c r="G752" s="592">
        <f t="shared" si="314"/>
        <v>6.4401299945963082</v>
      </c>
      <c r="H752" s="592">
        <f t="shared" si="314"/>
        <v>6.4401299945963082</v>
      </c>
      <c r="I752" s="592">
        <f t="shared" si="314"/>
        <v>6.4401299945963082</v>
      </c>
      <c r="J752" s="592">
        <f t="shared" si="314"/>
        <v>6.4401299945963082</v>
      </c>
      <c r="K752" s="592">
        <f t="shared" si="314"/>
        <v>6.4401299945963082</v>
      </c>
      <c r="L752" s="592">
        <f t="shared" si="314"/>
        <v>6.4401299945963082</v>
      </c>
      <c r="M752" s="592">
        <f t="shared" si="314"/>
        <v>6.4401299945963082</v>
      </c>
      <c r="N752" s="592">
        <f t="shared" si="314"/>
        <v>6.4401299945963082</v>
      </c>
      <c r="O752" s="592">
        <f t="shared" si="314"/>
        <v>6.4401299945963082</v>
      </c>
      <c r="P752" s="592">
        <f t="shared" si="314"/>
        <v>6.4401299945963082</v>
      </c>
      <c r="Q752" s="592">
        <f t="shared" si="314"/>
        <v>6.4401299945963082</v>
      </c>
      <c r="R752" s="593">
        <f t="shared" si="314"/>
        <v>6.4401299945963082</v>
      </c>
      <c r="S752" s="594">
        <f t="shared" si="314"/>
        <v>6.44012999459631</v>
      </c>
      <c r="T752" s="595">
        <f t="shared" si="314"/>
        <v>9.3353186767422223</v>
      </c>
      <c r="U752" s="592">
        <f t="shared" si="314"/>
        <v>9.3353186767422223</v>
      </c>
      <c r="V752" s="592">
        <f t="shared" si="314"/>
        <v>9.3353186767422223</v>
      </c>
      <c r="W752" s="592">
        <f t="shared" si="315"/>
        <v>9.3353186767422223</v>
      </c>
      <c r="X752" s="592">
        <f t="shared" si="315"/>
        <v>9.3353186767422223</v>
      </c>
      <c r="Y752" s="592">
        <f t="shared" si="315"/>
        <v>9.3353186767422223</v>
      </c>
      <c r="Z752" s="592">
        <f t="shared" si="315"/>
        <v>9.3353186767422223</v>
      </c>
      <c r="AA752" s="592">
        <f t="shared" si="315"/>
        <v>9.3353186767422223</v>
      </c>
      <c r="AB752" s="592">
        <f t="shared" si="315"/>
        <v>9.3353186767422223</v>
      </c>
      <c r="AC752" s="592">
        <f t="shared" si="315"/>
        <v>9.3353186767422223</v>
      </c>
      <c r="AD752" s="592">
        <f t="shared" si="315"/>
        <v>9.3353186767422223</v>
      </c>
      <c r="AE752" s="592">
        <f t="shared" si="315"/>
        <v>9.3353186767422223</v>
      </c>
      <c r="AF752" s="593">
        <f t="shared" si="315"/>
        <v>9.3353186767422223</v>
      </c>
      <c r="AG752" s="594">
        <f t="shared" si="315"/>
        <v>9.335318676742224</v>
      </c>
      <c r="AH752" s="595">
        <f t="shared" si="315"/>
        <v>9.6608683389156838</v>
      </c>
      <c r="AI752" s="592">
        <f t="shared" si="315"/>
        <v>9.6608683389156838</v>
      </c>
      <c r="AJ752" s="592">
        <f t="shared" si="315"/>
        <v>9.6608683389156838</v>
      </c>
      <c r="AK752" s="592">
        <f t="shared" si="315"/>
        <v>9.6608683389156838</v>
      </c>
      <c r="AL752" s="592">
        <f t="shared" si="315"/>
        <v>9.6608683389156838</v>
      </c>
      <c r="AM752" s="592">
        <f t="shared" si="316"/>
        <v>9.6608683389156838</v>
      </c>
      <c r="AN752" s="592">
        <f t="shared" si="316"/>
        <v>9.6608683389156838</v>
      </c>
      <c r="AO752" s="592">
        <f t="shared" si="316"/>
        <v>9.6608683389156838</v>
      </c>
      <c r="AP752" s="592">
        <f t="shared" si="316"/>
        <v>9.6608683389156838</v>
      </c>
      <c r="AQ752" s="592">
        <f t="shared" si="316"/>
        <v>9.6608683389156838</v>
      </c>
      <c r="AR752" s="592">
        <f t="shared" si="316"/>
        <v>9.6608683389156838</v>
      </c>
      <c r="AS752" s="592">
        <f t="shared" si="316"/>
        <v>9.6608683389156838</v>
      </c>
      <c r="AT752" s="593">
        <f t="shared" si="316"/>
        <v>9.6608683389156838</v>
      </c>
      <c r="AU752" s="594">
        <f t="shared" si="316"/>
        <v>9.6608683389156855</v>
      </c>
      <c r="AV752" s="595">
        <f t="shared" si="316"/>
        <v>9.6608683389156838</v>
      </c>
      <c r="AW752" s="592">
        <f t="shared" si="316"/>
        <v>9.6608683389156838</v>
      </c>
      <c r="AX752" s="592">
        <f t="shared" si="316"/>
        <v>9.6608683389156838</v>
      </c>
      <c r="AY752" s="592">
        <f t="shared" si="316"/>
        <v>9.6608683389156838</v>
      </c>
      <c r="AZ752" s="592">
        <f t="shared" si="316"/>
        <v>9.6608683389156838</v>
      </c>
      <c r="BA752" s="592">
        <f t="shared" si="316"/>
        <v>9.6608683389156838</v>
      </c>
      <c r="BB752" s="592">
        <f t="shared" si="316"/>
        <v>9.6608683389156838</v>
      </c>
      <c r="BC752" s="592">
        <f t="shared" si="317"/>
        <v>9.6608683389156838</v>
      </c>
      <c r="BD752" s="592">
        <f t="shared" si="317"/>
        <v>9.6608683389156838</v>
      </c>
      <c r="BE752" s="592">
        <f t="shared" si="317"/>
        <v>9.6608683389156838</v>
      </c>
      <c r="BF752" s="592">
        <f t="shared" si="317"/>
        <v>9.6608683389156838</v>
      </c>
      <c r="BG752" s="592">
        <f t="shared" si="317"/>
        <v>9.6608683389156838</v>
      </c>
      <c r="BH752" s="593">
        <f t="shared" si="317"/>
        <v>9.6608683389156838</v>
      </c>
      <c r="BI752" s="594">
        <f t="shared" si="317"/>
        <v>9.6608683389156855</v>
      </c>
      <c r="BJ752" s="594">
        <f t="shared" si="317"/>
        <v>9.6608683389156855</v>
      </c>
      <c r="BK752" s="594">
        <f t="shared" si="317"/>
        <v>9.6608683389156855</v>
      </c>
      <c r="BL752" s="594">
        <f t="shared" si="317"/>
        <v>9.6608683389156855</v>
      </c>
      <c r="BM752" s="594">
        <f t="shared" si="317"/>
        <v>9.6608683389156855</v>
      </c>
    </row>
    <row r="753" spans="1:65" outlineLevel="1" x14ac:dyDescent="0.3">
      <c r="A753" t="str">
        <f t="shared" si="318"/>
        <v>Summary requirement</v>
      </c>
      <c r="B753" s="273" t="s">
        <v>67</v>
      </c>
      <c r="C753" s="275" t="str">
        <f t="shared" si="313"/>
        <v>Optical Test</v>
      </c>
      <c r="D753" s="191" t="str">
        <f t="shared" si="313"/>
        <v>Optical Test</v>
      </c>
      <c r="F753" s="592">
        <v>2.5237630290138471</v>
      </c>
      <c r="G753" s="592">
        <f t="shared" si="314"/>
        <v>2.5115795140920052</v>
      </c>
      <c r="H753" s="592">
        <f t="shared" si="314"/>
        <v>2.5115795140920052</v>
      </c>
      <c r="I753" s="592">
        <f t="shared" si="314"/>
        <v>2.5115795140920052</v>
      </c>
      <c r="J753" s="592">
        <f t="shared" si="314"/>
        <v>2.5115795140920052</v>
      </c>
      <c r="K753" s="592">
        <f t="shared" si="314"/>
        <v>2.5115795140920052</v>
      </c>
      <c r="L753" s="592">
        <f t="shared" si="314"/>
        <v>2.5115795140920052</v>
      </c>
      <c r="M753" s="592">
        <f t="shared" si="314"/>
        <v>2.5115795140920052</v>
      </c>
      <c r="N753" s="592">
        <f t="shared" si="314"/>
        <v>2.5115795140920052</v>
      </c>
      <c r="O753" s="592">
        <f t="shared" si="314"/>
        <v>2.5115795140920052</v>
      </c>
      <c r="P753" s="592">
        <f t="shared" si="314"/>
        <v>2.5115795140920052</v>
      </c>
      <c r="Q753" s="592">
        <f t="shared" si="314"/>
        <v>2.5115795140920052</v>
      </c>
      <c r="R753" s="593">
        <f t="shared" si="314"/>
        <v>2.5115795140920052</v>
      </c>
      <c r="S753" s="594">
        <f t="shared" si="314"/>
        <v>2.5115795140920052</v>
      </c>
      <c r="T753" s="595">
        <f t="shared" si="314"/>
        <v>3.6676783032553795</v>
      </c>
      <c r="U753" s="592">
        <f t="shared" si="314"/>
        <v>3.6676783032553795</v>
      </c>
      <c r="V753" s="592">
        <f t="shared" si="314"/>
        <v>3.6676783032553795</v>
      </c>
      <c r="W753" s="592">
        <f t="shared" si="315"/>
        <v>3.6676783032553795</v>
      </c>
      <c r="X753" s="592">
        <f t="shared" si="315"/>
        <v>3.6676783032553795</v>
      </c>
      <c r="Y753" s="592">
        <f t="shared" si="315"/>
        <v>3.6676783032553795</v>
      </c>
      <c r="Z753" s="592">
        <f t="shared" si="315"/>
        <v>3.6676783032553795</v>
      </c>
      <c r="AA753" s="592">
        <f t="shared" si="315"/>
        <v>3.6676783032553795</v>
      </c>
      <c r="AB753" s="592">
        <f t="shared" si="315"/>
        <v>3.6676783032553795</v>
      </c>
      <c r="AC753" s="592">
        <f t="shared" si="315"/>
        <v>3.6676783032553795</v>
      </c>
      <c r="AD753" s="592">
        <f t="shared" si="315"/>
        <v>3.6676783032553795</v>
      </c>
      <c r="AE753" s="592">
        <f t="shared" si="315"/>
        <v>3.6676783032553795</v>
      </c>
      <c r="AF753" s="593">
        <f t="shared" si="315"/>
        <v>3.6676783032553795</v>
      </c>
      <c r="AG753" s="594">
        <f t="shared" si="315"/>
        <v>3.6676783032553804</v>
      </c>
      <c r="AH753" s="595">
        <f t="shared" si="315"/>
        <v>3.7933854899344173</v>
      </c>
      <c r="AI753" s="592">
        <f t="shared" si="315"/>
        <v>3.7933854899344173</v>
      </c>
      <c r="AJ753" s="592">
        <f t="shared" si="315"/>
        <v>3.7933854899344173</v>
      </c>
      <c r="AK753" s="592">
        <f t="shared" si="315"/>
        <v>3.7933854899344173</v>
      </c>
      <c r="AL753" s="592">
        <f t="shared" si="315"/>
        <v>3.7933854899344173</v>
      </c>
      <c r="AM753" s="592">
        <f t="shared" si="316"/>
        <v>3.7933854899344173</v>
      </c>
      <c r="AN753" s="592">
        <f t="shared" si="316"/>
        <v>3.7933854899344173</v>
      </c>
      <c r="AO753" s="592">
        <f t="shared" si="316"/>
        <v>3.7933854899344173</v>
      </c>
      <c r="AP753" s="592">
        <f t="shared" si="316"/>
        <v>3.7933854899344173</v>
      </c>
      <c r="AQ753" s="592">
        <f t="shared" si="316"/>
        <v>3.7933854899344173</v>
      </c>
      <c r="AR753" s="592">
        <f t="shared" si="316"/>
        <v>3.7933854899344173</v>
      </c>
      <c r="AS753" s="592">
        <f t="shared" si="316"/>
        <v>3.7933854899344173</v>
      </c>
      <c r="AT753" s="593">
        <f t="shared" si="316"/>
        <v>3.7933854899344173</v>
      </c>
      <c r="AU753" s="594">
        <f t="shared" si="316"/>
        <v>3.7933854899344173</v>
      </c>
      <c r="AV753" s="595">
        <f t="shared" si="316"/>
        <v>3.7933854899344173</v>
      </c>
      <c r="AW753" s="592">
        <f t="shared" si="316"/>
        <v>3.7933854899344173</v>
      </c>
      <c r="AX753" s="592">
        <f t="shared" si="316"/>
        <v>3.7933854899344173</v>
      </c>
      <c r="AY753" s="592">
        <f t="shared" si="316"/>
        <v>3.7933854899344173</v>
      </c>
      <c r="AZ753" s="592">
        <f t="shared" si="316"/>
        <v>3.7933854899344173</v>
      </c>
      <c r="BA753" s="592">
        <f t="shared" si="316"/>
        <v>3.7933854899344173</v>
      </c>
      <c r="BB753" s="592">
        <f t="shared" si="316"/>
        <v>3.7933854899344173</v>
      </c>
      <c r="BC753" s="592">
        <f t="shared" si="317"/>
        <v>3.7933854899344173</v>
      </c>
      <c r="BD753" s="592">
        <f t="shared" si="317"/>
        <v>3.7933854899344173</v>
      </c>
      <c r="BE753" s="592">
        <f t="shared" si="317"/>
        <v>3.7933854899344173</v>
      </c>
      <c r="BF753" s="592">
        <f t="shared" si="317"/>
        <v>3.7933854899344173</v>
      </c>
      <c r="BG753" s="592">
        <f t="shared" si="317"/>
        <v>3.7933854899344173</v>
      </c>
      <c r="BH753" s="593">
        <f t="shared" si="317"/>
        <v>3.7933854899344173</v>
      </c>
      <c r="BI753" s="594">
        <f t="shared" si="317"/>
        <v>3.7933854899344173</v>
      </c>
      <c r="BJ753" s="594">
        <f t="shared" si="317"/>
        <v>3.7933854899344173</v>
      </c>
      <c r="BK753" s="594">
        <f t="shared" si="317"/>
        <v>3.7933854899344173</v>
      </c>
      <c r="BL753" s="594">
        <f t="shared" si="317"/>
        <v>3.7933854899344173</v>
      </c>
      <c r="BM753" s="594">
        <f t="shared" si="317"/>
        <v>3.7933854899344173</v>
      </c>
    </row>
    <row r="754" spans="1:65" outlineLevel="1" x14ac:dyDescent="0.3">
      <c r="A754" t="str">
        <f t="shared" si="318"/>
        <v>Summary requirement</v>
      </c>
      <c r="B754" s="273" t="s">
        <v>67</v>
      </c>
      <c r="C754" s="275" t="str">
        <f t="shared" si="313"/>
        <v>Blue Spool</v>
      </c>
      <c r="D754" s="191" t="str">
        <f t="shared" si="313"/>
        <v>Blue Spool</v>
      </c>
      <c r="F754" s="592">
        <v>1.5240391938535731</v>
      </c>
      <c r="G754" s="592">
        <f t="shared" si="314"/>
        <v>1.5174175353575827</v>
      </c>
      <c r="H754" s="592">
        <f t="shared" si="314"/>
        <v>1.5174175353575827</v>
      </c>
      <c r="I754" s="592">
        <f t="shared" si="314"/>
        <v>1.5174175353575827</v>
      </c>
      <c r="J754" s="592">
        <f t="shared" si="314"/>
        <v>1.5174175353575827</v>
      </c>
      <c r="K754" s="592">
        <f t="shared" si="314"/>
        <v>1.5174175353575827</v>
      </c>
      <c r="L754" s="592">
        <f t="shared" si="314"/>
        <v>1.5174175353575827</v>
      </c>
      <c r="M754" s="592">
        <f t="shared" si="314"/>
        <v>1.5174175353575827</v>
      </c>
      <c r="N754" s="592">
        <f t="shared" si="314"/>
        <v>1.5174175353575827</v>
      </c>
      <c r="O754" s="592">
        <f t="shared" si="314"/>
        <v>1.5174175353575827</v>
      </c>
      <c r="P754" s="592">
        <f t="shared" si="314"/>
        <v>1.5174175353575827</v>
      </c>
      <c r="Q754" s="592">
        <f t="shared" si="314"/>
        <v>1.5174175353575827</v>
      </c>
      <c r="R754" s="593">
        <f t="shared" si="314"/>
        <v>1.5174175353575827</v>
      </c>
      <c r="S754" s="594">
        <f t="shared" si="314"/>
        <v>1.5174175353575832</v>
      </c>
      <c r="T754" s="595">
        <f t="shared" si="314"/>
        <v>2.300823509459633</v>
      </c>
      <c r="U754" s="592">
        <f t="shared" si="314"/>
        <v>2.300823509459633</v>
      </c>
      <c r="V754" s="592">
        <f t="shared" si="314"/>
        <v>2.300823509459633</v>
      </c>
      <c r="W754" s="592">
        <f t="shared" si="315"/>
        <v>2.300823509459633</v>
      </c>
      <c r="X754" s="592">
        <f t="shared" si="315"/>
        <v>2.300823509459633</v>
      </c>
      <c r="Y754" s="592">
        <f t="shared" si="315"/>
        <v>2.300823509459633</v>
      </c>
      <c r="Z754" s="592">
        <f t="shared" si="315"/>
        <v>2.300823509459633</v>
      </c>
      <c r="AA754" s="592">
        <f t="shared" si="315"/>
        <v>2.300823509459633</v>
      </c>
      <c r="AB754" s="592">
        <f t="shared" si="315"/>
        <v>2.300823509459633</v>
      </c>
      <c r="AC754" s="592">
        <f t="shared" si="315"/>
        <v>2.300823509459633</v>
      </c>
      <c r="AD754" s="592">
        <f t="shared" si="315"/>
        <v>2.300823509459633</v>
      </c>
      <c r="AE754" s="592">
        <f t="shared" si="315"/>
        <v>2.300823509459633</v>
      </c>
      <c r="AF754" s="593">
        <f t="shared" si="315"/>
        <v>2.300823509459633</v>
      </c>
      <c r="AG754" s="594">
        <f t="shared" si="315"/>
        <v>2.3008235094596334</v>
      </c>
      <c r="AH754" s="595">
        <f t="shared" si="315"/>
        <v>2.2460601883982241</v>
      </c>
      <c r="AI754" s="592">
        <f t="shared" si="315"/>
        <v>2.2460601883982241</v>
      </c>
      <c r="AJ754" s="592">
        <f t="shared" si="315"/>
        <v>2.2460601883982241</v>
      </c>
      <c r="AK754" s="592">
        <f t="shared" si="315"/>
        <v>2.2460601883982241</v>
      </c>
      <c r="AL754" s="592">
        <f t="shared" si="315"/>
        <v>2.2460601883982241</v>
      </c>
      <c r="AM754" s="592">
        <f t="shared" si="316"/>
        <v>2.2460601883982241</v>
      </c>
      <c r="AN754" s="592">
        <f t="shared" si="316"/>
        <v>2.2460601883982241</v>
      </c>
      <c r="AO754" s="592">
        <f t="shared" si="316"/>
        <v>2.2460601883982241</v>
      </c>
      <c r="AP754" s="592">
        <f t="shared" si="316"/>
        <v>2.2460601883982241</v>
      </c>
      <c r="AQ754" s="592">
        <f t="shared" si="316"/>
        <v>2.2460601883982241</v>
      </c>
      <c r="AR754" s="592">
        <f t="shared" si="316"/>
        <v>2.2460601883982241</v>
      </c>
      <c r="AS754" s="592">
        <f t="shared" si="316"/>
        <v>2.2460601883982241</v>
      </c>
      <c r="AT754" s="593">
        <f t="shared" si="316"/>
        <v>2.2460601883982241</v>
      </c>
      <c r="AU754" s="594">
        <f t="shared" si="316"/>
        <v>2.246060188398225</v>
      </c>
      <c r="AV754" s="595">
        <f t="shared" si="316"/>
        <v>2.2460601883982241</v>
      </c>
      <c r="AW754" s="592">
        <f t="shared" si="316"/>
        <v>2.2460601883982241</v>
      </c>
      <c r="AX754" s="592">
        <f t="shared" si="316"/>
        <v>2.2460601883982241</v>
      </c>
      <c r="AY754" s="592">
        <f t="shared" si="316"/>
        <v>2.2460601883982241</v>
      </c>
      <c r="AZ754" s="592">
        <f t="shared" si="316"/>
        <v>2.2460601883982241</v>
      </c>
      <c r="BA754" s="592">
        <f t="shared" si="316"/>
        <v>2.2460601883982241</v>
      </c>
      <c r="BB754" s="592">
        <f t="shared" si="316"/>
        <v>2.2460601883982241</v>
      </c>
      <c r="BC754" s="592">
        <f t="shared" si="317"/>
        <v>2.2460601883982241</v>
      </c>
      <c r="BD754" s="592">
        <f t="shared" si="317"/>
        <v>2.2460601883982241</v>
      </c>
      <c r="BE754" s="592">
        <f t="shared" si="317"/>
        <v>2.2460601883982241</v>
      </c>
      <c r="BF754" s="592">
        <f t="shared" si="317"/>
        <v>2.2460601883982241</v>
      </c>
      <c r="BG754" s="592">
        <f t="shared" si="317"/>
        <v>2.2460601883982241</v>
      </c>
      <c r="BH754" s="593">
        <f t="shared" si="317"/>
        <v>2.2460601883982241</v>
      </c>
      <c r="BI754" s="594">
        <f t="shared" si="317"/>
        <v>3.6482599565954255</v>
      </c>
      <c r="BJ754" s="594">
        <f t="shared" si="317"/>
        <v>3.6482599565954255</v>
      </c>
      <c r="BK754" s="594">
        <f t="shared" si="317"/>
        <v>3.6482599565954255</v>
      </c>
      <c r="BL754" s="594">
        <f t="shared" si="317"/>
        <v>3.6482599565954255</v>
      </c>
      <c r="BM754" s="594">
        <f t="shared" si="317"/>
        <v>3.6482599565954255</v>
      </c>
    </row>
    <row r="755" spans="1:65" s="596" customFormat="1" outlineLevel="1" x14ac:dyDescent="0.3">
      <c r="A755" s="596" t="str">
        <f t="shared" si="318"/>
        <v>Summary requirement</v>
      </c>
      <c r="B755" s="597" t="s">
        <v>67</v>
      </c>
      <c r="C755" s="598" t="s">
        <v>96</v>
      </c>
      <c r="D755" s="599" t="s">
        <v>49</v>
      </c>
      <c r="F755" s="600">
        <v>4.7079580224393665</v>
      </c>
      <c r="G755" s="600">
        <f t="shared" si="314"/>
        <v>4.6481487703609146</v>
      </c>
      <c r="H755" s="600">
        <f t="shared" si="314"/>
        <v>4.6481487703609146</v>
      </c>
      <c r="I755" s="600">
        <f t="shared" si="314"/>
        <v>4.6481487703609146</v>
      </c>
      <c r="J755" s="600">
        <f t="shared" si="314"/>
        <v>4.6481487703609146</v>
      </c>
      <c r="K755" s="600">
        <f t="shared" si="314"/>
        <v>4.6481487703609146</v>
      </c>
      <c r="L755" s="600">
        <f t="shared" si="314"/>
        <v>4.6481487703609146</v>
      </c>
      <c r="M755" s="600">
        <f t="shared" si="314"/>
        <v>4.6481487703609146</v>
      </c>
      <c r="N755" s="600">
        <f t="shared" si="314"/>
        <v>4.6481487703609146</v>
      </c>
      <c r="O755" s="600">
        <f t="shared" si="314"/>
        <v>4.6481487703609146</v>
      </c>
      <c r="P755" s="600">
        <f t="shared" si="314"/>
        <v>4.6481487703609146</v>
      </c>
      <c r="Q755" s="600">
        <f t="shared" si="314"/>
        <v>4.6481487703609146</v>
      </c>
      <c r="R755" s="601">
        <f t="shared" si="314"/>
        <v>4.6481487703609146</v>
      </c>
      <c r="S755" s="602">
        <f t="shared" si="314"/>
        <v>4.6481487703609154</v>
      </c>
      <c r="T755" s="603">
        <f t="shared" si="314"/>
        <v>5.3824960889554374</v>
      </c>
      <c r="U755" s="600">
        <f t="shared" si="314"/>
        <v>5.3824960889554374</v>
      </c>
      <c r="V755" s="600">
        <f t="shared" si="314"/>
        <v>5.3824960889554374</v>
      </c>
      <c r="W755" s="600">
        <f t="shared" si="315"/>
        <v>5.3824960889554374</v>
      </c>
      <c r="X755" s="600">
        <f t="shared" si="315"/>
        <v>5.3824960889554374</v>
      </c>
      <c r="Y755" s="600">
        <f t="shared" si="315"/>
        <v>5.3824960889554374</v>
      </c>
      <c r="Z755" s="600">
        <f t="shared" si="315"/>
        <v>5.3824960889554374</v>
      </c>
      <c r="AA755" s="600">
        <f t="shared" si="315"/>
        <v>5.3824960889554374</v>
      </c>
      <c r="AB755" s="600">
        <f t="shared" si="315"/>
        <v>5.3824960889554374</v>
      </c>
      <c r="AC755" s="600">
        <f t="shared" si="315"/>
        <v>5.3824960889554374</v>
      </c>
      <c r="AD755" s="600">
        <f t="shared" si="315"/>
        <v>5.3824960889554374</v>
      </c>
      <c r="AE755" s="600">
        <f t="shared" si="315"/>
        <v>5.3824960889554374</v>
      </c>
      <c r="AF755" s="601">
        <f t="shared" si="315"/>
        <v>5.3824960889554374</v>
      </c>
      <c r="AG755" s="602">
        <f t="shared" si="315"/>
        <v>5.3824960889554374</v>
      </c>
      <c r="AH755" s="603">
        <f t="shared" si="315"/>
        <v>5.7536207788463152</v>
      </c>
      <c r="AI755" s="600">
        <f t="shared" si="315"/>
        <v>5.7536207788463152</v>
      </c>
      <c r="AJ755" s="600">
        <f t="shared" si="315"/>
        <v>5.7536207788463152</v>
      </c>
      <c r="AK755" s="600">
        <f t="shared" si="315"/>
        <v>5.7536207788463152</v>
      </c>
      <c r="AL755" s="600">
        <f t="shared" si="315"/>
        <v>5.7536207788463152</v>
      </c>
      <c r="AM755" s="600">
        <f t="shared" si="316"/>
        <v>5.7536207788463152</v>
      </c>
      <c r="AN755" s="600">
        <f t="shared" si="316"/>
        <v>5.7536207788463152</v>
      </c>
      <c r="AO755" s="600">
        <f t="shared" si="316"/>
        <v>5.7536207788463152</v>
      </c>
      <c r="AP755" s="600">
        <f t="shared" si="316"/>
        <v>5.7536207788463152</v>
      </c>
      <c r="AQ755" s="600">
        <f t="shared" si="316"/>
        <v>5.7536207788463152</v>
      </c>
      <c r="AR755" s="600">
        <f t="shared" si="316"/>
        <v>5.7536207788463152</v>
      </c>
      <c r="AS755" s="600">
        <f t="shared" si="316"/>
        <v>5.7536207788463152</v>
      </c>
      <c r="AT755" s="601">
        <f t="shared" si="316"/>
        <v>5.7536207788463152</v>
      </c>
      <c r="AU755" s="602">
        <f t="shared" si="316"/>
        <v>5.7536207788463161</v>
      </c>
      <c r="AV755" s="603">
        <f t="shared" si="316"/>
        <v>5.7536207788463152</v>
      </c>
      <c r="AW755" s="600">
        <f t="shared" si="316"/>
        <v>5.7536207788463152</v>
      </c>
      <c r="AX755" s="600">
        <f t="shared" si="316"/>
        <v>5.7536207788463152</v>
      </c>
      <c r="AY755" s="600">
        <f t="shared" si="316"/>
        <v>5.7536207788463152</v>
      </c>
      <c r="AZ755" s="600">
        <f t="shared" si="316"/>
        <v>5.7536207788463152</v>
      </c>
      <c r="BA755" s="600">
        <f t="shared" si="316"/>
        <v>5.7536207788463152</v>
      </c>
      <c r="BB755" s="600">
        <f t="shared" si="316"/>
        <v>5.7536207788463152</v>
      </c>
      <c r="BC755" s="600">
        <f t="shared" si="317"/>
        <v>5.7536207788463152</v>
      </c>
      <c r="BD755" s="600">
        <f t="shared" si="317"/>
        <v>5.7536207788463152</v>
      </c>
      <c r="BE755" s="600">
        <f t="shared" si="317"/>
        <v>5.7536207788463152</v>
      </c>
      <c r="BF755" s="600">
        <f t="shared" si="317"/>
        <v>5.7536207788463152</v>
      </c>
      <c r="BG755" s="600">
        <f t="shared" si="317"/>
        <v>5.7536207788463152</v>
      </c>
      <c r="BH755" s="601">
        <f t="shared" si="317"/>
        <v>5.7536207788463152</v>
      </c>
      <c r="BI755" s="602">
        <f t="shared" si="317"/>
        <v>5.7536207788463161</v>
      </c>
      <c r="BJ755" s="602">
        <f t="shared" si="317"/>
        <v>5.7536207788463161</v>
      </c>
      <c r="BK755" s="602">
        <f t="shared" si="317"/>
        <v>5.7536207788463161</v>
      </c>
      <c r="BL755" s="602">
        <f t="shared" si="317"/>
        <v>5.7536207788463161</v>
      </c>
      <c r="BM755" s="602">
        <f t="shared" si="317"/>
        <v>5.7536207788463161</v>
      </c>
    </row>
    <row r="756" spans="1:65" s="596" customFormat="1" outlineLevel="1" x14ac:dyDescent="0.3">
      <c r="A756" s="596" t="str">
        <f t="shared" si="318"/>
        <v>Summary requirement</v>
      </c>
      <c r="B756" s="597" t="s">
        <v>67</v>
      </c>
      <c r="C756" s="598" t="s">
        <v>96</v>
      </c>
      <c r="D756" s="599" t="s">
        <v>52</v>
      </c>
      <c r="F756" s="600">
        <v>8.6338841767135541</v>
      </c>
      <c r="G756" s="600">
        <f t="shared" si="314"/>
        <v>8.6338841767135541</v>
      </c>
      <c r="H756" s="600">
        <f t="shared" si="314"/>
        <v>8.6338841767135541</v>
      </c>
      <c r="I756" s="600">
        <f t="shared" si="314"/>
        <v>8.6338841767135541</v>
      </c>
      <c r="J756" s="600">
        <f t="shared" si="314"/>
        <v>8.6338841767135541</v>
      </c>
      <c r="K756" s="600">
        <f t="shared" si="314"/>
        <v>8.6338841767135541</v>
      </c>
      <c r="L756" s="600">
        <f t="shared" si="314"/>
        <v>8.6338841767135541</v>
      </c>
      <c r="M756" s="600">
        <f t="shared" si="314"/>
        <v>8.6338841767135541</v>
      </c>
      <c r="N756" s="600">
        <f t="shared" si="314"/>
        <v>8.6338841767135541</v>
      </c>
      <c r="O756" s="600">
        <f t="shared" si="314"/>
        <v>8.6338841767135541</v>
      </c>
      <c r="P756" s="600">
        <f t="shared" si="314"/>
        <v>8.6338841767135541</v>
      </c>
      <c r="Q756" s="600">
        <f t="shared" si="314"/>
        <v>8.6338841767135541</v>
      </c>
      <c r="R756" s="601">
        <f t="shared" si="314"/>
        <v>8.6338841767135541</v>
      </c>
      <c r="S756" s="602">
        <f t="shared" si="314"/>
        <v>8.6338841767135541</v>
      </c>
      <c r="T756" s="603">
        <f t="shared" si="314"/>
        <v>14.360380044470007</v>
      </c>
      <c r="U756" s="600">
        <f t="shared" si="314"/>
        <v>14.360380044470007</v>
      </c>
      <c r="V756" s="600">
        <f t="shared" si="314"/>
        <v>14.360380044470007</v>
      </c>
      <c r="W756" s="600">
        <f t="shared" si="315"/>
        <v>14.360380044470007</v>
      </c>
      <c r="X756" s="600">
        <f t="shared" si="315"/>
        <v>14.360380044470007</v>
      </c>
      <c r="Y756" s="600">
        <f t="shared" si="315"/>
        <v>14.360380044470007</v>
      </c>
      <c r="Z756" s="600">
        <f t="shared" si="315"/>
        <v>14.360380044470007</v>
      </c>
      <c r="AA756" s="600">
        <f t="shared" si="315"/>
        <v>14.360380044470007</v>
      </c>
      <c r="AB756" s="600">
        <f t="shared" si="315"/>
        <v>14.360380044470007</v>
      </c>
      <c r="AC756" s="600">
        <f t="shared" si="315"/>
        <v>14.360380044470007</v>
      </c>
      <c r="AD756" s="600">
        <f t="shared" si="315"/>
        <v>14.360380044470007</v>
      </c>
      <c r="AE756" s="600">
        <f t="shared" si="315"/>
        <v>14.360380044470007</v>
      </c>
      <c r="AF756" s="601">
        <f t="shared" si="315"/>
        <v>14.360380044470007</v>
      </c>
      <c r="AG756" s="602">
        <f t="shared" si="315"/>
        <v>14.360380044470007</v>
      </c>
      <c r="AH756" s="603">
        <f t="shared" si="315"/>
        <v>14.222822886955685</v>
      </c>
      <c r="AI756" s="600">
        <f t="shared" si="315"/>
        <v>14.222822886955685</v>
      </c>
      <c r="AJ756" s="600">
        <f t="shared" si="315"/>
        <v>14.222822886955685</v>
      </c>
      <c r="AK756" s="600">
        <f t="shared" si="315"/>
        <v>14.222822886955685</v>
      </c>
      <c r="AL756" s="600">
        <f t="shared" si="315"/>
        <v>14.222822886955685</v>
      </c>
      <c r="AM756" s="600">
        <f t="shared" si="316"/>
        <v>14.222822886955685</v>
      </c>
      <c r="AN756" s="600">
        <f t="shared" si="316"/>
        <v>14.222822886955685</v>
      </c>
      <c r="AO756" s="600">
        <f t="shared" si="316"/>
        <v>14.222822886955685</v>
      </c>
      <c r="AP756" s="600">
        <f t="shared" si="316"/>
        <v>14.222822886955685</v>
      </c>
      <c r="AQ756" s="600">
        <f t="shared" si="316"/>
        <v>14.222822886955685</v>
      </c>
      <c r="AR756" s="600">
        <f t="shared" si="316"/>
        <v>14.222822886955685</v>
      </c>
      <c r="AS756" s="600">
        <f t="shared" si="316"/>
        <v>14.222822886955685</v>
      </c>
      <c r="AT756" s="601">
        <f t="shared" si="316"/>
        <v>14.222822886955685</v>
      </c>
      <c r="AU756" s="602">
        <f t="shared" si="316"/>
        <v>14.222822886955685</v>
      </c>
      <c r="AV756" s="603">
        <f t="shared" si="316"/>
        <v>14.222822886955685</v>
      </c>
      <c r="AW756" s="600">
        <f t="shared" si="316"/>
        <v>14.222822886955685</v>
      </c>
      <c r="AX756" s="600">
        <f t="shared" si="316"/>
        <v>14.222822886955685</v>
      </c>
      <c r="AY756" s="600">
        <f t="shared" si="316"/>
        <v>14.222822886955685</v>
      </c>
      <c r="AZ756" s="600">
        <f t="shared" si="316"/>
        <v>14.222822886955685</v>
      </c>
      <c r="BA756" s="600">
        <f t="shared" si="316"/>
        <v>14.222822886955685</v>
      </c>
      <c r="BB756" s="600">
        <f t="shared" si="316"/>
        <v>14.222822886955685</v>
      </c>
      <c r="BC756" s="600">
        <f t="shared" si="317"/>
        <v>14.222822886955685</v>
      </c>
      <c r="BD756" s="600">
        <f t="shared" si="317"/>
        <v>14.222822886955685</v>
      </c>
      <c r="BE756" s="600">
        <f t="shared" si="317"/>
        <v>14.222822886955685</v>
      </c>
      <c r="BF756" s="600">
        <f t="shared" si="317"/>
        <v>14.222822886955685</v>
      </c>
      <c r="BG756" s="600">
        <f t="shared" si="317"/>
        <v>14.222822886955685</v>
      </c>
      <c r="BH756" s="601">
        <f t="shared" si="317"/>
        <v>14.222822886955685</v>
      </c>
      <c r="BI756" s="602">
        <f t="shared" si="317"/>
        <v>18.979879979395239</v>
      </c>
      <c r="BJ756" s="602">
        <f t="shared" si="317"/>
        <v>18.979879979395239</v>
      </c>
      <c r="BK756" s="602">
        <f t="shared" si="317"/>
        <v>18.979879979395239</v>
      </c>
      <c r="BL756" s="602">
        <f t="shared" si="317"/>
        <v>18.979879979395239</v>
      </c>
      <c r="BM756" s="602">
        <f t="shared" si="317"/>
        <v>18.979879979395239</v>
      </c>
    </row>
    <row r="757" spans="1:65" outlineLevel="1" x14ac:dyDescent="0.3">
      <c r="A757" t="str">
        <f>A755</f>
        <v>Summary requirement</v>
      </c>
      <c r="B757" s="273" t="s">
        <v>67</v>
      </c>
      <c r="C757" s="275" t="str">
        <f t="shared" ref="C757:D772" si="319">C809</f>
        <v>Packing and label printing</v>
      </c>
      <c r="D757" s="191" t="str">
        <f t="shared" si="319"/>
        <v>Packing and label printing</v>
      </c>
      <c r="F757" s="592">
        <v>1.9766156872842251</v>
      </c>
      <c r="G757" s="592">
        <f t="shared" si="314"/>
        <v>1.9679151573303606</v>
      </c>
      <c r="H757" s="592">
        <f t="shared" si="314"/>
        <v>1.9679151573303606</v>
      </c>
      <c r="I757" s="592">
        <f t="shared" si="314"/>
        <v>1.9679151573303606</v>
      </c>
      <c r="J757" s="592">
        <f t="shared" si="314"/>
        <v>1.9679151573303606</v>
      </c>
      <c r="K757" s="592">
        <f t="shared" si="314"/>
        <v>1.9679151573303606</v>
      </c>
      <c r="L757" s="592">
        <f t="shared" si="314"/>
        <v>1.9679151573303606</v>
      </c>
      <c r="M757" s="592">
        <f t="shared" si="314"/>
        <v>1.9679151573303606</v>
      </c>
      <c r="N757" s="592">
        <f t="shared" si="314"/>
        <v>1.9679151573303606</v>
      </c>
      <c r="O757" s="592">
        <f t="shared" si="314"/>
        <v>1.9679151573303606</v>
      </c>
      <c r="P757" s="592">
        <f t="shared" si="314"/>
        <v>1.9679151573303606</v>
      </c>
      <c r="Q757" s="592">
        <f t="shared" si="314"/>
        <v>1.9679151573303606</v>
      </c>
      <c r="R757" s="593">
        <f t="shared" si="314"/>
        <v>1.9679151573303606</v>
      </c>
      <c r="S757" s="594">
        <f t="shared" si="314"/>
        <v>1.9679151573303608</v>
      </c>
      <c r="T757" s="595">
        <f t="shared" si="314"/>
        <v>2.9284203616072757</v>
      </c>
      <c r="U757" s="592">
        <f t="shared" si="314"/>
        <v>2.9284203616072757</v>
      </c>
      <c r="V757" s="592">
        <f t="shared" si="314"/>
        <v>2.9284203616072757</v>
      </c>
      <c r="W757" s="592">
        <f t="shared" si="315"/>
        <v>2.9284203616072757</v>
      </c>
      <c r="X757" s="592">
        <f t="shared" si="315"/>
        <v>2.9284203616072757</v>
      </c>
      <c r="Y757" s="592">
        <f t="shared" si="315"/>
        <v>2.9284203616072757</v>
      </c>
      <c r="Z757" s="592">
        <f t="shared" si="315"/>
        <v>2.9284203616072757</v>
      </c>
      <c r="AA757" s="592">
        <f t="shared" si="315"/>
        <v>2.9284203616072757</v>
      </c>
      <c r="AB757" s="592">
        <f t="shared" si="315"/>
        <v>2.9284203616072757</v>
      </c>
      <c r="AC757" s="592">
        <f t="shared" si="315"/>
        <v>2.9284203616072757</v>
      </c>
      <c r="AD757" s="592">
        <f t="shared" si="315"/>
        <v>2.9284203616072757</v>
      </c>
      <c r="AE757" s="592">
        <f t="shared" si="315"/>
        <v>2.9284203616072757</v>
      </c>
      <c r="AF757" s="593">
        <f t="shared" si="315"/>
        <v>2.9284203616072757</v>
      </c>
      <c r="AG757" s="594">
        <f t="shared" si="315"/>
        <v>2.9284203616072757</v>
      </c>
      <c r="AH757" s="595">
        <f t="shared" si="315"/>
        <v>2.9547261900918946</v>
      </c>
      <c r="AI757" s="592">
        <f t="shared" si="315"/>
        <v>2.9547261900918946</v>
      </c>
      <c r="AJ757" s="592">
        <f t="shared" si="315"/>
        <v>2.9547261900918946</v>
      </c>
      <c r="AK757" s="592">
        <f t="shared" si="315"/>
        <v>2.9547261900918946</v>
      </c>
      <c r="AL757" s="592">
        <f t="shared" si="315"/>
        <v>2.9547261900918946</v>
      </c>
      <c r="AM757" s="592">
        <f t="shared" si="316"/>
        <v>2.9547261900918946</v>
      </c>
      <c r="AN757" s="592">
        <f t="shared" si="316"/>
        <v>2.9547261900918946</v>
      </c>
      <c r="AO757" s="592">
        <f t="shared" si="316"/>
        <v>2.9547261900918946</v>
      </c>
      <c r="AP757" s="592">
        <f t="shared" si="316"/>
        <v>2.9547261900918946</v>
      </c>
      <c r="AQ757" s="592">
        <f t="shared" si="316"/>
        <v>2.9547261900918946</v>
      </c>
      <c r="AR757" s="592">
        <f t="shared" si="316"/>
        <v>2.9547261900918946</v>
      </c>
      <c r="AS757" s="592">
        <f t="shared" si="316"/>
        <v>2.9547261900918946</v>
      </c>
      <c r="AT757" s="593">
        <f t="shared" si="316"/>
        <v>2.9547261900918946</v>
      </c>
      <c r="AU757" s="594">
        <f t="shared" si="316"/>
        <v>2.9547261900918942</v>
      </c>
      <c r="AV757" s="595">
        <f t="shared" si="316"/>
        <v>2.9547261900918946</v>
      </c>
      <c r="AW757" s="592">
        <f t="shared" si="316"/>
        <v>2.9547261900918946</v>
      </c>
      <c r="AX757" s="592">
        <f t="shared" si="316"/>
        <v>2.9547261900918946</v>
      </c>
      <c r="AY757" s="592">
        <f t="shared" si="316"/>
        <v>2.9547261900918946</v>
      </c>
      <c r="AZ757" s="592">
        <f t="shared" si="316"/>
        <v>2.9547261900918946</v>
      </c>
      <c r="BA757" s="592">
        <f t="shared" si="316"/>
        <v>2.9547261900918946</v>
      </c>
      <c r="BB757" s="592">
        <f t="shared" si="316"/>
        <v>2.9547261900918946</v>
      </c>
      <c r="BC757" s="592">
        <f t="shared" si="317"/>
        <v>2.9547261900918946</v>
      </c>
      <c r="BD757" s="592">
        <f t="shared" si="317"/>
        <v>2.9547261900918946</v>
      </c>
      <c r="BE757" s="592">
        <f t="shared" si="317"/>
        <v>2.9547261900918946</v>
      </c>
      <c r="BF757" s="592">
        <f t="shared" si="317"/>
        <v>2.9547261900918946</v>
      </c>
      <c r="BG757" s="592">
        <f t="shared" si="317"/>
        <v>2.9547261900918946</v>
      </c>
      <c r="BH757" s="593">
        <f t="shared" si="317"/>
        <v>2.9547261900918946</v>
      </c>
      <c r="BI757" s="594">
        <f t="shared" si="317"/>
        <v>3.8532814186638098</v>
      </c>
      <c r="BJ757" s="594">
        <f t="shared" si="317"/>
        <v>3.8532814186638098</v>
      </c>
      <c r="BK757" s="594">
        <f t="shared" si="317"/>
        <v>3.8532814186638098</v>
      </c>
      <c r="BL757" s="594">
        <f t="shared" si="317"/>
        <v>3.8532814186638098</v>
      </c>
      <c r="BM757" s="594">
        <f t="shared" si="317"/>
        <v>3.8532814186638098</v>
      </c>
    </row>
    <row r="758" spans="1:65" outlineLevel="1" x14ac:dyDescent="0.3">
      <c r="A758" t="str">
        <f t="shared" si="318"/>
        <v>Summary requirement</v>
      </c>
      <c r="B758" s="273" t="s">
        <v>70</v>
      </c>
      <c r="C758" s="275" t="str">
        <f t="shared" si="319"/>
        <v>Hoplite (FBG) 980</v>
      </c>
      <c r="D758" s="191" t="str">
        <f t="shared" si="319"/>
        <v>Kitting</v>
      </c>
      <c r="F758" s="592">
        <v>1.2642010574206788</v>
      </c>
      <c r="G758" s="592">
        <f t="shared" si="314"/>
        <v>1.2642010574206788</v>
      </c>
      <c r="H758" s="592">
        <f t="shared" si="314"/>
        <v>1.2642010574206788</v>
      </c>
      <c r="I758" s="592">
        <f t="shared" si="314"/>
        <v>1.2642010574206788</v>
      </c>
      <c r="J758" s="592">
        <f t="shared" si="314"/>
        <v>1.2642010574206788</v>
      </c>
      <c r="K758" s="592">
        <f t="shared" si="314"/>
        <v>1.2642010574206788</v>
      </c>
      <c r="L758" s="592">
        <f t="shared" si="314"/>
        <v>1.2642010574206788</v>
      </c>
      <c r="M758" s="592">
        <f t="shared" si="314"/>
        <v>1.2642010574206788</v>
      </c>
      <c r="N758" s="592">
        <f t="shared" si="314"/>
        <v>1.2642010574206788</v>
      </c>
      <c r="O758" s="592">
        <f t="shared" si="314"/>
        <v>1.2642010574206788</v>
      </c>
      <c r="P758" s="592">
        <f t="shared" si="314"/>
        <v>1.2642010574206788</v>
      </c>
      <c r="Q758" s="592">
        <f t="shared" si="314"/>
        <v>1.2642010574206788</v>
      </c>
      <c r="R758" s="593">
        <f t="shared" si="314"/>
        <v>1.2642010574206788</v>
      </c>
      <c r="S758" s="594">
        <f t="shared" si="314"/>
        <v>1.264201057420679</v>
      </c>
      <c r="T758" s="595">
        <f t="shared" si="314"/>
        <v>2.0637789543817804</v>
      </c>
      <c r="U758" s="592">
        <f t="shared" si="314"/>
        <v>2.0637789543817804</v>
      </c>
      <c r="V758" s="592">
        <f t="shared" si="314"/>
        <v>2.0637789543817804</v>
      </c>
      <c r="W758" s="592">
        <f t="shared" si="315"/>
        <v>2.0637789543817804</v>
      </c>
      <c r="X758" s="592">
        <f t="shared" si="315"/>
        <v>2.0637789543817804</v>
      </c>
      <c r="Y758" s="592">
        <f t="shared" si="315"/>
        <v>2.0637789543817804</v>
      </c>
      <c r="Z758" s="592">
        <f t="shared" si="315"/>
        <v>2.0637789543817804</v>
      </c>
      <c r="AA758" s="592">
        <f t="shared" si="315"/>
        <v>2.0637789543817804</v>
      </c>
      <c r="AB758" s="592">
        <f t="shared" si="315"/>
        <v>2.0637789543817804</v>
      </c>
      <c r="AC758" s="592">
        <f t="shared" si="315"/>
        <v>2.0637789543817804</v>
      </c>
      <c r="AD758" s="592">
        <f t="shared" si="315"/>
        <v>2.0637789543817804</v>
      </c>
      <c r="AE758" s="592">
        <f t="shared" si="315"/>
        <v>2.0637789543817804</v>
      </c>
      <c r="AF758" s="593">
        <f t="shared" si="315"/>
        <v>2.0637789543817804</v>
      </c>
      <c r="AG758" s="594">
        <f t="shared" si="315"/>
        <v>2.0637789543817813</v>
      </c>
      <c r="AH758" s="595">
        <f t="shared" si="315"/>
        <v>2.1169506522642578</v>
      </c>
      <c r="AI758" s="592">
        <f t="shared" si="315"/>
        <v>2.1169506522642578</v>
      </c>
      <c r="AJ758" s="592">
        <f t="shared" si="315"/>
        <v>2.1169506522642578</v>
      </c>
      <c r="AK758" s="592">
        <f t="shared" si="315"/>
        <v>2.1169506522642578</v>
      </c>
      <c r="AL758" s="592">
        <f t="shared" si="315"/>
        <v>2.1169506522642578</v>
      </c>
      <c r="AM758" s="592">
        <f t="shared" si="316"/>
        <v>2.1169506522642578</v>
      </c>
      <c r="AN758" s="592">
        <f t="shared" si="316"/>
        <v>2.1169506522642578</v>
      </c>
      <c r="AO758" s="592">
        <f t="shared" si="316"/>
        <v>2.1169506522642578</v>
      </c>
      <c r="AP758" s="592">
        <f t="shared" si="316"/>
        <v>2.1169506522642578</v>
      </c>
      <c r="AQ758" s="592">
        <f t="shared" si="316"/>
        <v>2.1169506522642578</v>
      </c>
      <c r="AR758" s="592">
        <f t="shared" si="316"/>
        <v>2.1169506522642578</v>
      </c>
      <c r="AS758" s="592">
        <f t="shared" si="316"/>
        <v>2.1169506522642578</v>
      </c>
      <c r="AT758" s="593">
        <f t="shared" si="316"/>
        <v>2.1169506522642578</v>
      </c>
      <c r="AU758" s="594">
        <f t="shared" si="316"/>
        <v>2.1169506522642578</v>
      </c>
      <c r="AV758" s="595">
        <f t="shared" si="316"/>
        <v>2.1169506522642578</v>
      </c>
      <c r="AW758" s="592">
        <f t="shared" si="316"/>
        <v>2.1169506522642578</v>
      </c>
      <c r="AX758" s="592">
        <f t="shared" si="316"/>
        <v>2.1169506522642578</v>
      </c>
      <c r="AY758" s="592">
        <f t="shared" si="316"/>
        <v>2.1169506522642578</v>
      </c>
      <c r="AZ758" s="592">
        <f t="shared" si="316"/>
        <v>2.1169506522642578</v>
      </c>
      <c r="BA758" s="592">
        <f t="shared" si="316"/>
        <v>2.1169506522642578</v>
      </c>
      <c r="BB758" s="592">
        <f t="shared" si="316"/>
        <v>2.1169506522642578</v>
      </c>
      <c r="BC758" s="592">
        <f t="shared" si="317"/>
        <v>2.1169506522642578</v>
      </c>
      <c r="BD758" s="592">
        <f t="shared" si="317"/>
        <v>2.1169506522642578</v>
      </c>
      <c r="BE758" s="592">
        <f t="shared" si="317"/>
        <v>2.1169506522642578</v>
      </c>
      <c r="BF758" s="592">
        <f t="shared" si="317"/>
        <v>2.1169506522642578</v>
      </c>
      <c r="BG758" s="592">
        <f t="shared" si="317"/>
        <v>2.1169506522642578</v>
      </c>
      <c r="BH758" s="593">
        <f t="shared" si="317"/>
        <v>2.1169506522642578</v>
      </c>
      <c r="BI758" s="594">
        <f t="shared" si="317"/>
        <v>2.1169506522642578</v>
      </c>
      <c r="BJ758" s="594">
        <f t="shared" si="317"/>
        <v>2.1169506522642578</v>
      </c>
      <c r="BK758" s="594">
        <f t="shared" si="317"/>
        <v>2.1169506522642578</v>
      </c>
      <c r="BL758" s="594">
        <f t="shared" si="317"/>
        <v>2.1169506522642578</v>
      </c>
      <c r="BM758" s="594">
        <f t="shared" si="317"/>
        <v>2.1169506522642578</v>
      </c>
    </row>
    <row r="759" spans="1:65" outlineLevel="1" x14ac:dyDescent="0.3">
      <c r="A759" t="str">
        <f t="shared" si="318"/>
        <v>Summary requirement</v>
      </c>
      <c r="B759" s="273" t="s">
        <v>70</v>
      </c>
      <c r="C759" s="275" t="str">
        <f t="shared" si="319"/>
        <v>Hoplite (FBG) 980</v>
      </c>
      <c r="D759" s="191" t="str">
        <f t="shared" si="319"/>
        <v>Stripping &amp; Cleaning</v>
      </c>
      <c r="F759" s="592">
        <v>4.7654805151704105</v>
      </c>
      <c r="G759" s="592">
        <f t="shared" si="314"/>
        <v>4.7654805151704105</v>
      </c>
      <c r="H759" s="592">
        <f t="shared" si="314"/>
        <v>4.7654805151704105</v>
      </c>
      <c r="I759" s="592">
        <f t="shared" si="314"/>
        <v>4.7654805151704105</v>
      </c>
      <c r="J759" s="592">
        <f t="shared" si="314"/>
        <v>4.7654805151704105</v>
      </c>
      <c r="K759" s="592">
        <f t="shared" si="314"/>
        <v>4.7654805151704105</v>
      </c>
      <c r="L759" s="592">
        <f t="shared" si="314"/>
        <v>4.7654805151704105</v>
      </c>
      <c r="M759" s="592">
        <f t="shared" si="314"/>
        <v>4.7654805151704105</v>
      </c>
      <c r="N759" s="592">
        <f t="shared" si="314"/>
        <v>4.7654805151704105</v>
      </c>
      <c r="O759" s="592">
        <f t="shared" si="314"/>
        <v>4.7654805151704105</v>
      </c>
      <c r="P759" s="592">
        <f t="shared" si="314"/>
        <v>4.7654805151704105</v>
      </c>
      <c r="Q759" s="592">
        <f t="shared" si="314"/>
        <v>4.7654805151704105</v>
      </c>
      <c r="R759" s="593">
        <f t="shared" si="314"/>
        <v>4.7654805151704105</v>
      </c>
      <c r="S759" s="594">
        <f t="shared" si="314"/>
        <v>4.7654805151704105</v>
      </c>
      <c r="T759" s="595">
        <f t="shared" si="314"/>
        <v>7.7795365990209353</v>
      </c>
      <c r="U759" s="592">
        <f t="shared" si="314"/>
        <v>7.7795365990209353</v>
      </c>
      <c r="V759" s="592">
        <f t="shared" si="314"/>
        <v>7.7795365990209353</v>
      </c>
      <c r="W759" s="592">
        <f t="shared" si="315"/>
        <v>7.7795365990209353</v>
      </c>
      <c r="X759" s="592">
        <f t="shared" si="315"/>
        <v>7.7795365990209353</v>
      </c>
      <c r="Y759" s="592">
        <f t="shared" si="315"/>
        <v>7.7795365990209353</v>
      </c>
      <c r="Z759" s="592">
        <f t="shared" si="315"/>
        <v>7.7795365990209353</v>
      </c>
      <c r="AA759" s="592">
        <f t="shared" si="315"/>
        <v>7.7795365990209353</v>
      </c>
      <c r="AB759" s="592">
        <f t="shared" si="315"/>
        <v>7.7795365990209353</v>
      </c>
      <c r="AC759" s="592">
        <f t="shared" si="315"/>
        <v>7.7795365990209353</v>
      </c>
      <c r="AD759" s="592">
        <f t="shared" si="315"/>
        <v>7.7795365990209353</v>
      </c>
      <c r="AE759" s="592">
        <f t="shared" si="315"/>
        <v>7.7795365990209353</v>
      </c>
      <c r="AF759" s="593">
        <f t="shared" si="315"/>
        <v>7.7795365990209353</v>
      </c>
      <c r="AG759" s="594">
        <f t="shared" si="315"/>
        <v>7.7795365990209362</v>
      </c>
      <c r="AH759" s="595">
        <f t="shared" si="315"/>
        <v>7.9799704530587228</v>
      </c>
      <c r="AI759" s="592">
        <f t="shared" si="315"/>
        <v>7.9799704530587228</v>
      </c>
      <c r="AJ759" s="592">
        <f t="shared" si="315"/>
        <v>7.9799704530587228</v>
      </c>
      <c r="AK759" s="592">
        <f t="shared" si="315"/>
        <v>7.9799704530587228</v>
      </c>
      <c r="AL759" s="592">
        <f t="shared" si="315"/>
        <v>7.9799704530587228</v>
      </c>
      <c r="AM759" s="592">
        <f t="shared" si="316"/>
        <v>7.9799704530587228</v>
      </c>
      <c r="AN759" s="592">
        <f t="shared" si="316"/>
        <v>7.9799704530587228</v>
      </c>
      <c r="AO759" s="592">
        <f t="shared" si="316"/>
        <v>7.9799704530587228</v>
      </c>
      <c r="AP759" s="592">
        <f t="shared" si="316"/>
        <v>7.9799704530587228</v>
      </c>
      <c r="AQ759" s="592">
        <f t="shared" si="316"/>
        <v>7.9799704530587228</v>
      </c>
      <c r="AR759" s="592">
        <f t="shared" si="316"/>
        <v>7.9799704530587228</v>
      </c>
      <c r="AS759" s="592">
        <f t="shared" si="316"/>
        <v>7.9799704530587228</v>
      </c>
      <c r="AT759" s="593">
        <f t="shared" si="316"/>
        <v>7.9799704530587228</v>
      </c>
      <c r="AU759" s="594">
        <f t="shared" si="316"/>
        <v>7.9799704530587219</v>
      </c>
      <c r="AV759" s="595">
        <f t="shared" si="316"/>
        <v>7.9799704530587228</v>
      </c>
      <c r="AW759" s="592">
        <f t="shared" si="316"/>
        <v>7.9799704530587228</v>
      </c>
      <c r="AX759" s="592">
        <f t="shared" si="316"/>
        <v>7.9799704530587228</v>
      </c>
      <c r="AY759" s="592">
        <f t="shared" si="316"/>
        <v>7.9799704530587228</v>
      </c>
      <c r="AZ759" s="592">
        <f t="shared" si="316"/>
        <v>7.9799704530587228</v>
      </c>
      <c r="BA759" s="592">
        <f t="shared" si="316"/>
        <v>7.9799704530587228</v>
      </c>
      <c r="BB759" s="592">
        <f t="shared" si="316"/>
        <v>7.9799704530587228</v>
      </c>
      <c r="BC759" s="592">
        <f t="shared" si="317"/>
        <v>7.9799704530587228</v>
      </c>
      <c r="BD759" s="592">
        <f t="shared" si="317"/>
        <v>7.9799704530587228</v>
      </c>
      <c r="BE759" s="592">
        <f t="shared" si="317"/>
        <v>7.9799704530587228</v>
      </c>
      <c r="BF759" s="592">
        <f t="shared" si="317"/>
        <v>7.9799704530587228</v>
      </c>
      <c r="BG759" s="592">
        <f t="shared" si="317"/>
        <v>7.9799704530587228</v>
      </c>
      <c r="BH759" s="593">
        <f t="shared" si="317"/>
        <v>7.9799704530587228</v>
      </c>
      <c r="BI759" s="594">
        <f t="shared" si="317"/>
        <v>7.9799704530587219</v>
      </c>
      <c r="BJ759" s="594">
        <f t="shared" si="317"/>
        <v>7.9799704530587219</v>
      </c>
      <c r="BK759" s="594">
        <f t="shared" si="317"/>
        <v>7.9799704530587219</v>
      </c>
      <c r="BL759" s="594">
        <f t="shared" si="317"/>
        <v>7.9799704530587219</v>
      </c>
      <c r="BM759" s="594">
        <f t="shared" si="317"/>
        <v>7.9799704530587219</v>
      </c>
    </row>
    <row r="760" spans="1:65" s="339" customFormat="1" outlineLevel="1" x14ac:dyDescent="0.3">
      <c r="A760" t="str">
        <f t="shared" si="318"/>
        <v>Summary requirement</v>
      </c>
      <c r="B760" s="604" t="s">
        <v>70</v>
      </c>
      <c r="C760" s="342" t="str">
        <f t="shared" si="319"/>
        <v>Hoplite (FBG) 980</v>
      </c>
      <c r="D760" s="605" t="str">
        <f t="shared" si="319"/>
        <v>Writing</v>
      </c>
      <c r="F760" s="606">
        <v>6.5189721466562887</v>
      </c>
      <c r="G760" s="606">
        <f t="shared" si="314"/>
        <v>6.5189721466562887</v>
      </c>
      <c r="H760" s="606">
        <f t="shared" si="314"/>
        <v>6.5189721466562887</v>
      </c>
      <c r="I760" s="606">
        <f t="shared" si="314"/>
        <v>6.5189721466562887</v>
      </c>
      <c r="J760" s="606">
        <f t="shared" si="314"/>
        <v>6.5189721466562887</v>
      </c>
      <c r="K760" s="606">
        <f t="shared" si="314"/>
        <v>6.5189721466562887</v>
      </c>
      <c r="L760" s="606">
        <f t="shared" si="314"/>
        <v>6.5189721466562887</v>
      </c>
      <c r="M760" s="606">
        <f t="shared" si="314"/>
        <v>6.5189721466562887</v>
      </c>
      <c r="N760" s="606">
        <f t="shared" si="314"/>
        <v>6.5189721466562887</v>
      </c>
      <c r="O760" s="606">
        <f t="shared" si="314"/>
        <v>6.5189721466562887</v>
      </c>
      <c r="P760" s="606">
        <f t="shared" si="314"/>
        <v>6.5189721466562887</v>
      </c>
      <c r="Q760" s="606">
        <f t="shared" si="314"/>
        <v>6.5189721466562887</v>
      </c>
      <c r="R760" s="607">
        <f t="shared" si="314"/>
        <v>6.5189721466562887</v>
      </c>
      <c r="S760" s="608">
        <f t="shared" si="314"/>
        <v>6.5189721466562878</v>
      </c>
      <c r="T760" s="609">
        <f t="shared" si="314"/>
        <v>10.642071086318806</v>
      </c>
      <c r="U760" s="606">
        <f t="shared" si="314"/>
        <v>10.642071086318806</v>
      </c>
      <c r="V760" s="606">
        <f t="shared" si="314"/>
        <v>10.642071086318806</v>
      </c>
      <c r="W760" s="606">
        <f t="shared" si="315"/>
        <v>10.642071086318806</v>
      </c>
      <c r="X760" s="606">
        <f t="shared" si="315"/>
        <v>10.642071086318806</v>
      </c>
      <c r="Y760" s="606">
        <f t="shared" si="315"/>
        <v>10.642071086318806</v>
      </c>
      <c r="Z760" s="606">
        <f t="shared" si="315"/>
        <v>10.642071086318806</v>
      </c>
      <c r="AA760" s="606">
        <f t="shared" si="315"/>
        <v>10.642071086318806</v>
      </c>
      <c r="AB760" s="606">
        <f t="shared" si="315"/>
        <v>10.642071086318806</v>
      </c>
      <c r="AC760" s="606">
        <f t="shared" si="315"/>
        <v>10.642071086318806</v>
      </c>
      <c r="AD760" s="606">
        <f t="shared" si="315"/>
        <v>10.642071086318806</v>
      </c>
      <c r="AE760" s="606">
        <f t="shared" si="315"/>
        <v>10.642071086318806</v>
      </c>
      <c r="AF760" s="607">
        <f t="shared" si="315"/>
        <v>10.642071086318806</v>
      </c>
      <c r="AG760" s="608">
        <f t="shared" si="315"/>
        <v>10.642071086318804</v>
      </c>
      <c r="AH760" s="609">
        <f t="shared" si="315"/>
        <v>10.916255968107706</v>
      </c>
      <c r="AI760" s="606">
        <f t="shared" si="315"/>
        <v>10.916255968107706</v>
      </c>
      <c r="AJ760" s="606">
        <f t="shared" si="315"/>
        <v>10.916255968107706</v>
      </c>
      <c r="AK760" s="606">
        <f t="shared" si="315"/>
        <v>10.916255968107706</v>
      </c>
      <c r="AL760" s="606">
        <f t="shared" si="315"/>
        <v>10.916255968107706</v>
      </c>
      <c r="AM760" s="606">
        <f t="shared" si="316"/>
        <v>10.916255968107706</v>
      </c>
      <c r="AN760" s="606">
        <f t="shared" si="316"/>
        <v>10.916255968107706</v>
      </c>
      <c r="AO760" s="606">
        <f t="shared" si="316"/>
        <v>10.916255968107706</v>
      </c>
      <c r="AP760" s="606">
        <f t="shared" si="316"/>
        <v>10.916255968107706</v>
      </c>
      <c r="AQ760" s="606">
        <f t="shared" si="316"/>
        <v>10.916255968107706</v>
      </c>
      <c r="AR760" s="606">
        <f t="shared" si="316"/>
        <v>10.916255968107706</v>
      </c>
      <c r="AS760" s="606">
        <f t="shared" si="316"/>
        <v>10.916255968107706</v>
      </c>
      <c r="AT760" s="607">
        <f t="shared" si="316"/>
        <v>10.916255968107706</v>
      </c>
      <c r="AU760" s="608">
        <f t="shared" si="316"/>
        <v>10.916255968107704</v>
      </c>
      <c r="AV760" s="609">
        <f t="shared" si="316"/>
        <v>10.916255968107706</v>
      </c>
      <c r="AW760" s="606">
        <f t="shared" si="316"/>
        <v>10.916255968107706</v>
      </c>
      <c r="AX760" s="606">
        <f t="shared" si="316"/>
        <v>10.916255968107706</v>
      </c>
      <c r="AY760" s="606">
        <f t="shared" si="316"/>
        <v>10.916255968107706</v>
      </c>
      <c r="AZ760" s="606">
        <f t="shared" si="316"/>
        <v>10.916255968107706</v>
      </c>
      <c r="BA760" s="606">
        <f t="shared" si="316"/>
        <v>10.916255968107706</v>
      </c>
      <c r="BB760" s="606">
        <f t="shared" si="316"/>
        <v>10.916255968107706</v>
      </c>
      <c r="BC760" s="606">
        <f t="shared" si="317"/>
        <v>10.916255968107706</v>
      </c>
      <c r="BD760" s="606">
        <f t="shared" si="317"/>
        <v>10.916255968107706</v>
      </c>
      <c r="BE760" s="606">
        <f t="shared" si="317"/>
        <v>10.916255968107706</v>
      </c>
      <c r="BF760" s="606">
        <f t="shared" si="317"/>
        <v>10.916255968107706</v>
      </c>
      <c r="BG760" s="606">
        <f t="shared" si="317"/>
        <v>10.916255968107706</v>
      </c>
      <c r="BH760" s="607">
        <f t="shared" si="317"/>
        <v>10.916255968107706</v>
      </c>
      <c r="BI760" s="608">
        <f t="shared" si="317"/>
        <v>10.916255968107704</v>
      </c>
      <c r="BJ760" s="608">
        <f t="shared" si="317"/>
        <v>10.916255968107704</v>
      </c>
      <c r="BK760" s="608">
        <f t="shared" si="317"/>
        <v>10.916255968107704</v>
      </c>
      <c r="BL760" s="608">
        <f t="shared" si="317"/>
        <v>10.916255968107704</v>
      </c>
      <c r="BM760" s="608">
        <f t="shared" si="317"/>
        <v>10.916255968107704</v>
      </c>
    </row>
    <row r="761" spans="1:65" outlineLevel="1" x14ac:dyDescent="0.3">
      <c r="A761" t="str">
        <f t="shared" si="318"/>
        <v>Summary requirement</v>
      </c>
      <c r="B761" s="273" t="s">
        <v>70</v>
      </c>
      <c r="C761" s="610" t="str">
        <f t="shared" si="319"/>
        <v>Hoplite (FBG) 980</v>
      </c>
      <c r="D761" s="611" t="str">
        <f t="shared" si="319"/>
        <v>Fiber Recoating</v>
      </c>
      <c r="F761" s="612">
        <v>5.582056091496308</v>
      </c>
      <c r="G761" s="612">
        <f t="shared" si="314"/>
        <v>5.582056091496308</v>
      </c>
      <c r="H761" s="612">
        <f t="shared" si="314"/>
        <v>5.582056091496308</v>
      </c>
      <c r="I761" s="612">
        <f t="shared" si="314"/>
        <v>5.582056091496308</v>
      </c>
      <c r="J761" s="612">
        <f t="shared" si="314"/>
        <v>5.582056091496308</v>
      </c>
      <c r="K761" s="612">
        <f t="shared" si="314"/>
        <v>5.582056091496308</v>
      </c>
      <c r="L761" s="612">
        <f t="shared" si="314"/>
        <v>5.582056091496308</v>
      </c>
      <c r="M761" s="612">
        <f t="shared" si="314"/>
        <v>5.582056091496308</v>
      </c>
      <c r="N761" s="612">
        <f t="shared" si="314"/>
        <v>5.582056091496308</v>
      </c>
      <c r="O761" s="612">
        <f t="shared" si="314"/>
        <v>5.582056091496308</v>
      </c>
      <c r="P761" s="612">
        <f t="shared" si="314"/>
        <v>5.582056091496308</v>
      </c>
      <c r="Q761" s="612">
        <f t="shared" si="314"/>
        <v>5.582056091496308</v>
      </c>
      <c r="R761" s="613">
        <f t="shared" si="314"/>
        <v>5.582056091496308</v>
      </c>
      <c r="S761" s="614">
        <f t="shared" si="314"/>
        <v>5.5820560914963089</v>
      </c>
      <c r="T761" s="615">
        <f t="shared" si="314"/>
        <v>9.1125773200292706</v>
      </c>
      <c r="U761" s="612">
        <f t="shared" si="314"/>
        <v>9.1125773200292706</v>
      </c>
      <c r="V761" s="612">
        <f t="shared" si="314"/>
        <v>9.1125773200292706</v>
      </c>
      <c r="W761" s="612">
        <f t="shared" si="315"/>
        <v>9.1125773200292706</v>
      </c>
      <c r="X761" s="612">
        <f t="shared" si="315"/>
        <v>9.1125773200292706</v>
      </c>
      <c r="Y761" s="612">
        <f t="shared" si="315"/>
        <v>9.1125773200292706</v>
      </c>
      <c r="Z761" s="612">
        <f t="shared" si="315"/>
        <v>9.1125773200292706</v>
      </c>
      <c r="AA761" s="612">
        <f t="shared" si="315"/>
        <v>9.1125773200292706</v>
      </c>
      <c r="AB761" s="612">
        <f t="shared" si="315"/>
        <v>9.1125773200292706</v>
      </c>
      <c r="AC761" s="612">
        <f t="shared" si="315"/>
        <v>9.1125773200292706</v>
      </c>
      <c r="AD761" s="612">
        <f t="shared" si="315"/>
        <v>9.1125773200292706</v>
      </c>
      <c r="AE761" s="612">
        <f t="shared" si="315"/>
        <v>9.1125773200292706</v>
      </c>
      <c r="AF761" s="613">
        <f t="shared" si="315"/>
        <v>9.1125773200292706</v>
      </c>
      <c r="AG761" s="614">
        <f t="shared" si="315"/>
        <v>9.1125773200292723</v>
      </c>
      <c r="AH761" s="615">
        <f t="shared" si="315"/>
        <v>9.3473559561630299</v>
      </c>
      <c r="AI761" s="612">
        <f t="shared" si="315"/>
        <v>9.3473559561630299</v>
      </c>
      <c r="AJ761" s="612">
        <f t="shared" si="315"/>
        <v>9.3473559561630299</v>
      </c>
      <c r="AK761" s="612">
        <f t="shared" si="315"/>
        <v>9.3473559561630299</v>
      </c>
      <c r="AL761" s="612">
        <f t="shared" si="315"/>
        <v>9.3473559561630299</v>
      </c>
      <c r="AM761" s="612">
        <f t="shared" si="316"/>
        <v>9.3473559561630299</v>
      </c>
      <c r="AN761" s="612">
        <f t="shared" si="316"/>
        <v>9.3473559561630299</v>
      </c>
      <c r="AO761" s="612">
        <f t="shared" si="316"/>
        <v>9.3473559561630299</v>
      </c>
      <c r="AP761" s="612">
        <f t="shared" si="316"/>
        <v>9.3473559561630299</v>
      </c>
      <c r="AQ761" s="612">
        <f t="shared" si="316"/>
        <v>9.3473559561630299</v>
      </c>
      <c r="AR761" s="612">
        <f t="shared" si="316"/>
        <v>9.3473559561630299</v>
      </c>
      <c r="AS761" s="612">
        <f t="shared" si="316"/>
        <v>9.3473559561630299</v>
      </c>
      <c r="AT761" s="613">
        <f t="shared" si="316"/>
        <v>9.3473559561630299</v>
      </c>
      <c r="AU761" s="614">
        <f t="shared" si="316"/>
        <v>9.3473559561630299</v>
      </c>
      <c r="AV761" s="615">
        <f t="shared" si="316"/>
        <v>9.3473559561630299</v>
      </c>
      <c r="AW761" s="612">
        <f t="shared" si="316"/>
        <v>9.3473559561630299</v>
      </c>
      <c r="AX761" s="612">
        <f t="shared" si="316"/>
        <v>9.3473559561630299</v>
      </c>
      <c r="AY761" s="612">
        <f t="shared" si="316"/>
        <v>9.3473559561630299</v>
      </c>
      <c r="AZ761" s="612">
        <f t="shared" si="316"/>
        <v>9.3473559561630299</v>
      </c>
      <c r="BA761" s="612">
        <f t="shared" si="316"/>
        <v>9.3473559561630299</v>
      </c>
      <c r="BB761" s="612">
        <f t="shared" si="316"/>
        <v>9.3473559561630299</v>
      </c>
      <c r="BC761" s="612">
        <f t="shared" si="317"/>
        <v>9.3473559561630299</v>
      </c>
      <c r="BD761" s="612">
        <f t="shared" si="317"/>
        <v>9.3473559561630299</v>
      </c>
      <c r="BE761" s="612">
        <f t="shared" si="317"/>
        <v>9.3473559561630299</v>
      </c>
      <c r="BF761" s="612">
        <f t="shared" si="317"/>
        <v>9.3473559561630299</v>
      </c>
      <c r="BG761" s="612">
        <f t="shared" si="317"/>
        <v>9.3473559561630299</v>
      </c>
      <c r="BH761" s="613">
        <f t="shared" si="317"/>
        <v>9.3473559561630299</v>
      </c>
      <c r="BI761" s="614">
        <f t="shared" si="317"/>
        <v>9.3473559561630299</v>
      </c>
      <c r="BJ761" s="614">
        <f t="shared" si="317"/>
        <v>9.3473559561630299</v>
      </c>
      <c r="BK761" s="614">
        <f t="shared" si="317"/>
        <v>9.3473559561630299</v>
      </c>
      <c r="BL761" s="614">
        <f t="shared" si="317"/>
        <v>9.3473559561630299</v>
      </c>
      <c r="BM761" s="614">
        <f t="shared" si="317"/>
        <v>9.3473559561630299</v>
      </c>
    </row>
    <row r="762" spans="1:65" outlineLevel="1" x14ac:dyDescent="0.3">
      <c r="A762" t="str">
        <f t="shared" si="318"/>
        <v>Summary requirement</v>
      </c>
      <c r="B762" s="273" t="s">
        <v>70</v>
      </c>
      <c r="C762" s="241" t="str">
        <f t="shared" si="319"/>
        <v>Hoplite (FBG) 980</v>
      </c>
      <c r="D762" s="611" t="str">
        <f t="shared" si="319"/>
        <v>Proof Test</v>
      </c>
      <c r="F762" s="612">
        <v>3.3939712840262821</v>
      </c>
      <c r="G762" s="612">
        <f t="shared" si="314"/>
        <v>3.3939712840262821</v>
      </c>
      <c r="H762" s="612">
        <f t="shared" si="314"/>
        <v>3.3939712840262821</v>
      </c>
      <c r="I762" s="612">
        <f t="shared" si="314"/>
        <v>3.3939712840262821</v>
      </c>
      <c r="J762" s="612">
        <f t="shared" si="314"/>
        <v>3.3939712840262821</v>
      </c>
      <c r="K762" s="612">
        <f t="shared" si="314"/>
        <v>3.3939712840262821</v>
      </c>
      <c r="L762" s="612">
        <f t="shared" si="314"/>
        <v>3.3939712840262821</v>
      </c>
      <c r="M762" s="612">
        <f t="shared" si="314"/>
        <v>3.3939712840262821</v>
      </c>
      <c r="N762" s="612">
        <f t="shared" si="314"/>
        <v>3.3939712840262821</v>
      </c>
      <c r="O762" s="612">
        <f t="shared" si="314"/>
        <v>3.3939712840262821</v>
      </c>
      <c r="P762" s="612">
        <f t="shared" si="314"/>
        <v>3.3939712840262821</v>
      </c>
      <c r="Q762" s="612">
        <f t="shared" si="314"/>
        <v>3.3939712840262821</v>
      </c>
      <c r="R762" s="613">
        <f t="shared" si="314"/>
        <v>3.3939712840262821</v>
      </c>
      <c r="S762" s="614">
        <f t="shared" si="314"/>
        <v>3.393971284026283</v>
      </c>
      <c r="T762" s="615">
        <f t="shared" si="314"/>
        <v>5.5405795356954401</v>
      </c>
      <c r="U762" s="612">
        <f t="shared" si="314"/>
        <v>5.5405795356954401</v>
      </c>
      <c r="V762" s="612">
        <f t="shared" si="314"/>
        <v>5.5405795356954401</v>
      </c>
      <c r="W762" s="612">
        <f t="shared" si="315"/>
        <v>5.5405795356954401</v>
      </c>
      <c r="X762" s="612">
        <f t="shared" si="315"/>
        <v>5.5405795356954401</v>
      </c>
      <c r="Y762" s="612">
        <f t="shared" si="315"/>
        <v>5.5405795356954401</v>
      </c>
      <c r="Z762" s="612">
        <f t="shared" si="315"/>
        <v>5.5405795356954401</v>
      </c>
      <c r="AA762" s="612">
        <f t="shared" si="315"/>
        <v>5.5405795356954401</v>
      </c>
      <c r="AB762" s="612">
        <f t="shared" si="315"/>
        <v>5.5405795356954401</v>
      </c>
      <c r="AC762" s="612">
        <f t="shared" si="315"/>
        <v>5.5405795356954401</v>
      </c>
      <c r="AD762" s="612">
        <f t="shared" si="315"/>
        <v>5.5405795356954401</v>
      </c>
      <c r="AE762" s="612">
        <f t="shared" si="315"/>
        <v>5.5405795356954401</v>
      </c>
      <c r="AF762" s="613">
        <f t="shared" si="315"/>
        <v>5.5405795356954401</v>
      </c>
      <c r="AG762" s="614">
        <f t="shared" si="315"/>
        <v>5.5405795356954419</v>
      </c>
      <c r="AH762" s="615">
        <f t="shared" si="315"/>
        <v>5.683328360873805</v>
      </c>
      <c r="AI762" s="612">
        <f t="shared" si="315"/>
        <v>5.683328360873805</v>
      </c>
      <c r="AJ762" s="612">
        <f t="shared" si="315"/>
        <v>5.683328360873805</v>
      </c>
      <c r="AK762" s="612">
        <f t="shared" si="315"/>
        <v>5.683328360873805</v>
      </c>
      <c r="AL762" s="612">
        <f t="shared" si="315"/>
        <v>5.683328360873805</v>
      </c>
      <c r="AM762" s="612">
        <f t="shared" si="316"/>
        <v>5.683328360873805</v>
      </c>
      <c r="AN762" s="612">
        <f t="shared" si="316"/>
        <v>5.683328360873805</v>
      </c>
      <c r="AO762" s="612">
        <f t="shared" si="316"/>
        <v>5.683328360873805</v>
      </c>
      <c r="AP762" s="612">
        <f t="shared" si="316"/>
        <v>5.683328360873805</v>
      </c>
      <c r="AQ762" s="612">
        <f t="shared" si="316"/>
        <v>5.683328360873805</v>
      </c>
      <c r="AR762" s="612">
        <f t="shared" si="316"/>
        <v>5.683328360873805</v>
      </c>
      <c r="AS762" s="612">
        <f t="shared" si="316"/>
        <v>5.683328360873805</v>
      </c>
      <c r="AT762" s="613">
        <f t="shared" si="316"/>
        <v>5.683328360873805</v>
      </c>
      <c r="AU762" s="614">
        <f t="shared" si="316"/>
        <v>5.6833283608738059</v>
      </c>
      <c r="AV762" s="615">
        <f t="shared" si="316"/>
        <v>5.683328360873805</v>
      </c>
      <c r="AW762" s="612">
        <f t="shared" si="316"/>
        <v>5.683328360873805</v>
      </c>
      <c r="AX762" s="612">
        <f t="shared" si="316"/>
        <v>5.683328360873805</v>
      </c>
      <c r="AY762" s="612">
        <f t="shared" si="316"/>
        <v>5.683328360873805</v>
      </c>
      <c r="AZ762" s="612">
        <f t="shared" si="316"/>
        <v>5.683328360873805</v>
      </c>
      <c r="BA762" s="612">
        <f t="shared" si="316"/>
        <v>5.683328360873805</v>
      </c>
      <c r="BB762" s="612">
        <f t="shared" si="316"/>
        <v>5.683328360873805</v>
      </c>
      <c r="BC762" s="612">
        <f t="shared" si="317"/>
        <v>5.683328360873805</v>
      </c>
      <c r="BD762" s="612">
        <f t="shared" si="317"/>
        <v>5.683328360873805</v>
      </c>
      <c r="BE762" s="612">
        <f t="shared" si="317"/>
        <v>5.683328360873805</v>
      </c>
      <c r="BF762" s="612">
        <f t="shared" si="317"/>
        <v>5.683328360873805</v>
      </c>
      <c r="BG762" s="612">
        <f t="shared" si="317"/>
        <v>5.683328360873805</v>
      </c>
      <c r="BH762" s="613">
        <f t="shared" si="317"/>
        <v>5.683328360873805</v>
      </c>
      <c r="BI762" s="614">
        <f t="shared" si="317"/>
        <v>5.6833283608738059</v>
      </c>
      <c r="BJ762" s="614">
        <f t="shared" si="317"/>
        <v>5.6833283608738059</v>
      </c>
      <c r="BK762" s="614">
        <f t="shared" si="317"/>
        <v>5.6833283608738059</v>
      </c>
      <c r="BL762" s="614">
        <f t="shared" si="317"/>
        <v>5.6833283608738059</v>
      </c>
      <c r="BM762" s="614">
        <f t="shared" si="317"/>
        <v>5.6833283608738059</v>
      </c>
    </row>
    <row r="763" spans="1:65" outlineLevel="1" x14ac:dyDescent="0.3">
      <c r="A763" t="str">
        <f t="shared" si="318"/>
        <v>Summary requirement</v>
      </c>
      <c r="B763" s="273" t="s">
        <v>73</v>
      </c>
      <c r="C763" s="241" t="str">
        <f t="shared" si="319"/>
        <v>Hoplite (FBG) 14xx</v>
      </c>
      <c r="D763" s="611" t="str">
        <f t="shared" si="319"/>
        <v>Kitting</v>
      </c>
      <c r="F763" s="612">
        <v>1.8138313894223508</v>
      </c>
      <c r="G763" s="612">
        <f t="shared" si="314"/>
        <v>1.7940202724291652</v>
      </c>
      <c r="H763" s="612">
        <f t="shared" si="314"/>
        <v>1.7940202724291652</v>
      </c>
      <c r="I763" s="612">
        <f t="shared" si="314"/>
        <v>1.7940202724291652</v>
      </c>
      <c r="J763" s="612">
        <f t="shared" si="314"/>
        <v>1.7940202724291652</v>
      </c>
      <c r="K763" s="612">
        <f t="shared" si="314"/>
        <v>1.7940202724291652</v>
      </c>
      <c r="L763" s="612">
        <f t="shared" si="314"/>
        <v>1.7940202724291652</v>
      </c>
      <c r="M763" s="612">
        <f t="shared" si="314"/>
        <v>1.7940202724291652</v>
      </c>
      <c r="N763" s="612">
        <f t="shared" si="314"/>
        <v>1.7940202724291652</v>
      </c>
      <c r="O763" s="612">
        <f t="shared" si="314"/>
        <v>1.7940202724291652</v>
      </c>
      <c r="P763" s="612">
        <f t="shared" si="314"/>
        <v>1.7940202724291652</v>
      </c>
      <c r="Q763" s="612">
        <f t="shared" si="314"/>
        <v>1.7940202724291652</v>
      </c>
      <c r="R763" s="613">
        <f t="shared" si="314"/>
        <v>1.7940202724291652</v>
      </c>
      <c r="S763" s="614">
        <f t="shared" si="314"/>
        <v>1.794020272429165</v>
      </c>
      <c r="T763" s="615">
        <f t="shared" si="314"/>
        <v>2.2255607361158662</v>
      </c>
      <c r="U763" s="612">
        <f t="shared" si="314"/>
        <v>2.2255607361158662</v>
      </c>
      <c r="V763" s="612">
        <f t="shared" si="314"/>
        <v>2.2255607361158662</v>
      </c>
      <c r="W763" s="612">
        <f t="shared" si="315"/>
        <v>2.2255607361158662</v>
      </c>
      <c r="X763" s="612">
        <f t="shared" si="315"/>
        <v>2.2255607361158662</v>
      </c>
      <c r="Y763" s="612">
        <f t="shared" si="315"/>
        <v>2.2255607361158662</v>
      </c>
      <c r="Z763" s="612">
        <f t="shared" si="315"/>
        <v>2.2255607361158662</v>
      </c>
      <c r="AA763" s="612">
        <f t="shared" si="315"/>
        <v>2.2255607361158662</v>
      </c>
      <c r="AB763" s="612">
        <f t="shared" si="315"/>
        <v>2.2255607361158662</v>
      </c>
      <c r="AC763" s="612">
        <f t="shared" si="315"/>
        <v>2.2255607361158662</v>
      </c>
      <c r="AD763" s="612">
        <f t="shared" si="315"/>
        <v>2.2255607361158662</v>
      </c>
      <c r="AE763" s="612">
        <f t="shared" si="315"/>
        <v>2.2255607361158662</v>
      </c>
      <c r="AF763" s="613">
        <f t="shared" si="315"/>
        <v>2.2255607361158662</v>
      </c>
      <c r="AG763" s="614">
        <f t="shared" si="315"/>
        <v>2.2255607361158662</v>
      </c>
      <c r="AH763" s="615">
        <f t="shared" si="315"/>
        <v>2.3336535696442167</v>
      </c>
      <c r="AI763" s="612">
        <f t="shared" si="315"/>
        <v>2.3336535696442167</v>
      </c>
      <c r="AJ763" s="612">
        <f t="shared" si="315"/>
        <v>2.3336535696442167</v>
      </c>
      <c r="AK763" s="612">
        <f t="shared" si="315"/>
        <v>2.3336535696442167</v>
      </c>
      <c r="AL763" s="612">
        <f t="shared" si="315"/>
        <v>2.3336535696442167</v>
      </c>
      <c r="AM763" s="612">
        <f t="shared" si="316"/>
        <v>2.3336535696442167</v>
      </c>
      <c r="AN763" s="612">
        <f t="shared" si="316"/>
        <v>2.3336535696442167</v>
      </c>
      <c r="AO763" s="612">
        <f t="shared" si="316"/>
        <v>2.3336535696442167</v>
      </c>
      <c r="AP763" s="612">
        <f t="shared" si="316"/>
        <v>2.3336535696442167</v>
      </c>
      <c r="AQ763" s="612">
        <f t="shared" si="316"/>
        <v>2.3336535696442167</v>
      </c>
      <c r="AR763" s="612">
        <f t="shared" si="316"/>
        <v>2.3336535696442167</v>
      </c>
      <c r="AS763" s="612">
        <f t="shared" si="316"/>
        <v>2.3336535696442167</v>
      </c>
      <c r="AT763" s="613">
        <f t="shared" si="316"/>
        <v>2.3336535696442167</v>
      </c>
      <c r="AU763" s="614">
        <f t="shared" si="316"/>
        <v>2.3336535696442167</v>
      </c>
      <c r="AV763" s="615">
        <f t="shared" si="316"/>
        <v>2.3336535696442167</v>
      </c>
      <c r="AW763" s="612">
        <f t="shared" si="316"/>
        <v>2.3336535696442167</v>
      </c>
      <c r="AX763" s="612">
        <f t="shared" si="316"/>
        <v>2.3336535696442167</v>
      </c>
      <c r="AY763" s="612">
        <f t="shared" si="316"/>
        <v>2.3336535696442167</v>
      </c>
      <c r="AZ763" s="612">
        <f t="shared" si="316"/>
        <v>2.3336535696442167</v>
      </c>
      <c r="BA763" s="612">
        <f t="shared" si="316"/>
        <v>2.3336535696442167</v>
      </c>
      <c r="BB763" s="612">
        <f t="shared" si="316"/>
        <v>2.3336535696442167</v>
      </c>
      <c r="BC763" s="612">
        <f t="shared" si="317"/>
        <v>2.3336535696442167</v>
      </c>
      <c r="BD763" s="612">
        <f t="shared" si="317"/>
        <v>2.3336535696442167</v>
      </c>
      <c r="BE763" s="612">
        <f t="shared" si="317"/>
        <v>2.3336535696442167</v>
      </c>
      <c r="BF763" s="612">
        <f t="shared" si="317"/>
        <v>2.3336535696442167</v>
      </c>
      <c r="BG763" s="612">
        <f t="shared" si="317"/>
        <v>2.3336535696442167</v>
      </c>
      <c r="BH763" s="613">
        <f t="shared" si="317"/>
        <v>2.3336535696442167</v>
      </c>
      <c r="BI763" s="614">
        <f t="shared" si="317"/>
        <v>2.3336535696442167</v>
      </c>
      <c r="BJ763" s="614">
        <f t="shared" si="317"/>
        <v>2.3336535696442167</v>
      </c>
      <c r="BK763" s="614">
        <f t="shared" si="317"/>
        <v>2.3336535696442167</v>
      </c>
      <c r="BL763" s="614">
        <f t="shared" si="317"/>
        <v>2.3336535696442167</v>
      </c>
      <c r="BM763" s="614">
        <f t="shared" si="317"/>
        <v>2.3336535696442167</v>
      </c>
    </row>
    <row r="764" spans="1:65" outlineLevel="1" x14ac:dyDescent="0.3">
      <c r="A764" t="str">
        <f t="shared" si="318"/>
        <v>Summary requirement</v>
      </c>
      <c r="B764" s="273" t="s">
        <v>73</v>
      </c>
      <c r="C764" s="241" t="str">
        <f t="shared" si="319"/>
        <v>Hoplite (FBG) 14xx</v>
      </c>
      <c r="D764" s="611" t="str">
        <f t="shared" si="319"/>
        <v>Stripping &amp; Cleaning</v>
      </c>
      <c r="F764" s="612">
        <v>2.7152966711075801</v>
      </c>
      <c r="G764" s="612">
        <f t="shared" si="314"/>
        <v>2.6856395263827602</v>
      </c>
      <c r="H764" s="612">
        <f t="shared" si="314"/>
        <v>2.6856395263827602</v>
      </c>
      <c r="I764" s="612">
        <f t="shared" si="314"/>
        <v>2.6856395263827602</v>
      </c>
      <c r="J764" s="612">
        <f t="shared" si="314"/>
        <v>2.6856395263827602</v>
      </c>
      <c r="K764" s="612">
        <f t="shared" si="314"/>
        <v>2.6856395263827602</v>
      </c>
      <c r="L764" s="612">
        <f t="shared" si="314"/>
        <v>2.6856395263827602</v>
      </c>
      <c r="M764" s="612">
        <f t="shared" si="314"/>
        <v>2.6856395263827602</v>
      </c>
      <c r="N764" s="612">
        <f t="shared" si="314"/>
        <v>2.6856395263827602</v>
      </c>
      <c r="O764" s="612">
        <f t="shared" si="314"/>
        <v>2.6856395263827602</v>
      </c>
      <c r="P764" s="612">
        <f t="shared" si="314"/>
        <v>2.6856395263827602</v>
      </c>
      <c r="Q764" s="612">
        <f t="shared" si="314"/>
        <v>2.6856395263827602</v>
      </c>
      <c r="R764" s="613">
        <f t="shared" si="314"/>
        <v>2.6856395263827602</v>
      </c>
      <c r="S764" s="614">
        <f t="shared" si="314"/>
        <v>2.6856395263827606</v>
      </c>
      <c r="T764" s="615">
        <f t="shared" si="314"/>
        <v>3.3316534785781129</v>
      </c>
      <c r="U764" s="612">
        <f t="shared" si="314"/>
        <v>3.3316534785781129</v>
      </c>
      <c r="V764" s="612">
        <f t="shared" si="314"/>
        <v>3.3316534785781129</v>
      </c>
      <c r="W764" s="612">
        <f t="shared" si="315"/>
        <v>3.3316534785781129</v>
      </c>
      <c r="X764" s="612">
        <f t="shared" si="315"/>
        <v>3.3316534785781129</v>
      </c>
      <c r="Y764" s="612">
        <f t="shared" si="315"/>
        <v>3.3316534785781129</v>
      </c>
      <c r="Z764" s="612">
        <f t="shared" si="315"/>
        <v>3.3316534785781129</v>
      </c>
      <c r="AA764" s="612">
        <f t="shared" si="315"/>
        <v>3.3316534785781129</v>
      </c>
      <c r="AB764" s="612">
        <f t="shared" si="315"/>
        <v>3.3316534785781129</v>
      </c>
      <c r="AC764" s="612">
        <f t="shared" si="315"/>
        <v>3.3316534785781129</v>
      </c>
      <c r="AD764" s="612">
        <f t="shared" si="315"/>
        <v>3.3316534785781129</v>
      </c>
      <c r="AE764" s="612">
        <f t="shared" si="315"/>
        <v>3.3316534785781129</v>
      </c>
      <c r="AF764" s="613">
        <f t="shared" si="315"/>
        <v>3.3316534785781129</v>
      </c>
      <c r="AG764" s="614">
        <f t="shared" si="315"/>
        <v>3.3316534785781133</v>
      </c>
      <c r="AH764" s="615">
        <f t="shared" si="315"/>
        <v>3.493467918862768</v>
      </c>
      <c r="AI764" s="612">
        <f t="shared" si="315"/>
        <v>3.493467918862768</v>
      </c>
      <c r="AJ764" s="612">
        <f t="shared" si="315"/>
        <v>3.493467918862768</v>
      </c>
      <c r="AK764" s="612">
        <f t="shared" si="315"/>
        <v>3.493467918862768</v>
      </c>
      <c r="AL764" s="612">
        <f t="shared" si="315"/>
        <v>3.493467918862768</v>
      </c>
      <c r="AM764" s="612">
        <f t="shared" si="316"/>
        <v>3.493467918862768</v>
      </c>
      <c r="AN764" s="612">
        <f t="shared" si="316"/>
        <v>3.493467918862768</v>
      </c>
      <c r="AO764" s="612">
        <f t="shared" si="316"/>
        <v>3.493467918862768</v>
      </c>
      <c r="AP764" s="612">
        <f t="shared" si="316"/>
        <v>3.493467918862768</v>
      </c>
      <c r="AQ764" s="612">
        <f t="shared" si="316"/>
        <v>3.493467918862768</v>
      </c>
      <c r="AR764" s="612">
        <f t="shared" si="316"/>
        <v>3.493467918862768</v>
      </c>
      <c r="AS764" s="612">
        <f t="shared" si="316"/>
        <v>3.493467918862768</v>
      </c>
      <c r="AT764" s="613">
        <f t="shared" si="316"/>
        <v>3.493467918862768</v>
      </c>
      <c r="AU764" s="614">
        <f t="shared" si="316"/>
        <v>3.4934679188627684</v>
      </c>
      <c r="AV764" s="615">
        <f t="shared" si="316"/>
        <v>3.493467918862768</v>
      </c>
      <c r="AW764" s="612">
        <f t="shared" si="316"/>
        <v>3.493467918862768</v>
      </c>
      <c r="AX764" s="612">
        <f t="shared" si="316"/>
        <v>3.493467918862768</v>
      </c>
      <c r="AY764" s="612">
        <f t="shared" si="316"/>
        <v>3.493467918862768</v>
      </c>
      <c r="AZ764" s="612">
        <f t="shared" si="316"/>
        <v>3.493467918862768</v>
      </c>
      <c r="BA764" s="612">
        <f t="shared" si="316"/>
        <v>3.493467918862768</v>
      </c>
      <c r="BB764" s="612">
        <f t="shared" si="316"/>
        <v>3.493467918862768</v>
      </c>
      <c r="BC764" s="612">
        <f t="shared" si="317"/>
        <v>3.493467918862768</v>
      </c>
      <c r="BD764" s="612">
        <f t="shared" si="317"/>
        <v>3.493467918862768</v>
      </c>
      <c r="BE764" s="612">
        <f t="shared" si="317"/>
        <v>3.493467918862768</v>
      </c>
      <c r="BF764" s="612">
        <f t="shared" si="317"/>
        <v>3.493467918862768</v>
      </c>
      <c r="BG764" s="612">
        <f t="shared" si="317"/>
        <v>3.493467918862768</v>
      </c>
      <c r="BH764" s="613">
        <f t="shared" si="317"/>
        <v>3.493467918862768</v>
      </c>
      <c r="BI764" s="614">
        <f t="shared" si="317"/>
        <v>3.4934679188627684</v>
      </c>
      <c r="BJ764" s="614">
        <f t="shared" si="317"/>
        <v>3.4934679188627684</v>
      </c>
      <c r="BK764" s="614">
        <f t="shared" si="317"/>
        <v>3.4934679188627684</v>
      </c>
      <c r="BL764" s="614">
        <f t="shared" si="317"/>
        <v>3.4934679188627684</v>
      </c>
      <c r="BM764" s="614">
        <f t="shared" si="317"/>
        <v>3.4934679188627684</v>
      </c>
    </row>
    <row r="765" spans="1:65" s="339" customFormat="1" outlineLevel="1" x14ac:dyDescent="0.3">
      <c r="A765" t="str">
        <f t="shared" si="318"/>
        <v>Summary requirement</v>
      </c>
      <c r="B765" s="604" t="s">
        <v>73</v>
      </c>
      <c r="C765" s="616" t="str">
        <f t="shared" si="319"/>
        <v>Hoplite (FBG) 14xx</v>
      </c>
      <c r="D765" s="617" t="str">
        <f t="shared" si="319"/>
        <v>Writing</v>
      </c>
      <c r="F765" s="618">
        <v>4.5618809288661897</v>
      </c>
      <c r="G765" s="618">
        <f t="shared" si="314"/>
        <v>4.5120549321843635</v>
      </c>
      <c r="H765" s="618">
        <f t="shared" si="314"/>
        <v>4.5120549321843635</v>
      </c>
      <c r="I765" s="618">
        <f t="shared" si="314"/>
        <v>4.5120549321843635</v>
      </c>
      <c r="J765" s="618">
        <f t="shared" si="314"/>
        <v>4.5120549321843635</v>
      </c>
      <c r="K765" s="618">
        <f t="shared" si="314"/>
        <v>4.5120549321843635</v>
      </c>
      <c r="L765" s="618">
        <f t="shared" si="314"/>
        <v>4.5120549321843635</v>
      </c>
      <c r="M765" s="618">
        <f t="shared" si="314"/>
        <v>4.5120549321843635</v>
      </c>
      <c r="N765" s="618">
        <f t="shared" si="314"/>
        <v>4.5120549321843635</v>
      </c>
      <c r="O765" s="618">
        <f t="shared" si="314"/>
        <v>4.5120549321843635</v>
      </c>
      <c r="P765" s="618">
        <f t="shared" si="314"/>
        <v>4.5120549321843635</v>
      </c>
      <c r="Q765" s="618">
        <f t="shared" si="314"/>
        <v>4.5120549321843635</v>
      </c>
      <c r="R765" s="619">
        <f t="shared" si="314"/>
        <v>4.5120549321843635</v>
      </c>
      <c r="S765" s="620">
        <f t="shared" si="314"/>
        <v>4.5120549321843608</v>
      </c>
      <c r="T765" s="621">
        <f t="shared" si="314"/>
        <v>5.5974017967313392</v>
      </c>
      <c r="U765" s="618">
        <f t="shared" si="314"/>
        <v>5.5974017967313392</v>
      </c>
      <c r="V765" s="618">
        <f t="shared" ref="V765:AK780" si="320">SUMIFS(V$661:V$746,$D$661:$D$746,$D765,$C$661:$C$746,$B765)</f>
        <v>5.5974017967313392</v>
      </c>
      <c r="W765" s="618">
        <f t="shared" si="320"/>
        <v>5.5974017967313392</v>
      </c>
      <c r="X765" s="618">
        <f t="shared" si="320"/>
        <v>5.5974017967313392</v>
      </c>
      <c r="Y765" s="618">
        <f t="shared" si="320"/>
        <v>5.5974017967313392</v>
      </c>
      <c r="Z765" s="618">
        <f t="shared" si="320"/>
        <v>5.5974017967313392</v>
      </c>
      <c r="AA765" s="618">
        <f t="shared" si="315"/>
        <v>5.5974017967313392</v>
      </c>
      <c r="AB765" s="618">
        <f t="shared" si="315"/>
        <v>5.5974017967313392</v>
      </c>
      <c r="AC765" s="618">
        <f t="shared" si="315"/>
        <v>5.5974017967313392</v>
      </c>
      <c r="AD765" s="618">
        <f t="shared" si="315"/>
        <v>5.5974017967313392</v>
      </c>
      <c r="AE765" s="618">
        <f t="shared" si="315"/>
        <v>5.5974017967313392</v>
      </c>
      <c r="AF765" s="619">
        <f t="shared" si="315"/>
        <v>5.5974017967313392</v>
      </c>
      <c r="AG765" s="620">
        <f t="shared" si="315"/>
        <v>5.5974017967313365</v>
      </c>
      <c r="AH765" s="621">
        <f t="shared" si="315"/>
        <v>5.8692609335263688</v>
      </c>
      <c r="AI765" s="618">
        <f t="shared" si="315"/>
        <v>5.8692609335263688</v>
      </c>
      <c r="AJ765" s="618">
        <f t="shared" si="315"/>
        <v>5.8692609335263688</v>
      </c>
      <c r="AK765" s="618">
        <f t="shared" si="315"/>
        <v>5.8692609335263688</v>
      </c>
      <c r="AL765" s="618">
        <f t="shared" si="315"/>
        <v>5.8692609335263688</v>
      </c>
      <c r="AM765" s="618">
        <f t="shared" si="316"/>
        <v>5.8692609335263688</v>
      </c>
      <c r="AN765" s="618">
        <f t="shared" si="316"/>
        <v>5.8692609335263688</v>
      </c>
      <c r="AO765" s="618">
        <f t="shared" si="316"/>
        <v>5.8692609335263688</v>
      </c>
      <c r="AP765" s="618">
        <f t="shared" si="316"/>
        <v>5.8692609335263688</v>
      </c>
      <c r="AQ765" s="618">
        <f t="shared" si="316"/>
        <v>5.8692609335263688</v>
      </c>
      <c r="AR765" s="618">
        <f t="shared" si="316"/>
        <v>5.8692609335263688</v>
      </c>
      <c r="AS765" s="618">
        <f t="shared" si="316"/>
        <v>5.8692609335263688</v>
      </c>
      <c r="AT765" s="619">
        <f t="shared" si="316"/>
        <v>5.8692609335263688</v>
      </c>
      <c r="AU765" s="620">
        <f t="shared" si="316"/>
        <v>5.8692609335263661</v>
      </c>
      <c r="AV765" s="621">
        <f t="shared" si="316"/>
        <v>5.8692609335263688</v>
      </c>
      <c r="AW765" s="618">
        <f t="shared" si="316"/>
        <v>5.8692609335263688</v>
      </c>
      <c r="AX765" s="618">
        <f t="shared" si="316"/>
        <v>5.8692609335263688</v>
      </c>
      <c r="AY765" s="618">
        <f t="shared" si="316"/>
        <v>5.8692609335263688</v>
      </c>
      <c r="AZ765" s="618">
        <f t="shared" si="316"/>
        <v>5.8692609335263688</v>
      </c>
      <c r="BA765" s="618">
        <f t="shared" si="316"/>
        <v>5.8692609335263688</v>
      </c>
      <c r="BB765" s="618">
        <f t="shared" ref="BB765:BM780" si="321">SUMIFS(BB$661:BB$746,$D$661:$D$746,$D765,$C$661:$C$746,$B765)</f>
        <v>5.8692609335263688</v>
      </c>
      <c r="BC765" s="618">
        <f t="shared" si="321"/>
        <v>5.8692609335263688</v>
      </c>
      <c r="BD765" s="618">
        <f t="shared" si="321"/>
        <v>5.8692609335263688</v>
      </c>
      <c r="BE765" s="618">
        <f t="shared" si="317"/>
        <v>5.8692609335263688</v>
      </c>
      <c r="BF765" s="618">
        <f t="shared" si="317"/>
        <v>5.8692609335263688</v>
      </c>
      <c r="BG765" s="618">
        <f t="shared" si="317"/>
        <v>5.8692609335263688</v>
      </c>
      <c r="BH765" s="619">
        <f t="shared" si="317"/>
        <v>5.8692609335263688</v>
      </c>
      <c r="BI765" s="620">
        <f t="shared" si="317"/>
        <v>5.8692609335263661</v>
      </c>
      <c r="BJ765" s="620">
        <f t="shared" si="317"/>
        <v>5.8692609335263661</v>
      </c>
      <c r="BK765" s="620">
        <f t="shared" si="317"/>
        <v>5.8692609335263661</v>
      </c>
      <c r="BL765" s="620">
        <f t="shared" si="317"/>
        <v>5.8692609335263661</v>
      </c>
      <c r="BM765" s="620">
        <f t="shared" si="317"/>
        <v>5.8692609335263661</v>
      </c>
    </row>
    <row r="766" spans="1:65" outlineLevel="1" x14ac:dyDescent="0.3">
      <c r="A766" t="str">
        <f t="shared" si="318"/>
        <v>Summary requirement</v>
      </c>
      <c r="B766" s="273" t="s">
        <v>73</v>
      </c>
      <c r="C766" s="275" t="str">
        <f t="shared" si="319"/>
        <v>Hoplite (FBG) 14xx</v>
      </c>
      <c r="D766" s="191" t="str">
        <f t="shared" si="319"/>
        <v>Fiber Recoating</v>
      </c>
      <c r="F766" s="592">
        <v>4.9660199555672637</v>
      </c>
      <c r="G766" s="592">
        <f t="shared" ref="G766:V781" si="322">SUMIFS(G$661:G$746,$D$661:$D$746,$D766,$C$661:$C$746,$B766)</f>
        <v>4.9117798520471849</v>
      </c>
      <c r="H766" s="592">
        <f t="shared" si="322"/>
        <v>4.9117798520471849</v>
      </c>
      <c r="I766" s="592">
        <f t="shared" si="322"/>
        <v>4.9117798520471849</v>
      </c>
      <c r="J766" s="592">
        <f t="shared" si="322"/>
        <v>4.9117798520471849</v>
      </c>
      <c r="K766" s="592">
        <f t="shared" si="322"/>
        <v>4.9117798520471849</v>
      </c>
      <c r="L766" s="592">
        <f t="shared" si="322"/>
        <v>4.9117798520471849</v>
      </c>
      <c r="M766" s="592">
        <f t="shared" si="322"/>
        <v>4.9117798520471849</v>
      </c>
      <c r="N766" s="592">
        <f t="shared" si="322"/>
        <v>4.9117798520471849</v>
      </c>
      <c r="O766" s="592">
        <f t="shared" si="322"/>
        <v>4.9117798520471849</v>
      </c>
      <c r="P766" s="592">
        <f t="shared" si="322"/>
        <v>4.9117798520471849</v>
      </c>
      <c r="Q766" s="592">
        <f t="shared" si="322"/>
        <v>4.9117798520471849</v>
      </c>
      <c r="R766" s="593">
        <f t="shared" si="322"/>
        <v>4.9117798520471849</v>
      </c>
      <c r="S766" s="594">
        <f t="shared" si="322"/>
        <v>4.9117798520471849</v>
      </c>
      <c r="T766" s="595">
        <f t="shared" si="322"/>
        <v>6.0932780700184805</v>
      </c>
      <c r="U766" s="592">
        <f t="shared" si="322"/>
        <v>6.0932780700184805</v>
      </c>
      <c r="V766" s="592">
        <f t="shared" si="322"/>
        <v>6.0932780700184805</v>
      </c>
      <c r="W766" s="592">
        <f t="shared" si="320"/>
        <v>6.0932780700184805</v>
      </c>
      <c r="X766" s="592">
        <f t="shared" si="320"/>
        <v>6.0932780700184805</v>
      </c>
      <c r="Y766" s="592">
        <f t="shared" si="320"/>
        <v>6.0932780700184805</v>
      </c>
      <c r="Z766" s="592">
        <f t="shared" si="320"/>
        <v>6.0932780700184805</v>
      </c>
      <c r="AA766" s="592">
        <f t="shared" si="320"/>
        <v>6.0932780700184805</v>
      </c>
      <c r="AB766" s="592">
        <f t="shared" si="320"/>
        <v>6.0932780700184805</v>
      </c>
      <c r="AC766" s="592">
        <f t="shared" si="320"/>
        <v>6.0932780700184805</v>
      </c>
      <c r="AD766" s="592">
        <f t="shared" si="320"/>
        <v>6.0932780700184805</v>
      </c>
      <c r="AE766" s="592">
        <f t="shared" si="320"/>
        <v>6.0932780700184805</v>
      </c>
      <c r="AF766" s="593">
        <f t="shared" si="320"/>
        <v>6.0932780700184805</v>
      </c>
      <c r="AG766" s="594">
        <f t="shared" si="320"/>
        <v>6.0932780700184805</v>
      </c>
      <c r="AH766" s="595">
        <f t="shared" si="320"/>
        <v>6.3892213266441971</v>
      </c>
      <c r="AI766" s="592">
        <f t="shared" si="320"/>
        <v>6.3892213266441971</v>
      </c>
      <c r="AJ766" s="592">
        <f t="shared" si="320"/>
        <v>6.3892213266441971</v>
      </c>
      <c r="AK766" s="592">
        <f t="shared" si="320"/>
        <v>6.3892213266441971</v>
      </c>
      <c r="AL766" s="592">
        <f t="shared" ref="AL766:BA781" si="323">SUMIFS(AL$661:AL$746,$D$661:$D$746,$D766,$C$661:$C$746,$B766)</f>
        <v>6.3892213266441971</v>
      </c>
      <c r="AM766" s="592">
        <f t="shared" si="323"/>
        <v>6.3892213266441971</v>
      </c>
      <c r="AN766" s="592">
        <f t="shared" si="323"/>
        <v>6.3892213266441971</v>
      </c>
      <c r="AO766" s="592">
        <f t="shared" si="323"/>
        <v>6.3892213266441971</v>
      </c>
      <c r="AP766" s="592">
        <f t="shared" si="323"/>
        <v>6.3892213266441971</v>
      </c>
      <c r="AQ766" s="592">
        <f t="shared" si="323"/>
        <v>6.3892213266441971</v>
      </c>
      <c r="AR766" s="592">
        <f t="shared" si="323"/>
        <v>6.3892213266441971</v>
      </c>
      <c r="AS766" s="592">
        <f t="shared" si="323"/>
        <v>6.3892213266441971</v>
      </c>
      <c r="AT766" s="593">
        <f t="shared" si="323"/>
        <v>6.3892213266441971</v>
      </c>
      <c r="AU766" s="594">
        <f t="shared" si="323"/>
        <v>6.3892213266441971</v>
      </c>
      <c r="AV766" s="595">
        <f t="shared" si="323"/>
        <v>6.3892213266441971</v>
      </c>
      <c r="AW766" s="592">
        <f t="shared" si="323"/>
        <v>6.3892213266441971</v>
      </c>
      <c r="AX766" s="592">
        <f t="shared" si="323"/>
        <v>6.3892213266441971</v>
      </c>
      <c r="AY766" s="592">
        <f t="shared" si="323"/>
        <v>6.3892213266441971</v>
      </c>
      <c r="AZ766" s="592">
        <f t="shared" si="323"/>
        <v>6.3892213266441971</v>
      </c>
      <c r="BA766" s="592">
        <f t="shared" si="323"/>
        <v>6.3892213266441971</v>
      </c>
      <c r="BB766" s="592">
        <f t="shared" si="321"/>
        <v>6.3892213266441971</v>
      </c>
      <c r="BC766" s="592">
        <f t="shared" si="321"/>
        <v>6.3892213266441971</v>
      </c>
      <c r="BD766" s="592">
        <f t="shared" si="321"/>
        <v>6.3892213266441971</v>
      </c>
      <c r="BE766" s="592">
        <f t="shared" si="321"/>
        <v>6.3892213266441971</v>
      </c>
      <c r="BF766" s="592">
        <f t="shared" si="321"/>
        <v>6.3892213266441971</v>
      </c>
      <c r="BG766" s="592">
        <f t="shared" si="321"/>
        <v>6.3892213266441971</v>
      </c>
      <c r="BH766" s="593">
        <f t="shared" si="321"/>
        <v>6.3892213266441971</v>
      </c>
      <c r="BI766" s="594">
        <f t="shared" si="321"/>
        <v>6.3892213266441971</v>
      </c>
      <c r="BJ766" s="594">
        <f t="shared" si="321"/>
        <v>6.3892213266441971</v>
      </c>
      <c r="BK766" s="594">
        <f t="shared" si="321"/>
        <v>6.3892213266441971</v>
      </c>
      <c r="BL766" s="594">
        <f t="shared" si="321"/>
        <v>6.3892213266441971</v>
      </c>
      <c r="BM766" s="594">
        <f t="shared" si="321"/>
        <v>6.3892213266441971</v>
      </c>
    </row>
    <row r="767" spans="1:65" outlineLevel="1" x14ac:dyDescent="0.3">
      <c r="A767" t="str">
        <f t="shared" si="318"/>
        <v>Summary requirement</v>
      </c>
      <c r="B767" s="273" t="s">
        <v>73</v>
      </c>
      <c r="C767" s="275" t="str">
        <f t="shared" si="319"/>
        <v>Hoplite (FBG) 14xx</v>
      </c>
      <c r="D767" s="191" t="str">
        <f t="shared" si="319"/>
        <v>Proof Test</v>
      </c>
      <c r="F767" s="592">
        <v>2.1976065320613754</v>
      </c>
      <c r="G767" s="592">
        <f t="shared" si="322"/>
        <v>2.1736037276300757</v>
      </c>
      <c r="H767" s="592">
        <f t="shared" si="322"/>
        <v>2.1736037276300757</v>
      </c>
      <c r="I767" s="592">
        <f t="shared" si="322"/>
        <v>2.1736037276300757</v>
      </c>
      <c r="J767" s="592">
        <f t="shared" si="322"/>
        <v>2.1736037276300757</v>
      </c>
      <c r="K767" s="592">
        <f t="shared" si="322"/>
        <v>2.1736037276300757</v>
      </c>
      <c r="L767" s="592">
        <f t="shared" si="322"/>
        <v>2.1736037276300757</v>
      </c>
      <c r="M767" s="592">
        <f t="shared" si="322"/>
        <v>2.1736037276300757</v>
      </c>
      <c r="N767" s="592">
        <f t="shared" si="322"/>
        <v>2.1736037276300757</v>
      </c>
      <c r="O767" s="592">
        <f t="shared" si="322"/>
        <v>2.1736037276300757</v>
      </c>
      <c r="P767" s="592">
        <f t="shared" si="322"/>
        <v>2.1736037276300757</v>
      </c>
      <c r="Q767" s="592">
        <f t="shared" si="322"/>
        <v>2.1736037276300757</v>
      </c>
      <c r="R767" s="593">
        <f t="shared" si="322"/>
        <v>2.1736037276300757</v>
      </c>
      <c r="S767" s="594">
        <f t="shared" si="322"/>
        <v>2.1736037276300761</v>
      </c>
      <c r="T767" s="595">
        <f t="shared" si="322"/>
        <v>2.6964506401805917</v>
      </c>
      <c r="U767" s="592">
        <f t="shared" si="322"/>
        <v>2.6964506401805917</v>
      </c>
      <c r="V767" s="592">
        <f t="shared" si="322"/>
        <v>2.6964506401805917</v>
      </c>
      <c r="W767" s="592">
        <f t="shared" si="320"/>
        <v>2.6964506401805917</v>
      </c>
      <c r="X767" s="592">
        <f t="shared" si="320"/>
        <v>2.6964506401805917</v>
      </c>
      <c r="Y767" s="592">
        <f t="shared" si="320"/>
        <v>2.6964506401805917</v>
      </c>
      <c r="Z767" s="592">
        <f t="shared" si="320"/>
        <v>2.6964506401805917</v>
      </c>
      <c r="AA767" s="592">
        <f t="shared" si="320"/>
        <v>2.6964506401805917</v>
      </c>
      <c r="AB767" s="592">
        <f t="shared" si="320"/>
        <v>2.6964506401805917</v>
      </c>
      <c r="AC767" s="592">
        <f t="shared" si="320"/>
        <v>2.6964506401805917</v>
      </c>
      <c r="AD767" s="592">
        <f t="shared" si="320"/>
        <v>2.6964506401805917</v>
      </c>
      <c r="AE767" s="592">
        <f t="shared" si="320"/>
        <v>2.6964506401805917</v>
      </c>
      <c r="AF767" s="593">
        <f t="shared" si="320"/>
        <v>2.6964506401805917</v>
      </c>
      <c r="AG767" s="594">
        <f t="shared" si="320"/>
        <v>2.6964506401805926</v>
      </c>
      <c r="AH767" s="595">
        <f t="shared" si="320"/>
        <v>2.8274140353540407</v>
      </c>
      <c r="AI767" s="592">
        <f t="shared" si="320"/>
        <v>2.8274140353540407</v>
      </c>
      <c r="AJ767" s="592">
        <f t="shared" si="320"/>
        <v>2.8274140353540407</v>
      </c>
      <c r="AK767" s="592">
        <f t="shared" si="320"/>
        <v>2.8274140353540407</v>
      </c>
      <c r="AL767" s="592">
        <f t="shared" si="323"/>
        <v>2.8274140353540407</v>
      </c>
      <c r="AM767" s="592">
        <f t="shared" si="323"/>
        <v>2.8274140353540407</v>
      </c>
      <c r="AN767" s="592">
        <f t="shared" si="323"/>
        <v>2.8274140353540407</v>
      </c>
      <c r="AO767" s="592">
        <f t="shared" si="323"/>
        <v>2.8274140353540407</v>
      </c>
      <c r="AP767" s="592">
        <f t="shared" si="323"/>
        <v>2.8274140353540407</v>
      </c>
      <c r="AQ767" s="592">
        <f t="shared" si="323"/>
        <v>2.8274140353540407</v>
      </c>
      <c r="AR767" s="592">
        <f t="shared" si="323"/>
        <v>2.8274140353540407</v>
      </c>
      <c r="AS767" s="592">
        <f t="shared" si="323"/>
        <v>2.8274140353540407</v>
      </c>
      <c r="AT767" s="593">
        <f t="shared" si="323"/>
        <v>2.8274140353540407</v>
      </c>
      <c r="AU767" s="594">
        <f t="shared" si="323"/>
        <v>2.8274140353540416</v>
      </c>
      <c r="AV767" s="595">
        <f t="shared" si="323"/>
        <v>2.8274140353540407</v>
      </c>
      <c r="AW767" s="592">
        <f t="shared" si="323"/>
        <v>2.8274140353540407</v>
      </c>
      <c r="AX767" s="592">
        <f t="shared" si="323"/>
        <v>2.8274140353540407</v>
      </c>
      <c r="AY767" s="592">
        <f t="shared" si="323"/>
        <v>2.8274140353540407</v>
      </c>
      <c r="AZ767" s="592">
        <f t="shared" si="323"/>
        <v>2.8274140353540407</v>
      </c>
      <c r="BA767" s="592">
        <f t="shared" si="323"/>
        <v>2.8274140353540407</v>
      </c>
      <c r="BB767" s="592">
        <f t="shared" si="321"/>
        <v>2.8274140353540407</v>
      </c>
      <c r="BC767" s="592">
        <f t="shared" si="321"/>
        <v>2.8274140353540407</v>
      </c>
      <c r="BD767" s="592">
        <f t="shared" si="321"/>
        <v>2.8274140353540407</v>
      </c>
      <c r="BE767" s="592">
        <f t="shared" si="321"/>
        <v>2.8274140353540407</v>
      </c>
      <c r="BF767" s="592">
        <f t="shared" si="321"/>
        <v>2.8274140353540407</v>
      </c>
      <c r="BG767" s="592">
        <f t="shared" si="321"/>
        <v>2.8274140353540407</v>
      </c>
      <c r="BH767" s="593">
        <f t="shared" si="321"/>
        <v>2.8274140353540407</v>
      </c>
      <c r="BI767" s="594">
        <f t="shared" si="321"/>
        <v>2.8274140353540416</v>
      </c>
      <c r="BJ767" s="594">
        <f t="shared" si="321"/>
        <v>2.8274140353540416</v>
      </c>
      <c r="BK767" s="594">
        <f t="shared" si="321"/>
        <v>2.8274140353540416</v>
      </c>
      <c r="BL767" s="594">
        <f t="shared" si="321"/>
        <v>2.8274140353540416</v>
      </c>
      <c r="BM767" s="594">
        <f t="shared" si="321"/>
        <v>2.8274140353540416</v>
      </c>
    </row>
    <row r="768" spans="1:65" outlineLevel="1" x14ac:dyDescent="0.3">
      <c r="A768" t="str">
        <f t="shared" si="318"/>
        <v>Summary requirement</v>
      </c>
      <c r="B768" s="273" t="s">
        <v>76</v>
      </c>
      <c r="C768" s="275" t="str">
        <f t="shared" si="319"/>
        <v>Hoplens (FTA) 980</v>
      </c>
      <c r="D768" s="191" t="str">
        <f t="shared" si="319"/>
        <v>Catridge Preparation</v>
      </c>
      <c r="F768" s="592">
        <v>3.9822418681615499</v>
      </c>
      <c r="G768" s="592">
        <f t="shared" si="322"/>
        <v>3.9822418681615499</v>
      </c>
      <c r="H768" s="592">
        <f t="shared" si="322"/>
        <v>3.9822418681615499</v>
      </c>
      <c r="I768" s="592">
        <f t="shared" si="322"/>
        <v>3.9822418681615499</v>
      </c>
      <c r="J768" s="592">
        <f t="shared" si="322"/>
        <v>3.9822418681615499</v>
      </c>
      <c r="K768" s="592">
        <f t="shared" si="322"/>
        <v>3.9822418681615499</v>
      </c>
      <c r="L768" s="592">
        <f t="shared" si="322"/>
        <v>3.9822418681615499</v>
      </c>
      <c r="M768" s="592">
        <f t="shared" si="322"/>
        <v>3.9822418681615499</v>
      </c>
      <c r="N768" s="592">
        <f t="shared" si="322"/>
        <v>3.9822418681615499</v>
      </c>
      <c r="O768" s="592">
        <f t="shared" si="322"/>
        <v>3.9822418681615499</v>
      </c>
      <c r="P768" s="592">
        <f t="shared" si="322"/>
        <v>3.9822418681615499</v>
      </c>
      <c r="Q768" s="592">
        <f t="shared" si="322"/>
        <v>3.9822418681615499</v>
      </c>
      <c r="R768" s="593">
        <f t="shared" si="322"/>
        <v>3.9822418681615499</v>
      </c>
      <c r="S768" s="594">
        <f t="shared" si="322"/>
        <v>3.9822418681615499</v>
      </c>
      <c r="T768" s="595">
        <f t="shared" si="322"/>
        <v>6.5015279825426191</v>
      </c>
      <c r="U768" s="592">
        <f t="shared" si="322"/>
        <v>6.5015279825426191</v>
      </c>
      <c r="V768" s="592">
        <f t="shared" si="322"/>
        <v>6.5015279825426191</v>
      </c>
      <c r="W768" s="592">
        <f t="shared" si="320"/>
        <v>6.5015279825426191</v>
      </c>
      <c r="X768" s="592">
        <f t="shared" si="320"/>
        <v>6.5015279825426191</v>
      </c>
      <c r="Y768" s="592">
        <f t="shared" si="320"/>
        <v>6.5015279825426191</v>
      </c>
      <c r="Z768" s="592">
        <f t="shared" si="320"/>
        <v>6.5015279825426191</v>
      </c>
      <c r="AA768" s="592">
        <f t="shared" si="320"/>
        <v>6.5015279825426191</v>
      </c>
      <c r="AB768" s="592">
        <f t="shared" si="320"/>
        <v>6.5015279825426191</v>
      </c>
      <c r="AC768" s="592">
        <f t="shared" si="320"/>
        <v>6.5015279825426191</v>
      </c>
      <c r="AD768" s="592">
        <f t="shared" si="320"/>
        <v>6.5015279825426191</v>
      </c>
      <c r="AE768" s="592">
        <f t="shared" si="320"/>
        <v>6.5015279825426191</v>
      </c>
      <c r="AF768" s="593">
        <f t="shared" si="320"/>
        <v>6.5015279825426191</v>
      </c>
      <c r="AG768" s="594">
        <f t="shared" si="320"/>
        <v>6.50152798254262</v>
      </c>
      <c r="AH768" s="595">
        <f t="shared" si="320"/>
        <v>6.6690349148757777</v>
      </c>
      <c r="AI768" s="592">
        <f t="shared" si="320"/>
        <v>6.6690349148757777</v>
      </c>
      <c r="AJ768" s="592">
        <f t="shared" si="320"/>
        <v>6.6690349148757777</v>
      </c>
      <c r="AK768" s="592">
        <f t="shared" si="320"/>
        <v>6.6690349148757777</v>
      </c>
      <c r="AL768" s="592">
        <f t="shared" si="323"/>
        <v>6.6690349148757777</v>
      </c>
      <c r="AM768" s="592">
        <f t="shared" si="323"/>
        <v>6.6690349148757777</v>
      </c>
      <c r="AN768" s="592">
        <f t="shared" si="323"/>
        <v>6.6690349148757777</v>
      </c>
      <c r="AO768" s="592">
        <f t="shared" si="323"/>
        <v>6.6690349148757777</v>
      </c>
      <c r="AP768" s="592">
        <f t="shared" si="323"/>
        <v>6.6690349148757777</v>
      </c>
      <c r="AQ768" s="592">
        <f t="shared" si="323"/>
        <v>6.6690349148757777</v>
      </c>
      <c r="AR768" s="592">
        <f t="shared" si="323"/>
        <v>6.6690349148757777</v>
      </c>
      <c r="AS768" s="592">
        <f t="shared" si="323"/>
        <v>6.6690349148757777</v>
      </c>
      <c r="AT768" s="593">
        <f t="shared" si="323"/>
        <v>6.6690349148757777</v>
      </c>
      <c r="AU768" s="594">
        <f t="shared" si="323"/>
        <v>6.6690349148757777</v>
      </c>
      <c r="AV768" s="595">
        <f t="shared" si="323"/>
        <v>6.6690349148757777</v>
      </c>
      <c r="AW768" s="592">
        <f t="shared" si="323"/>
        <v>6.6690349148757777</v>
      </c>
      <c r="AX768" s="592">
        <f t="shared" si="323"/>
        <v>6.6690349148757777</v>
      </c>
      <c r="AY768" s="592">
        <f t="shared" si="323"/>
        <v>6.6690349148757777</v>
      </c>
      <c r="AZ768" s="592">
        <f t="shared" si="323"/>
        <v>6.6690349148757777</v>
      </c>
      <c r="BA768" s="592">
        <f t="shared" si="323"/>
        <v>6.6690349148757777</v>
      </c>
      <c r="BB768" s="592">
        <f t="shared" si="321"/>
        <v>6.6690349148757777</v>
      </c>
      <c r="BC768" s="592">
        <f t="shared" si="321"/>
        <v>6.6690349148757777</v>
      </c>
      <c r="BD768" s="592">
        <f t="shared" si="321"/>
        <v>6.6690349148757777</v>
      </c>
      <c r="BE768" s="592">
        <f t="shared" si="321"/>
        <v>6.6690349148757777</v>
      </c>
      <c r="BF768" s="592">
        <f t="shared" si="321"/>
        <v>6.6690349148757777</v>
      </c>
      <c r="BG768" s="592">
        <f t="shared" si="321"/>
        <v>6.6690349148757777</v>
      </c>
      <c r="BH768" s="593">
        <f t="shared" si="321"/>
        <v>6.6690349148757777</v>
      </c>
      <c r="BI768" s="594">
        <f t="shared" si="321"/>
        <v>6.6690349148757777</v>
      </c>
      <c r="BJ768" s="594">
        <f t="shared" si="321"/>
        <v>6.6690349148757777</v>
      </c>
      <c r="BK768" s="594">
        <f t="shared" si="321"/>
        <v>6.6690349148757777</v>
      </c>
      <c r="BL768" s="594">
        <f t="shared" si="321"/>
        <v>6.6690349148757777</v>
      </c>
      <c r="BM768" s="594">
        <f t="shared" si="321"/>
        <v>6.6690349148757777</v>
      </c>
    </row>
    <row r="769" spans="1:65" s="253" customFormat="1" outlineLevel="1" x14ac:dyDescent="0.3">
      <c r="A769" t="str">
        <f t="shared" si="318"/>
        <v>Summary requirement</v>
      </c>
      <c r="B769" s="622" t="s">
        <v>76</v>
      </c>
      <c r="C769" s="623" t="str">
        <f t="shared" si="319"/>
        <v>Hoplens (FTA) 980</v>
      </c>
      <c r="D769" s="624" t="str">
        <f t="shared" si="319"/>
        <v>Lensing</v>
      </c>
      <c r="F769" s="625">
        <v>16.012826021287673</v>
      </c>
      <c r="G769" s="625">
        <f t="shared" si="322"/>
        <v>16.012826021287669</v>
      </c>
      <c r="H769" s="625">
        <f t="shared" si="322"/>
        <v>16.012826021287669</v>
      </c>
      <c r="I769" s="625">
        <f t="shared" si="322"/>
        <v>16.012826021287669</v>
      </c>
      <c r="J769" s="625">
        <f t="shared" si="322"/>
        <v>16.012826021287669</v>
      </c>
      <c r="K769" s="625">
        <f t="shared" si="322"/>
        <v>16.012826021287669</v>
      </c>
      <c r="L769" s="625">
        <f t="shared" si="322"/>
        <v>16.012826021287669</v>
      </c>
      <c r="M769" s="625">
        <f t="shared" si="322"/>
        <v>16.012826021287669</v>
      </c>
      <c r="N769" s="625">
        <f t="shared" si="322"/>
        <v>16.012826021287669</v>
      </c>
      <c r="O769" s="625">
        <f t="shared" si="322"/>
        <v>16.012826021287669</v>
      </c>
      <c r="P769" s="625">
        <f t="shared" si="322"/>
        <v>16.012826021287669</v>
      </c>
      <c r="Q769" s="625">
        <f t="shared" si="322"/>
        <v>16.012826021287669</v>
      </c>
      <c r="R769" s="626">
        <f t="shared" si="322"/>
        <v>16.012826021287669</v>
      </c>
      <c r="S769" s="627">
        <f t="shared" si="322"/>
        <v>16.012826021287665</v>
      </c>
      <c r="T769" s="628">
        <f t="shared" si="322"/>
        <v>29.593709641566303</v>
      </c>
      <c r="U769" s="625">
        <f t="shared" si="322"/>
        <v>29.593709641566303</v>
      </c>
      <c r="V769" s="625">
        <f t="shared" si="322"/>
        <v>29.593709641566303</v>
      </c>
      <c r="W769" s="625">
        <f t="shared" si="320"/>
        <v>29.593709641566303</v>
      </c>
      <c r="X769" s="625">
        <f t="shared" si="320"/>
        <v>29.593709641566303</v>
      </c>
      <c r="Y769" s="625">
        <f t="shared" si="320"/>
        <v>29.593709641566303</v>
      </c>
      <c r="Z769" s="625">
        <f t="shared" si="320"/>
        <v>29.593709641566303</v>
      </c>
      <c r="AA769" s="625">
        <f t="shared" si="320"/>
        <v>29.593709641566303</v>
      </c>
      <c r="AB769" s="625">
        <f t="shared" si="320"/>
        <v>29.593709641566303</v>
      </c>
      <c r="AC769" s="625">
        <f t="shared" si="320"/>
        <v>29.593709641566303</v>
      </c>
      <c r="AD769" s="625">
        <f t="shared" si="320"/>
        <v>29.593709641566303</v>
      </c>
      <c r="AE769" s="625">
        <f t="shared" si="320"/>
        <v>29.593709641566303</v>
      </c>
      <c r="AF769" s="626">
        <f t="shared" si="320"/>
        <v>29.593709641566303</v>
      </c>
      <c r="AG769" s="627">
        <f t="shared" si="320"/>
        <v>29.593709641566299</v>
      </c>
      <c r="AH769" s="628">
        <f t="shared" si="320"/>
        <v>26.816577033051939</v>
      </c>
      <c r="AI769" s="625">
        <f t="shared" si="320"/>
        <v>26.816577033051939</v>
      </c>
      <c r="AJ769" s="625">
        <f t="shared" si="320"/>
        <v>26.816577033051939</v>
      </c>
      <c r="AK769" s="625">
        <f t="shared" si="320"/>
        <v>26.816577033051939</v>
      </c>
      <c r="AL769" s="625">
        <f t="shared" si="323"/>
        <v>26.816577033051939</v>
      </c>
      <c r="AM769" s="625">
        <f t="shared" si="323"/>
        <v>26.816577033051939</v>
      </c>
      <c r="AN769" s="625">
        <f t="shared" si="323"/>
        <v>26.816577033051939</v>
      </c>
      <c r="AO769" s="625">
        <f t="shared" si="323"/>
        <v>26.816577033051939</v>
      </c>
      <c r="AP769" s="625">
        <f t="shared" si="323"/>
        <v>26.816577033051939</v>
      </c>
      <c r="AQ769" s="625">
        <f t="shared" si="323"/>
        <v>26.816577033051939</v>
      </c>
      <c r="AR769" s="625">
        <f t="shared" si="323"/>
        <v>26.816577033051939</v>
      </c>
      <c r="AS769" s="625">
        <f t="shared" si="323"/>
        <v>26.816577033051939</v>
      </c>
      <c r="AT769" s="626">
        <f t="shared" si="323"/>
        <v>26.816577033051939</v>
      </c>
      <c r="AU769" s="627">
        <f t="shared" si="323"/>
        <v>26.816577033051928</v>
      </c>
      <c r="AV769" s="628">
        <f t="shared" si="323"/>
        <v>26.816577033051939</v>
      </c>
      <c r="AW769" s="625">
        <f t="shared" si="323"/>
        <v>26.816577033051939</v>
      </c>
      <c r="AX769" s="625">
        <f t="shared" si="323"/>
        <v>26.816577033051939</v>
      </c>
      <c r="AY769" s="625">
        <f t="shared" si="323"/>
        <v>26.816577033051939</v>
      </c>
      <c r="AZ769" s="625">
        <f t="shared" si="323"/>
        <v>26.816577033051939</v>
      </c>
      <c r="BA769" s="625">
        <f t="shared" si="323"/>
        <v>26.816577033051939</v>
      </c>
      <c r="BB769" s="625">
        <f t="shared" si="321"/>
        <v>26.816577033051939</v>
      </c>
      <c r="BC769" s="625">
        <f t="shared" si="321"/>
        <v>26.816577033051939</v>
      </c>
      <c r="BD769" s="625">
        <f t="shared" si="321"/>
        <v>26.816577033051939</v>
      </c>
      <c r="BE769" s="625">
        <f t="shared" si="321"/>
        <v>26.816577033051939</v>
      </c>
      <c r="BF769" s="625">
        <f t="shared" si="321"/>
        <v>26.816577033051939</v>
      </c>
      <c r="BG769" s="625">
        <f t="shared" si="321"/>
        <v>26.816577033051939</v>
      </c>
      <c r="BH769" s="626">
        <f t="shared" si="321"/>
        <v>26.816577033051939</v>
      </c>
      <c r="BI769" s="627">
        <f t="shared" si="321"/>
        <v>26.816577033051928</v>
      </c>
      <c r="BJ769" s="627">
        <f t="shared" si="321"/>
        <v>26.816577033051928</v>
      </c>
      <c r="BK769" s="627">
        <f t="shared" si="321"/>
        <v>26.816577033051928</v>
      </c>
      <c r="BL769" s="627">
        <f t="shared" si="321"/>
        <v>26.816577033051928</v>
      </c>
      <c r="BM769" s="627">
        <f t="shared" si="321"/>
        <v>26.816577033051928</v>
      </c>
    </row>
    <row r="770" spans="1:65" outlineLevel="1" x14ac:dyDescent="0.3">
      <c r="A770" t="str">
        <f t="shared" si="318"/>
        <v>Summary requirement</v>
      </c>
      <c r="B770" s="273" t="s">
        <v>76</v>
      </c>
      <c r="C770" s="275" t="str">
        <f t="shared" si="319"/>
        <v>Hoplens (FTA) 980</v>
      </c>
      <c r="D770" s="191" t="str">
        <f t="shared" si="319"/>
        <v>Final Stripping</v>
      </c>
      <c r="F770" s="592">
        <v>3.5324784975052017</v>
      </c>
      <c r="G770" s="592">
        <f t="shared" si="322"/>
        <v>3.5324784975052017</v>
      </c>
      <c r="H770" s="592">
        <f t="shared" si="322"/>
        <v>3.5324784975052017</v>
      </c>
      <c r="I770" s="592">
        <f t="shared" si="322"/>
        <v>3.5324784975052017</v>
      </c>
      <c r="J770" s="592">
        <f t="shared" si="322"/>
        <v>3.5324784975052017</v>
      </c>
      <c r="K770" s="592">
        <f t="shared" si="322"/>
        <v>3.5324784975052017</v>
      </c>
      <c r="L770" s="592">
        <f t="shared" si="322"/>
        <v>3.5324784975052017</v>
      </c>
      <c r="M770" s="592">
        <f t="shared" si="322"/>
        <v>3.5324784975052017</v>
      </c>
      <c r="N770" s="592">
        <f t="shared" si="322"/>
        <v>3.5324784975052017</v>
      </c>
      <c r="O770" s="592">
        <f t="shared" si="322"/>
        <v>3.5324784975052017</v>
      </c>
      <c r="P770" s="592">
        <f t="shared" si="322"/>
        <v>3.5324784975052017</v>
      </c>
      <c r="Q770" s="592">
        <f t="shared" si="322"/>
        <v>3.5324784975052017</v>
      </c>
      <c r="R770" s="593">
        <f t="shared" si="322"/>
        <v>3.5324784975052017</v>
      </c>
      <c r="S770" s="594">
        <f t="shared" si="322"/>
        <v>3.5324784975052039</v>
      </c>
      <c r="T770" s="595">
        <f t="shared" si="322"/>
        <v>5.7672307608635895</v>
      </c>
      <c r="U770" s="592">
        <f t="shared" si="322"/>
        <v>5.7672307608635895</v>
      </c>
      <c r="V770" s="592">
        <f t="shared" si="322"/>
        <v>5.7672307608635895</v>
      </c>
      <c r="W770" s="592">
        <f t="shared" si="320"/>
        <v>5.7672307608635895</v>
      </c>
      <c r="X770" s="592">
        <f t="shared" si="320"/>
        <v>5.7672307608635895</v>
      </c>
      <c r="Y770" s="592">
        <f t="shared" si="320"/>
        <v>5.7672307608635895</v>
      </c>
      <c r="Z770" s="592">
        <f t="shared" si="320"/>
        <v>5.7672307608635895</v>
      </c>
      <c r="AA770" s="592">
        <f t="shared" si="320"/>
        <v>5.7672307608635895</v>
      </c>
      <c r="AB770" s="592">
        <f t="shared" si="320"/>
        <v>5.7672307608635895</v>
      </c>
      <c r="AC770" s="592">
        <f t="shared" si="320"/>
        <v>5.7672307608635895</v>
      </c>
      <c r="AD770" s="592">
        <f t="shared" si="320"/>
        <v>5.7672307608635895</v>
      </c>
      <c r="AE770" s="592">
        <f t="shared" si="320"/>
        <v>5.7672307608635895</v>
      </c>
      <c r="AF770" s="593">
        <f t="shared" si="320"/>
        <v>5.7672307608635895</v>
      </c>
      <c r="AG770" s="594">
        <f t="shared" si="320"/>
        <v>5.7672307608635931</v>
      </c>
      <c r="AH770" s="595">
        <f t="shared" si="320"/>
        <v>5.9158190827786301</v>
      </c>
      <c r="AI770" s="592">
        <f t="shared" si="320"/>
        <v>5.9158190827786301</v>
      </c>
      <c r="AJ770" s="592">
        <f t="shared" si="320"/>
        <v>5.9158190827786301</v>
      </c>
      <c r="AK770" s="592">
        <f t="shared" si="320"/>
        <v>5.9158190827786301</v>
      </c>
      <c r="AL770" s="592">
        <f t="shared" si="323"/>
        <v>5.9158190827786301</v>
      </c>
      <c r="AM770" s="592">
        <f t="shared" si="323"/>
        <v>5.9158190827786301</v>
      </c>
      <c r="AN770" s="592">
        <f t="shared" si="323"/>
        <v>5.9158190827786301</v>
      </c>
      <c r="AO770" s="592">
        <f t="shared" si="323"/>
        <v>5.9158190827786301</v>
      </c>
      <c r="AP770" s="592">
        <f t="shared" si="323"/>
        <v>5.9158190827786301</v>
      </c>
      <c r="AQ770" s="592">
        <f t="shared" si="323"/>
        <v>5.9158190827786301</v>
      </c>
      <c r="AR770" s="592">
        <f t="shared" si="323"/>
        <v>5.9158190827786301</v>
      </c>
      <c r="AS770" s="592">
        <f t="shared" si="323"/>
        <v>5.9158190827786301</v>
      </c>
      <c r="AT770" s="593">
        <f t="shared" si="323"/>
        <v>5.9158190827786301</v>
      </c>
      <c r="AU770" s="594">
        <f t="shared" si="323"/>
        <v>5.9158190827786337</v>
      </c>
      <c r="AV770" s="595">
        <f t="shared" si="323"/>
        <v>5.9158190827786301</v>
      </c>
      <c r="AW770" s="592">
        <f t="shared" si="323"/>
        <v>5.9158190827786301</v>
      </c>
      <c r="AX770" s="592">
        <f t="shared" si="323"/>
        <v>5.9158190827786301</v>
      </c>
      <c r="AY770" s="592">
        <f t="shared" si="323"/>
        <v>5.9158190827786301</v>
      </c>
      <c r="AZ770" s="592">
        <f t="shared" si="323"/>
        <v>5.9158190827786301</v>
      </c>
      <c r="BA770" s="592">
        <f t="shared" si="323"/>
        <v>5.9158190827786301</v>
      </c>
      <c r="BB770" s="592">
        <f t="shared" si="321"/>
        <v>5.9158190827786301</v>
      </c>
      <c r="BC770" s="592">
        <f t="shared" si="321"/>
        <v>5.9158190827786301</v>
      </c>
      <c r="BD770" s="592">
        <f t="shared" si="321"/>
        <v>5.9158190827786301</v>
      </c>
      <c r="BE770" s="592">
        <f t="shared" si="321"/>
        <v>5.9158190827786301</v>
      </c>
      <c r="BF770" s="592">
        <f t="shared" si="321"/>
        <v>5.9158190827786301</v>
      </c>
      <c r="BG770" s="592">
        <f t="shared" si="321"/>
        <v>5.9158190827786301</v>
      </c>
      <c r="BH770" s="593">
        <f t="shared" si="321"/>
        <v>5.9158190827786301</v>
      </c>
      <c r="BI770" s="594">
        <f t="shared" si="321"/>
        <v>5.9158190827786337</v>
      </c>
      <c r="BJ770" s="594">
        <f t="shared" si="321"/>
        <v>5.9158190827786337</v>
      </c>
      <c r="BK770" s="594">
        <f t="shared" si="321"/>
        <v>5.9158190827786337</v>
      </c>
      <c r="BL770" s="594">
        <f t="shared" si="321"/>
        <v>5.9158190827786337</v>
      </c>
      <c r="BM770" s="594">
        <f t="shared" si="321"/>
        <v>5.9158190827786337</v>
      </c>
    </row>
    <row r="771" spans="1:65" outlineLevel="1" x14ac:dyDescent="0.3">
      <c r="A771" t="str">
        <f t="shared" si="318"/>
        <v>Summary requirement</v>
      </c>
      <c r="B771" s="273" t="s">
        <v>84</v>
      </c>
      <c r="C771" s="275" t="str">
        <f t="shared" si="319"/>
        <v>Hoplens (FLA) 14xx</v>
      </c>
      <c r="D771" s="191" t="str">
        <f t="shared" si="319"/>
        <v>Catridge Preparation</v>
      </c>
      <c r="F771" s="592">
        <v>3.257094481875408</v>
      </c>
      <c r="G771" s="592">
        <f t="shared" si="322"/>
        <v>3.2064647559605493</v>
      </c>
      <c r="H771" s="592">
        <f t="shared" si="322"/>
        <v>3.2064647559605493</v>
      </c>
      <c r="I771" s="592">
        <f t="shared" si="322"/>
        <v>3.2064647559605493</v>
      </c>
      <c r="J771" s="592">
        <f t="shared" si="322"/>
        <v>3.2064647559605493</v>
      </c>
      <c r="K771" s="592">
        <f t="shared" si="322"/>
        <v>3.2064647559605493</v>
      </c>
      <c r="L771" s="592">
        <f t="shared" si="322"/>
        <v>3.2064647559605493</v>
      </c>
      <c r="M771" s="592">
        <f t="shared" si="322"/>
        <v>3.2064647559605493</v>
      </c>
      <c r="N771" s="592">
        <f t="shared" si="322"/>
        <v>3.2064647559605493</v>
      </c>
      <c r="O771" s="592">
        <f t="shared" si="322"/>
        <v>3.2064647559605493</v>
      </c>
      <c r="P771" s="592">
        <f t="shared" si="322"/>
        <v>3.2064647559605493</v>
      </c>
      <c r="Q771" s="592">
        <f t="shared" si="322"/>
        <v>3.2064647559605493</v>
      </c>
      <c r="R771" s="593">
        <f t="shared" si="322"/>
        <v>3.2064647559605493</v>
      </c>
      <c r="S771" s="594">
        <f t="shared" si="322"/>
        <v>3.2064647559605501</v>
      </c>
      <c r="T771" s="595">
        <f t="shared" si="322"/>
        <v>3.2890043993107247</v>
      </c>
      <c r="U771" s="592">
        <f t="shared" si="322"/>
        <v>3.2890043993107247</v>
      </c>
      <c r="V771" s="592">
        <f t="shared" si="322"/>
        <v>3.2890043993107247</v>
      </c>
      <c r="W771" s="592">
        <f t="shared" si="320"/>
        <v>3.2890043993107247</v>
      </c>
      <c r="X771" s="592">
        <f t="shared" si="320"/>
        <v>3.2890043993107247</v>
      </c>
      <c r="Y771" s="592">
        <f t="shared" si="320"/>
        <v>3.2890043993107247</v>
      </c>
      <c r="Z771" s="592">
        <f t="shared" si="320"/>
        <v>3.2890043993107247</v>
      </c>
      <c r="AA771" s="592">
        <f t="shared" si="320"/>
        <v>3.2890043993107247</v>
      </c>
      <c r="AB771" s="592">
        <f t="shared" si="320"/>
        <v>3.2890043993107247</v>
      </c>
      <c r="AC771" s="592">
        <f t="shared" si="320"/>
        <v>3.2890043993107247</v>
      </c>
      <c r="AD771" s="592">
        <f t="shared" si="320"/>
        <v>3.2890043993107247</v>
      </c>
      <c r="AE771" s="592">
        <f t="shared" si="320"/>
        <v>3.2890043993107247</v>
      </c>
      <c r="AF771" s="593">
        <f t="shared" si="320"/>
        <v>3.2890043993107247</v>
      </c>
      <c r="AG771" s="594">
        <f t="shared" si="320"/>
        <v>3.2890043993107252</v>
      </c>
      <c r="AH771" s="595">
        <f t="shared" si="320"/>
        <v>3.6456503054126568</v>
      </c>
      <c r="AI771" s="592">
        <f t="shared" si="320"/>
        <v>3.6456503054126568</v>
      </c>
      <c r="AJ771" s="592">
        <f t="shared" si="320"/>
        <v>3.6456503054126568</v>
      </c>
      <c r="AK771" s="592">
        <f t="shared" si="320"/>
        <v>3.6456503054126568</v>
      </c>
      <c r="AL771" s="592">
        <f t="shared" si="323"/>
        <v>3.6456503054126568</v>
      </c>
      <c r="AM771" s="592">
        <f t="shared" si="323"/>
        <v>3.6456503054126568</v>
      </c>
      <c r="AN771" s="592">
        <f t="shared" si="323"/>
        <v>3.6456503054126568</v>
      </c>
      <c r="AO771" s="592">
        <f t="shared" si="323"/>
        <v>3.6456503054126568</v>
      </c>
      <c r="AP771" s="592">
        <f t="shared" si="323"/>
        <v>3.6456503054126568</v>
      </c>
      <c r="AQ771" s="592">
        <f t="shared" si="323"/>
        <v>3.6456503054126568</v>
      </c>
      <c r="AR771" s="592">
        <f t="shared" si="323"/>
        <v>3.6456503054126568</v>
      </c>
      <c r="AS771" s="592">
        <f t="shared" si="323"/>
        <v>3.6456503054126568</v>
      </c>
      <c r="AT771" s="593">
        <f t="shared" si="323"/>
        <v>3.6456503054126568</v>
      </c>
      <c r="AU771" s="594">
        <f t="shared" si="323"/>
        <v>3.6456503054126581</v>
      </c>
      <c r="AV771" s="595">
        <f t="shared" si="323"/>
        <v>3.6456503054126568</v>
      </c>
      <c r="AW771" s="592">
        <f t="shared" si="323"/>
        <v>3.6456503054126568</v>
      </c>
      <c r="AX771" s="592">
        <f t="shared" si="323"/>
        <v>3.6456503054126568</v>
      </c>
      <c r="AY771" s="592">
        <f t="shared" si="323"/>
        <v>3.6456503054126568</v>
      </c>
      <c r="AZ771" s="592">
        <f t="shared" si="323"/>
        <v>3.6456503054126568</v>
      </c>
      <c r="BA771" s="592">
        <f t="shared" si="323"/>
        <v>3.6456503054126568</v>
      </c>
      <c r="BB771" s="592">
        <f t="shared" si="321"/>
        <v>3.6456503054126568</v>
      </c>
      <c r="BC771" s="592">
        <f t="shared" si="321"/>
        <v>3.6456503054126568</v>
      </c>
      <c r="BD771" s="592">
        <f t="shared" si="321"/>
        <v>3.6456503054126568</v>
      </c>
      <c r="BE771" s="592">
        <f t="shared" si="321"/>
        <v>3.6456503054126568</v>
      </c>
      <c r="BF771" s="592">
        <f t="shared" si="321"/>
        <v>3.6456503054126568</v>
      </c>
      <c r="BG771" s="592">
        <f t="shared" si="321"/>
        <v>3.6456503054126568</v>
      </c>
      <c r="BH771" s="593">
        <f t="shared" si="321"/>
        <v>3.6456503054126568</v>
      </c>
      <c r="BI771" s="594">
        <f t="shared" si="321"/>
        <v>3.6456503054126581</v>
      </c>
      <c r="BJ771" s="594">
        <f t="shared" si="321"/>
        <v>3.6456503054126581</v>
      </c>
      <c r="BK771" s="594">
        <f t="shared" si="321"/>
        <v>3.6456503054126581</v>
      </c>
      <c r="BL771" s="594">
        <f t="shared" si="321"/>
        <v>3.6456503054126581</v>
      </c>
      <c r="BM771" s="594">
        <f t="shared" si="321"/>
        <v>3.6456503054126581</v>
      </c>
    </row>
    <row r="772" spans="1:65" s="253" customFormat="1" outlineLevel="1" x14ac:dyDescent="0.3">
      <c r="A772" t="str">
        <f t="shared" si="318"/>
        <v>Summary requirement</v>
      </c>
      <c r="B772" s="622" t="s">
        <v>84</v>
      </c>
      <c r="C772" s="623" t="str">
        <f t="shared" si="319"/>
        <v>Hoplens (FLA) 14xx</v>
      </c>
      <c r="D772" s="624" t="str">
        <f t="shared" si="319"/>
        <v>Lensing</v>
      </c>
      <c r="F772" s="625">
        <v>13.859604901383245</v>
      </c>
      <c r="G772" s="625">
        <f t="shared" si="322"/>
        <v>13.644165035776021</v>
      </c>
      <c r="H772" s="625">
        <f t="shared" si="322"/>
        <v>13.644165035776021</v>
      </c>
      <c r="I772" s="625">
        <f t="shared" si="322"/>
        <v>13.644165035776021</v>
      </c>
      <c r="J772" s="625">
        <f t="shared" si="322"/>
        <v>13.644165035776021</v>
      </c>
      <c r="K772" s="625">
        <f t="shared" si="322"/>
        <v>13.644165035776021</v>
      </c>
      <c r="L772" s="625">
        <f t="shared" si="322"/>
        <v>13.644165035776021</v>
      </c>
      <c r="M772" s="625">
        <f t="shared" si="322"/>
        <v>13.644165035776021</v>
      </c>
      <c r="N772" s="625">
        <f t="shared" si="322"/>
        <v>13.644165035776021</v>
      </c>
      <c r="O772" s="625">
        <f t="shared" si="322"/>
        <v>13.644165035776021</v>
      </c>
      <c r="P772" s="625">
        <f t="shared" si="322"/>
        <v>13.644165035776021</v>
      </c>
      <c r="Q772" s="625">
        <f t="shared" si="322"/>
        <v>13.644165035776021</v>
      </c>
      <c r="R772" s="626">
        <f t="shared" si="322"/>
        <v>13.644165035776021</v>
      </c>
      <c r="S772" s="627">
        <f t="shared" si="322"/>
        <v>13.644165035776025</v>
      </c>
      <c r="T772" s="628">
        <f t="shared" si="322"/>
        <v>13.99538814333409</v>
      </c>
      <c r="U772" s="625">
        <f t="shared" si="322"/>
        <v>13.99538814333409</v>
      </c>
      <c r="V772" s="625">
        <f t="shared" si="322"/>
        <v>13.99538814333409</v>
      </c>
      <c r="W772" s="625">
        <f t="shared" si="320"/>
        <v>13.99538814333409</v>
      </c>
      <c r="X772" s="625">
        <f t="shared" si="320"/>
        <v>13.99538814333409</v>
      </c>
      <c r="Y772" s="625">
        <f t="shared" si="320"/>
        <v>13.99538814333409</v>
      </c>
      <c r="Z772" s="625">
        <f t="shared" si="320"/>
        <v>13.99538814333409</v>
      </c>
      <c r="AA772" s="625">
        <f t="shared" si="320"/>
        <v>13.99538814333409</v>
      </c>
      <c r="AB772" s="625">
        <f t="shared" si="320"/>
        <v>13.99538814333409</v>
      </c>
      <c r="AC772" s="625">
        <f t="shared" si="320"/>
        <v>13.99538814333409</v>
      </c>
      <c r="AD772" s="625">
        <f t="shared" si="320"/>
        <v>13.99538814333409</v>
      </c>
      <c r="AE772" s="625">
        <f t="shared" si="320"/>
        <v>13.99538814333409</v>
      </c>
      <c r="AF772" s="626">
        <f t="shared" si="320"/>
        <v>13.99538814333409</v>
      </c>
      <c r="AG772" s="627">
        <f t="shared" si="320"/>
        <v>13.995388143334091</v>
      </c>
      <c r="AH772" s="628">
        <f t="shared" si="320"/>
        <v>15.512989605549729</v>
      </c>
      <c r="AI772" s="625">
        <f t="shared" si="320"/>
        <v>15.512989605549729</v>
      </c>
      <c r="AJ772" s="625">
        <f t="shared" si="320"/>
        <v>15.512989605549729</v>
      </c>
      <c r="AK772" s="625">
        <f t="shared" si="320"/>
        <v>15.512989605549729</v>
      </c>
      <c r="AL772" s="625">
        <f t="shared" si="323"/>
        <v>15.512989605549729</v>
      </c>
      <c r="AM772" s="625">
        <f t="shared" si="323"/>
        <v>15.512989605549729</v>
      </c>
      <c r="AN772" s="625">
        <f t="shared" si="323"/>
        <v>15.512989605549729</v>
      </c>
      <c r="AO772" s="625">
        <f t="shared" si="323"/>
        <v>15.512989605549729</v>
      </c>
      <c r="AP772" s="625">
        <f t="shared" si="323"/>
        <v>15.512989605549729</v>
      </c>
      <c r="AQ772" s="625">
        <f t="shared" si="323"/>
        <v>15.512989605549729</v>
      </c>
      <c r="AR772" s="625">
        <f t="shared" si="323"/>
        <v>15.512989605549729</v>
      </c>
      <c r="AS772" s="625">
        <f t="shared" si="323"/>
        <v>15.512989605549729</v>
      </c>
      <c r="AT772" s="626">
        <f t="shared" si="323"/>
        <v>15.512989605549729</v>
      </c>
      <c r="AU772" s="627">
        <f t="shared" si="323"/>
        <v>15.512989605549734</v>
      </c>
      <c r="AV772" s="628">
        <f t="shared" si="323"/>
        <v>15.512989605549729</v>
      </c>
      <c r="AW772" s="625">
        <f t="shared" si="323"/>
        <v>15.512989605549729</v>
      </c>
      <c r="AX772" s="625">
        <f t="shared" si="323"/>
        <v>15.512989605549729</v>
      </c>
      <c r="AY772" s="625">
        <f t="shared" si="323"/>
        <v>15.512989605549729</v>
      </c>
      <c r="AZ772" s="625">
        <f t="shared" si="323"/>
        <v>15.512989605549729</v>
      </c>
      <c r="BA772" s="625">
        <f t="shared" si="323"/>
        <v>15.512989605549729</v>
      </c>
      <c r="BB772" s="625">
        <f t="shared" si="321"/>
        <v>15.512989605549729</v>
      </c>
      <c r="BC772" s="625">
        <f t="shared" si="321"/>
        <v>15.512989605549729</v>
      </c>
      <c r="BD772" s="625">
        <f t="shared" si="321"/>
        <v>15.512989605549729</v>
      </c>
      <c r="BE772" s="625">
        <f t="shared" si="321"/>
        <v>15.512989605549729</v>
      </c>
      <c r="BF772" s="625">
        <f t="shared" si="321"/>
        <v>15.512989605549729</v>
      </c>
      <c r="BG772" s="625">
        <f t="shared" si="321"/>
        <v>15.512989605549729</v>
      </c>
      <c r="BH772" s="626">
        <f t="shared" si="321"/>
        <v>15.512989605549729</v>
      </c>
      <c r="BI772" s="627">
        <f t="shared" si="321"/>
        <v>15.512989605549734</v>
      </c>
      <c r="BJ772" s="627">
        <f t="shared" si="321"/>
        <v>15.512989605549734</v>
      </c>
      <c r="BK772" s="627">
        <f t="shared" si="321"/>
        <v>15.512989605549734</v>
      </c>
      <c r="BL772" s="627">
        <f t="shared" si="321"/>
        <v>15.512989605549734</v>
      </c>
      <c r="BM772" s="627">
        <f t="shared" si="321"/>
        <v>15.512989605549734</v>
      </c>
    </row>
    <row r="773" spans="1:65" outlineLevel="1" x14ac:dyDescent="0.3">
      <c r="A773" t="str">
        <f t="shared" si="318"/>
        <v>Summary requirement</v>
      </c>
      <c r="B773" s="273" t="s">
        <v>84</v>
      </c>
      <c r="C773" s="275" t="str">
        <f t="shared" ref="C773:D788" si="324">C825</f>
        <v>Hoplens (FLA) 14xx</v>
      </c>
      <c r="D773" s="191" t="str">
        <f t="shared" si="324"/>
        <v>Final Stripping</v>
      </c>
      <c r="F773" s="592">
        <v>2.6108541314031641</v>
      </c>
      <c r="G773" s="592">
        <f t="shared" si="322"/>
        <v>2.5702698530494987</v>
      </c>
      <c r="H773" s="592">
        <f t="shared" si="322"/>
        <v>2.5702698530494987</v>
      </c>
      <c r="I773" s="592">
        <f t="shared" si="322"/>
        <v>2.5702698530494987</v>
      </c>
      <c r="J773" s="592">
        <f t="shared" si="322"/>
        <v>2.5702698530494987</v>
      </c>
      <c r="K773" s="592">
        <f t="shared" si="322"/>
        <v>2.5702698530494987</v>
      </c>
      <c r="L773" s="592">
        <f t="shared" si="322"/>
        <v>2.5702698530494987</v>
      </c>
      <c r="M773" s="592">
        <f t="shared" si="322"/>
        <v>2.5702698530494987</v>
      </c>
      <c r="N773" s="592">
        <f t="shared" si="322"/>
        <v>2.5702698530494987</v>
      </c>
      <c r="O773" s="592">
        <f t="shared" si="322"/>
        <v>2.5702698530494987</v>
      </c>
      <c r="P773" s="592">
        <f t="shared" si="322"/>
        <v>2.5702698530494987</v>
      </c>
      <c r="Q773" s="592">
        <f t="shared" si="322"/>
        <v>2.5702698530494987</v>
      </c>
      <c r="R773" s="593">
        <f t="shared" si="322"/>
        <v>2.5702698530494987</v>
      </c>
      <c r="S773" s="594">
        <f t="shared" si="322"/>
        <v>2.5702698530495001</v>
      </c>
      <c r="T773" s="595">
        <f t="shared" si="322"/>
        <v>2.6364327998244619</v>
      </c>
      <c r="U773" s="592">
        <f t="shared" si="322"/>
        <v>2.6364327998244619</v>
      </c>
      <c r="V773" s="592">
        <f t="shared" si="322"/>
        <v>2.6364327998244619</v>
      </c>
      <c r="W773" s="592">
        <f t="shared" si="320"/>
        <v>2.6364327998244619</v>
      </c>
      <c r="X773" s="592">
        <f t="shared" si="320"/>
        <v>2.6364327998244619</v>
      </c>
      <c r="Y773" s="592">
        <f t="shared" si="320"/>
        <v>2.6364327998244619</v>
      </c>
      <c r="Z773" s="592">
        <f t="shared" si="320"/>
        <v>2.6364327998244619</v>
      </c>
      <c r="AA773" s="592">
        <f t="shared" si="320"/>
        <v>2.6364327998244619</v>
      </c>
      <c r="AB773" s="592">
        <f t="shared" si="320"/>
        <v>2.6364327998244619</v>
      </c>
      <c r="AC773" s="592">
        <f t="shared" si="320"/>
        <v>2.6364327998244619</v>
      </c>
      <c r="AD773" s="592">
        <f t="shared" si="320"/>
        <v>2.6364327998244619</v>
      </c>
      <c r="AE773" s="592">
        <f t="shared" si="320"/>
        <v>2.6364327998244619</v>
      </c>
      <c r="AF773" s="593">
        <f t="shared" si="320"/>
        <v>2.6364327998244619</v>
      </c>
      <c r="AG773" s="594">
        <f t="shared" si="320"/>
        <v>2.6364327998244628</v>
      </c>
      <c r="AH773" s="595">
        <f t="shared" si="320"/>
        <v>2.9223165660387309</v>
      </c>
      <c r="AI773" s="592">
        <f t="shared" si="320"/>
        <v>2.9223165660387309</v>
      </c>
      <c r="AJ773" s="592">
        <f t="shared" si="320"/>
        <v>2.9223165660387309</v>
      </c>
      <c r="AK773" s="592">
        <f t="shared" si="320"/>
        <v>2.9223165660387309</v>
      </c>
      <c r="AL773" s="592">
        <f t="shared" si="323"/>
        <v>2.9223165660387309</v>
      </c>
      <c r="AM773" s="592">
        <f t="shared" si="323"/>
        <v>2.9223165660387309</v>
      </c>
      <c r="AN773" s="592">
        <f t="shared" si="323"/>
        <v>2.9223165660387309</v>
      </c>
      <c r="AO773" s="592">
        <f t="shared" si="323"/>
        <v>2.9223165660387309</v>
      </c>
      <c r="AP773" s="592">
        <f t="shared" si="323"/>
        <v>2.9223165660387309</v>
      </c>
      <c r="AQ773" s="592">
        <f t="shared" si="323"/>
        <v>2.9223165660387309</v>
      </c>
      <c r="AR773" s="592">
        <f t="shared" si="323"/>
        <v>2.9223165660387309</v>
      </c>
      <c r="AS773" s="592">
        <f t="shared" si="323"/>
        <v>2.9223165660387309</v>
      </c>
      <c r="AT773" s="593">
        <f t="shared" si="323"/>
        <v>2.9223165660387309</v>
      </c>
      <c r="AU773" s="594">
        <f t="shared" si="323"/>
        <v>2.9223165660387327</v>
      </c>
      <c r="AV773" s="595">
        <f t="shared" si="323"/>
        <v>2.9223165660387309</v>
      </c>
      <c r="AW773" s="592">
        <f t="shared" si="323"/>
        <v>2.9223165660387309</v>
      </c>
      <c r="AX773" s="592">
        <f t="shared" si="323"/>
        <v>2.9223165660387309</v>
      </c>
      <c r="AY773" s="592">
        <f t="shared" si="323"/>
        <v>2.9223165660387309</v>
      </c>
      <c r="AZ773" s="592">
        <f t="shared" si="323"/>
        <v>2.9223165660387309</v>
      </c>
      <c r="BA773" s="592">
        <f t="shared" si="323"/>
        <v>2.9223165660387309</v>
      </c>
      <c r="BB773" s="592">
        <f t="shared" si="321"/>
        <v>2.9223165660387309</v>
      </c>
      <c r="BC773" s="592">
        <f t="shared" si="321"/>
        <v>2.9223165660387309</v>
      </c>
      <c r="BD773" s="592">
        <f t="shared" si="321"/>
        <v>2.9223165660387309</v>
      </c>
      <c r="BE773" s="592">
        <f t="shared" si="321"/>
        <v>2.9223165660387309</v>
      </c>
      <c r="BF773" s="592">
        <f t="shared" si="321"/>
        <v>2.9223165660387309</v>
      </c>
      <c r="BG773" s="592">
        <f t="shared" si="321"/>
        <v>2.9223165660387309</v>
      </c>
      <c r="BH773" s="593">
        <f t="shared" si="321"/>
        <v>2.9223165660387309</v>
      </c>
      <c r="BI773" s="594">
        <f t="shared" si="321"/>
        <v>2.9223165660387327</v>
      </c>
      <c r="BJ773" s="594">
        <f t="shared" si="321"/>
        <v>2.9223165660387327</v>
      </c>
      <c r="BK773" s="594">
        <f t="shared" si="321"/>
        <v>2.9223165660387327</v>
      </c>
      <c r="BL773" s="594">
        <f t="shared" si="321"/>
        <v>2.9223165660387327</v>
      </c>
      <c r="BM773" s="594">
        <f t="shared" si="321"/>
        <v>2.9223165660387327</v>
      </c>
    </row>
    <row r="774" spans="1:65" outlineLevel="1" x14ac:dyDescent="0.3">
      <c r="A774" t="str">
        <f t="shared" si="318"/>
        <v>Summary requirement</v>
      </c>
      <c r="B774" s="273" t="s">
        <v>84</v>
      </c>
      <c r="C774" s="275" t="str">
        <f t="shared" si="324"/>
        <v>Hoplens (FLA) 14xx</v>
      </c>
      <c r="D774" s="191" t="str">
        <f t="shared" si="324"/>
        <v>AR Coating load</v>
      </c>
      <c r="F774" s="592">
        <v>9.4026783506243064E-2</v>
      </c>
      <c r="G774" s="592">
        <f t="shared" si="322"/>
        <v>9.2565189344923013E-2</v>
      </c>
      <c r="H774" s="592">
        <f t="shared" si="322"/>
        <v>9.2565189344923013E-2</v>
      </c>
      <c r="I774" s="592">
        <f t="shared" si="322"/>
        <v>9.2565189344923013E-2</v>
      </c>
      <c r="J774" s="592">
        <f t="shared" si="322"/>
        <v>9.2565189344923013E-2</v>
      </c>
      <c r="K774" s="592">
        <f t="shared" si="322"/>
        <v>9.2565189344923013E-2</v>
      </c>
      <c r="L774" s="592">
        <f t="shared" si="322"/>
        <v>9.2565189344923013E-2</v>
      </c>
      <c r="M774" s="592">
        <f t="shared" si="322"/>
        <v>9.2565189344923013E-2</v>
      </c>
      <c r="N774" s="592">
        <f t="shared" si="322"/>
        <v>9.2565189344923013E-2</v>
      </c>
      <c r="O774" s="592">
        <f t="shared" si="322"/>
        <v>9.2565189344923013E-2</v>
      </c>
      <c r="P774" s="592">
        <f t="shared" si="322"/>
        <v>9.2565189344923013E-2</v>
      </c>
      <c r="Q774" s="592">
        <f t="shared" si="322"/>
        <v>9.2565189344923013E-2</v>
      </c>
      <c r="R774" s="593">
        <f t="shared" si="322"/>
        <v>9.2565189344923013E-2</v>
      </c>
      <c r="S774" s="594">
        <f t="shared" si="322"/>
        <v>9.2565189344923041E-2</v>
      </c>
      <c r="T774" s="595">
        <f t="shared" si="322"/>
        <v>9.4947968603908695E-2</v>
      </c>
      <c r="U774" s="592">
        <f t="shared" si="322"/>
        <v>9.4947968603908695E-2</v>
      </c>
      <c r="V774" s="592">
        <f t="shared" si="322"/>
        <v>9.4947968603908695E-2</v>
      </c>
      <c r="W774" s="592">
        <f t="shared" si="320"/>
        <v>9.4947968603908695E-2</v>
      </c>
      <c r="X774" s="592">
        <f t="shared" si="320"/>
        <v>9.4947968603908695E-2</v>
      </c>
      <c r="Y774" s="592">
        <f t="shared" si="320"/>
        <v>9.4947968603908695E-2</v>
      </c>
      <c r="Z774" s="592">
        <f t="shared" si="320"/>
        <v>9.4947968603908695E-2</v>
      </c>
      <c r="AA774" s="592">
        <f t="shared" si="320"/>
        <v>9.4947968603908695E-2</v>
      </c>
      <c r="AB774" s="592">
        <f t="shared" si="320"/>
        <v>9.4947968603908695E-2</v>
      </c>
      <c r="AC774" s="592">
        <f t="shared" si="320"/>
        <v>9.4947968603908695E-2</v>
      </c>
      <c r="AD774" s="592">
        <f t="shared" si="320"/>
        <v>9.4947968603908695E-2</v>
      </c>
      <c r="AE774" s="592">
        <f t="shared" si="320"/>
        <v>9.4947968603908695E-2</v>
      </c>
      <c r="AF774" s="593">
        <f t="shared" si="320"/>
        <v>9.4947968603908695E-2</v>
      </c>
      <c r="AG774" s="594">
        <f t="shared" si="320"/>
        <v>9.4947968603908722E-2</v>
      </c>
      <c r="AH774" s="595">
        <f t="shared" si="320"/>
        <v>0.10524372992985143</v>
      </c>
      <c r="AI774" s="592">
        <f t="shared" si="320"/>
        <v>0.10524372992985143</v>
      </c>
      <c r="AJ774" s="592">
        <f t="shared" si="320"/>
        <v>0.10524372992985143</v>
      </c>
      <c r="AK774" s="592">
        <f t="shared" si="320"/>
        <v>0.10524372992985143</v>
      </c>
      <c r="AL774" s="592">
        <f t="shared" si="323"/>
        <v>0.10524372992985143</v>
      </c>
      <c r="AM774" s="592">
        <f t="shared" si="323"/>
        <v>0.10524372992985143</v>
      </c>
      <c r="AN774" s="592">
        <f t="shared" si="323"/>
        <v>0.10524372992985143</v>
      </c>
      <c r="AO774" s="592">
        <f t="shared" si="323"/>
        <v>0.10524372992985143</v>
      </c>
      <c r="AP774" s="592">
        <f t="shared" si="323"/>
        <v>0.10524372992985143</v>
      </c>
      <c r="AQ774" s="592">
        <f t="shared" si="323"/>
        <v>0.10524372992985143</v>
      </c>
      <c r="AR774" s="592">
        <f t="shared" si="323"/>
        <v>0.10524372992985143</v>
      </c>
      <c r="AS774" s="592">
        <f t="shared" si="323"/>
        <v>0.10524372992985143</v>
      </c>
      <c r="AT774" s="593">
        <f t="shared" si="323"/>
        <v>0.10524372992985143</v>
      </c>
      <c r="AU774" s="594">
        <f t="shared" si="323"/>
        <v>0.10524372992985147</v>
      </c>
      <c r="AV774" s="595">
        <f t="shared" si="323"/>
        <v>0.10524372992985143</v>
      </c>
      <c r="AW774" s="592">
        <f t="shared" si="323"/>
        <v>0.10524372992985143</v>
      </c>
      <c r="AX774" s="592">
        <f t="shared" si="323"/>
        <v>0.10524372992985143</v>
      </c>
      <c r="AY774" s="592">
        <f t="shared" si="323"/>
        <v>0.10524372992985143</v>
      </c>
      <c r="AZ774" s="592">
        <f t="shared" si="323"/>
        <v>0.10524372992985143</v>
      </c>
      <c r="BA774" s="592">
        <f t="shared" si="323"/>
        <v>0.10524372992985143</v>
      </c>
      <c r="BB774" s="592">
        <f t="shared" si="321"/>
        <v>0.10524372992985143</v>
      </c>
      <c r="BC774" s="592">
        <f t="shared" si="321"/>
        <v>0.10524372992985143</v>
      </c>
      <c r="BD774" s="592">
        <f t="shared" si="321"/>
        <v>0.10524372992985143</v>
      </c>
      <c r="BE774" s="592">
        <f t="shared" si="321"/>
        <v>0.10524372992985143</v>
      </c>
      <c r="BF774" s="592">
        <f t="shared" si="321"/>
        <v>0.10524372992985143</v>
      </c>
      <c r="BG774" s="592">
        <f t="shared" si="321"/>
        <v>0.10524372992985143</v>
      </c>
      <c r="BH774" s="593">
        <f t="shared" si="321"/>
        <v>0.10524372992985143</v>
      </c>
      <c r="BI774" s="594">
        <f t="shared" si="321"/>
        <v>0.10524372992985147</v>
      </c>
      <c r="BJ774" s="594">
        <f t="shared" si="321"/>
        <v>0.10524372992985147</v>
      </c>
      <c r="BK774" s="594">
        <f t="shared" si="321"/>
        <v>0.10524372992985147</v>
      </c>
      <c r="BL774" s="594">
        <f t="shared" si="321"/>
        <v>0.10524372992985147</v>
      </c>
      <c r="BM774" s="594">
        <f t="shared" si="321"/>
        <v>0.10524372992985147</v>
      </c>
    </row>
    <row r="775" spans="1:65" outlineLevel="1" x14ac:dyDescent="0.3">
      <c r="A775" t="str">
        <f t="shared" si="318"/>
        <v>Summary requirement</v>
      </c>
      <c r="B775" s="273" t="s">
        <v>84</v>
      </c>
      <c r="C775" s="275" t="str">
        <f t="shared" si="324"/>
        <v>Hoplens (FLA) 14xx</v>
      </c>
      <c r="D775" s="191" t="str">
        <f t="shared" si="324"/>
        <v>AR Coating/Pre/Post Inspection</v>
      </c>
      <c r="F775" s="592">
        <v>0.55194737057622656</v>
      </c>
      <c r="G775" s="592">
        <f t="shared" si="322"/>
        <v>0.54336765505148354</v>
      </c>
      <c r="H775" s="592">
        <f t="shared" si="322"/>
        <v>0.54336765505148354</v>
      </c>
      <c r="I775" s="592">
        <f t="shared" si="322"/>
        <v>0.54336765505148354</v>
      </c>
      <c r="J775" s="592">
        <f t="shared" si="322"/>
        <v>0.54336765505148354</v>
      </c>
      <c r="K775" s="592">
        <f t="shared" si="322"/>
        <v>0.54336765505148354</v>
      </c>
      <c r="L775" s="592">
        <f t="shared" si="322"/>
        <v>0.54336765505148354</v>
      </c>
      <c r="M775" s="592">
        <f t="shared" si="322"/>
        <v>0.54336765505148354</v>
      </c>
      <c r="N775" s="592">
        <f t="shared" si="322"/>
        <v>0.54336765505148354</v>
      </c>
      <c r="O775" s="592">
        <f t="shared" si="322"/>
        <v>0.54336765505148354</v>
      </c>
      <c r="P775" s="592">
        <f t="shared" si="322"/>
        <v>0.54336765505148354</v>
      </c>
      <c r="Q775" s="592">
        <f t="shared" si="322"/>
        <v>0.54336765505148354</v>
      </c>
      <c r="R775" s="593">
        <f t="shared" si="322"/>
        <v>0.54336765505148354</v>
      </c>
      <c r="S775" s="594">
        <f t="shared" si="322"/>
        <v>0.54336765505148354</v>
      </c>
      <c r="T775" s="595">
        <f t="shared" si="322"/>
        <v>0.55735482655324398</v>
      </c>
      <c r="U775" s="592">
        <f t="shared" si="322"/>
        <v>0.55735482655324398</v>
      </c>
      <c r="V775" s="592">
        <f t="shared" si="322"/>
        <v>0.55735482655324398</v>
      </c>
      <c r="W775" s="592">
        <f t="shared" si="320"/>
        <v>0.55735482655324398</v>
      </c>
      <c r="X775" s="592">
        <f t="shared" si="320"/>
        <v>0.55735482655324398</v>
      </c>
      <c r="Y775" s="592">
        <f t="shared" si="320"/>
        <v>0.55735482655324398</v>
      </c>
      <c r="Z775" s="592">
        <f t="shared" si="320"/>
        <v>0.55735482655324398</v>
      </c>
      <c r="AA775" s="592">
        <f t="shared" si="320"/>
        <v>0.55735482655324398</v>
      </c>
      <c r="AB775" s="592">
        <f t="shared" si="320"/>
        <v>0.55735482655324398</v>
      </c>
      <c r="AC775" s="592">
        <f t="shared" si="320"/>
        <v>0.55735482655324398</v>
      </c>
      <c r="AD775" s="592">
        <f t="shared" si="320"/>
        <v>0.55735482655324398</v>
      </c>
      <c r="AE775" s="592">
        <f t="shared" si="320"/>
        <v>0.55735482655324398</v>
      </c>
      <c r="AF775" s="593">
        <f t="shared" si="320"/>
        <v>0.55735482655324398</v>
      </c>
      <c r="AG775" s="594">
        <f t="shared" si="320"/>
        <v>0.55735482655324398</v>
      </c>
      <c r="AH775" s="595">
        <f t="shared" si="320"/>
        <v>0.61779205709572205</v>
      </c>
      <c r="AI775" s="592">
        <f t="shared" si="320"/>
        <v>0.61779205709572205</v>
      </c>
      <c r="AJ775" s="592">
        <f t="shared" si="320"/>
        <v>0.61779205709572205</v>
      </c>
      <c r="AK775" s="592">
        <f t="shared" si="320"/>
        <v>0.61779205709572205</v>
      </c>
      <c r="AL775" s="592">
        <f t="shared" si="323"/>
        <v>0.61779205709572205</v>
      </c>
      <c r="AM775" s="592">
        <f t="shared" si="323"/>
        <v>0.61779205709572205</v>
      </c>
      <c r="AN775" s="592">
        <f t="shared" si="323"/>
        <v>0.61779205709572205</v>
      </c>
      <c r="AO775" s="592">
        <f t="shared" si="323"/>
        <v>0.61779205709572205</v>
      </c>
      <c r="AP775" s="592">
        <f t="shared" si="323"/>
        <v>0.61779205709572205</v>
      </c>
      <c r="AQ775" s="592">
        <f t="shared" si="323"/>
        <v>0.61779205709572205</v>
      </c>
      <c r="AR775" s="592">
        <f t="shared" si="323"/>
        <v>0.61779205709572205</v>
      </c>
      <c r="AS775" s="592">
        <f t="shared" si="323"/>
        <v>0.61779205709572205</v>
      </c>
      <c r="AT775" s="593">
        <f t="shared" si="323"/>
        <v>0.61779205709572205</v>
      </c>
      <c r="AU775" s="594">
        <f t="shared" si="323"/>
        <v>0.61779205709572216</v>
      </c>
      <c r="AV775" s="595">
        <f t="shared" si="323"/>
        <v>0.61779205709572205</v>
      </c>
      <c r="AW775" s="592">
        <f t="shared" si="323"/>
        <v>0.61779205709572205</v>
      </c>
      <c r="AX775" s="592">
        <f t="shared" si="323"/>
        <v>0.61779205709572205</v>
      </c>
      <c r="AY775" s="592">
        <f t="shared" si="323"/>
        <v>0.61779205709572205</v>
      </c>
      <c r="AZ775" s="592">
        <f t="shared" si="323"/>
        <v>0.61779205709572205</v>
      </c>
      <c r="BA775" s="592">
        <f t="shared" si="323"/>
        <v>0.61779205709572205</v>
      </c>
      <c r="BB775" s="592">
        <f t="shared" si="321"/>
        <v>0.61779205709572205</v>
      </c>
      <c r="BC775" s="592">
        <f t="shared" si="321"/>
        <v>0.61779205709572205</v>
      </c>
      <c r="BD775" s="592">
        <f t="shared" si="321"/>
        <v>0.61779205709572205</v>
      </c>
      <c r="BE775" s="592">
        <f t="shared" si="321"/>
        <v>0.61779205709572205</v>
      </c>
      <c r="BF775" s="592">
        <f t="shared" si="321"/>
        <v>0.61779205709572205</v>
      </c>
      <c r="BG775" s="592">
        <f t="shared" si="321"/>
        <v>0.61779205709572205</v>
      </c>
      <c r="BH775" s="593">
        <f t="shared" si="321"/>
        <v>0.61779205709572205</v>
      </c>
      <c r="BI775" s="594">
        <f t="shared" si="321"/>
        <v>0.61779205709572216</v>
      </c>
      <c r="BJ775" s="594">
        <f t="shared" si="321"/>
        <v>0.61779205709572216</v>
      </c>
      <c r="BK775" s="594">
        <f t="shared" si="321"/>
        <v>0.61779205709572216</v>
      </c>
      <c r="BL775" s="594">
        <f t="shared" si="321"/>
        <v>0.61779205709572216</v>
      </c>
      <c r="BM775" s="594">
        <f t="shared" si="321"/>
        <v>0.61779205709572216</v>
      </c>
    </row>
    <row r="776" spans="1:65" outlineLevel="1" x14ac:dyDescent="0.3">
      <c r="A776" t="str">
        <f t="shared" si="318"/>
        <v>Summary requirement</v>
      </c>
      <c r="B776" s="273" t="s">
        <v>84</v>
      </c>
      <c r="C776" s="275" t="str">
        <f t="shared" si="324"/>
        <v>Hoplens (FLA) 14xx</v>
      </c>
      <c r="D776" s="191" t="str">
        <f t="shared" si="324"/>
        <v>AR Coating unload</v>
      </c>
      <c r="F776" s="592">
        <v>2.6291955689082339E-2</v>
      </c>
      <c r="G776" s="592">
        <f t="shared" si="322"/>
        <v>2.5883261830887169E-2</v>
      </c>
      <c r="H776" s="592">
        <f t="shared" si="322"/>
        <v>2.5883261830887169E-2</v>
      </c>
      <c r="I776" s="592">
        <f t="shared" si="322"/>
        <v>2.5883261830887169E-2</v>
      </c>
      <c r="J776" s="592">
        <f t="shared" si="322"/>
        <v>2.5883261830887169E-2</v>
      </c>
      <c r="K776" s="592">
        <f t="shared" si="322"/>
        <v>2.5883261830887169E-2</v>
      </c>
      <c r="L776" s="592">
        <f t="shared" si="322"/>
        <v>2.5883261830887169E-2</v>
      </c>
      <c r="M776" s="592">
        <f t="shared" si="322"/>
        <v>2.5883261830887169E-2</v>
      </c>
      <c r="N776" s="592">
        <f t="shared" si="322"/>
        <v>2.5883261830887169E-2</v>
      </c>
      <c r="O776" s="592">
        <f t="shared" si="322"/>
        <v>2.5883261830887169E-2</v>
      </c>
      <c r="P776" s="592">
        <f t="shared" si="322"/>
        <v>2.5883261830887169E-2</v>
      </c>
      <c r="Q776" s="592">
        <f t="shared" si="322"/>
        <v>2.5883261830887169E-2</v>
      </c>
      <c r="R776" s="593">
        <f t="shared" si="322"/>
        <v>2.5883261830887169E-2</v>
      </c>
      <c r="S776" s="594">
        <f t="shared" si="322"/>
        <v>2.5883261830887173E-2</v>
      </c>
      <c r="T776" s="595">
        <f t="shared" si="322"/>
        <v>2.6549539293095122E-2</v>
      </c>
      <c r="U776" s="592">
        <f t="shared" si="322"/>
        <v>2.6549539293095122E-2</v>
      </c>
      <c r="V776" s="592">
        <f t="shared" si="322"/>
        <v>2.6549539293095122E-2</v>
      </c>
      <c r="W776" s="592">
        <f t="shared" si="320"/>
        <v>2.6549539293095122E-2</v>
      </c>
      <c r="X776" s="592">
        <f t="shared" si="320"/>
        <v>2.6549539293095122E-2</v>
      </c>
      <c r="Y776" s="592">
        <f t="shared" si="320"/>
        <v>2.6549539293095122E-2</v>
      </c>
      <c r="Z776" s="592">
        <f t="shared" si="320"/>
        <v>2.6549539293095122E-2</v>
      </c>
      <c r="AA776" s="592">
        <f t="shared" si="320"/>
        <v>2.6549539293095122E-2</v>
      </c>
      <c r="AB776" s="592">
        <f t="shared" si="320"/>
        <v>2.6549539293095122E-2</v>
      </c>
      <c r="AC776" s="592">
        <f t="shared" si="320"/>
        <v>2.6549539293095122E-2</v>
      </c>
      <c r="AD776" s="592">
        <f t="shared" si="320"/>
        <v>2.6549539293095122E-2</v>
      </c>
      <c r="AE776" s="592">
        <f t="shared" si="320"/>
        <v>2.6549539293095122E-2</v>
      </c>
      <c r="AF776" s="593">
        <f t="shared" si="320"/>
        <v>2.6549539293095122E-2</v>
      </c>
      <c r="AG776" s="594">
        <f t="shared" si="320"/>
        <v>2.6549539293095122E-2</v>
      </c>
      <c r="AH776" s="595">
        <f t="shared" si="320"/>
        <v>2.9428460494829948E-2</v>
      </c>
      <c r="AI776" s="592">
        <f t="shared" si="320"/>
        <v>2.9428460494829948E-2</v>
      </c>
      <c r="AJ776" s="592">
        <f t="shared" si="320"/>
        <v>2.9428460494829948E-2</v>
      </c>
      <c r="AK776" s="592">
        <f t="shared" si="320"/>
        <v>2.9428460494829948E-2</v>
      </c>
      <c r="AL776" s="592">
        <f t="shared" si="323"/>
        <v>2.9428460494829948E-2</v>
      </c>
      <c r="AM776" s="592">
        <f t="shared" si="323"/>
        <v>2.9428460494829948E-2</v>
      </c>
      <c r="AN776" s="592">
        <f t="shared" si="323"/>
        <v>2.9428460494829948E-2</v>
      </c>
      <c r="AO776" s="592">
        <f t="shared" si="323"/>
        <v>2.9428460494829948E-2</v>
      </c>
      <c r="AP776" s="592">
        <f t="shared" si="323"/>
        <v>2.9428460494829948E-2</v>
      </c>
      <c r="AQ776" s="592">
        <f t="shared" si="323"/>
        <v>2.9428460494829948E-2</v>
      </c>
      <c r="AR776" s="592">
        <f t="shared" si="323"/>
        <v>2.9428460494829948E-2</v>
      </c>
      <c r="AS776" s="592">
        <f t="shared" si="323"/>
        <v>2.9428460494829948E-2</v>
      </c>
      <c r="AT776" s="593">
        <f t="shared" si="323"/>
        <v>2.9428460494829948E-2</v>
      </c>
      <c r="AU776" s="594">
        <f t="shared" si="323"/>
        <v>2.9428460494829955E-2</v>
      </c>
      <c r="AV776" s="595">
        <f t="shared" si="323"/>
        <v>2.9428460494829948E-2</v>
      </c>
      <c r="AW776" s="592">
        <f t="shared" si="323"/>
        <v>2.9428460494829948E-2</v>
      </c>
      <c r="AX776" s="592">
        <f t="shared" si="323"/>
        <v>2.9428460494829948E-2</v>
      </c>
      <c r="AY776" s="592">
        <f t="shared" si="323"/>
        <v>2.9428460494829948E-2</v>
      </c>
      <c r="AZ776" s="592">
        <f t="shared" si="323"/>
        <v>2.9428460494829948E-2</v>
      </c>
      <c r="BA776" s="592">
        <f t="shared" si="323"/>
        <v>2.9428460494829948E-2</v>
      </c>
      <c r="BB776" s="592">
        <f t="shared" si="321"/>
        <v>2.9428460494829948E-2</v>
      </c>
      <c r="BC776" s="592">
        <f t="shared" si="321"/>
        <v>2.9428460494829948E-2</v>
      </c>
      <c r="BD776" s="592">
        <f t="shared" si="321"/>
        <v>2.9428460494829948E-2</v>
      </c>
      <c r="BE776" s="592">
        <f t="shared" si="321"/>
        <v>2.9428460494829948E-2</v>
      </c>
      <c r="BF776" s="592">
        <f t="shared" si="321"/>
        <v>2.9428460494829948E-2</v>
      </c>
      <c r="BG776" s="592">
        <f t="shared" si="321"/>
        <v>2.9428460494829948E-2</v>
      </c>
      <c r="BH776" s="593">
        <f t="shared" si="321"/>
        <v>2.9428460494829948E-2</v>
      </c>
      <c r="BI776" s="594">
        <f t="shared" si="321"/>
        <v>2.9428460494829955E-2</v>
      </c>
      <c r="BJ776" s="594">
        <f t="shared" si="321"/>
        <v>2.9428460494829955E-2</v>
      </c>
      <c r="BK776" s="594">
        <f t="shared" si="321"/>
        <v>2.9428460494829955E-2</v>
      </c>
      <c r="BL776" s="594">
        <f t="shared" si="321"/>
        <v>2.9428460494829955E-2</v>
      </c>
      <c r="BM776" s="594">
        <f t="shared" si="321"/>
        <v>2.9428460494829955E-2</v>
      </c>
    </row>
    <row r="777" spans="1:65" outlineLevel="1" x14ac:dyDescent="0.3">
      <c r="A777" t="str">
        <f t="shared" si="318"/>
        <v>Summary requirement</v>
      </c>
      <c r="B777" s="273" t="s">
        <v>85</v>
      </c>
      <c r="C777" s="275" t="str">
        <f t="shared" si="324"/>
        <v>Hoplens (FTA) H1x</v>
      </c>
      <c r="D777" s="191" t="str">
        <f t="shared" si="324"/>
        <v>Catridge Preparation</v>
      </c>
      <c r="F777" s="592">
        <v>0.43084796226063499</v>
      </c>
      <c r="G777" s="592">
        <f t="shared" si="322"/>
        <v>0.43084796226063499</v>
      </c>
      <c r="H777" s="592">
        <f t="shared" si="322"/>
        <v>0.43084796226063499</v>
      </c>
      <c r="I777" s="592">
        <f t="shared" si="322"/>
        <v>0.43084796226063499</v>
      </c>
      <c r="J777" s="592">
        <f t="shared" si="322"/>
        <v>0.43084796226063499</v>
      </c>
      <c r="K777" s="592">
        <f t="shared" si="322"/>
        <v>0.43084796226063499</v>
      </c>
      <c r="L777" s="592">
        <f t="shared" si="322"/>
        <v>0.43084796226063499</v>
      </c>
      <c r="M777" s="592">
        <f t="shared" si="322"/>
        <v>0.43084796226063499</v>
      </c>
      <c r="N777" s="592">
        <f t="shared" si="322"/>
        <v>0.43084796226063499</v>
      </c>
      <c r="O777" s="592">
        <f t="shared" si="322"/>
        <v>0.43084796226063499</v>
      </c>
      <c r="P777" s="592">
        <f t="shared" si="322"/>
        <v>0.43084796226063499</v>
      </c>
      <c r="Q777" s="592">
        <f t="shared" si="322"/>
        <v>0.43084796226063499</v>
      </c>
      <c r="R777" s="593">
        <f t="shared" si="322"/>
        <v>0.43084796226063499</v>
      </c>
      <c r="S777" s="594">
        <f t="shared" si="322"/>
        <v>0.43084796226063499</v>
      </c>
      <c r="T777" s="595">
        <f t="shared" si="322"/>
        <v>0.89471253701385367</v>
      </c>
      <c r="U777" s="592">
        <f t="shared" si="322"/>
        <v>0.89471253701385367</v>
      </c>
      <c r="V777" s="592">
        <f t="shared" si="322"/>
        <v>0.89471253701385367</v>
      </c>
      <c r="W777" s="592">
        <f t="shared" si="320"/>
        <v>0.89471253701385367</v>
      </c>
      <c r="X777" s="592">
        <f t="shared" si="320"/>
        <v>0.89471253701385367</v>
      </c>
      <c r="Y777" s="592">
        <f t="shared" si="320"/>
        <v>0.89471253701385367</v>
      </c>
      <c r="Z777" s="592">
        <f t="shared" si="320"/>
        <v>0.89471253701385367</v>
      </c>
      <c r="AA777" s="592">
        <f t="shared" si="320"/>
        <v>0.89471253701385367</v>
      </c>
      <c r="AB777" s="592">
        <f t="shared" si="320"/>
        <v>0.89471253701385367</v>
      </c>
      <c r="AC777" s="592">
        <f t="shared" si="320"/>
        <v>0.89471253701385367</v>
      </c>
      <c r="AD777" s="592">
        <f t="shared" si="320"/>
        <v>0.89471253701385367</v>
      </c>
      <c r="AE777" s="592">
        <f t="shared" si="320"/>
        <v>0.89471253701385367</v>
      </c>
      <c r="AF777" s="593">
        <f t="shared" si="320"/>
        <v>0.89471253701385367</v>
      </c>
      <c r="AG777" s="594">
        <f t="shared" si="320"/>
        <v>0.89471253701385356</v>
      </c>
      <c r="AH777" s="595">
        <f t="shared" si="320"/>
        <v>0.55060723921992571</v>
      </c>
      <c r="AI777" s="592">
        <f t="shared" si="320"/>
        <v>0.55060723921992571</v>
      </c>
      <c r="AJ777" s="592">
        <f t="shared" si="320"/>
        <v>0.55060723921992571</v>
      </c>
      <c r="AK777" s="592">
        <f t="shared" si="320"/>
        <v>0.55060723921992571</v>
      </c>
      <c r="AL777" s="592">
        <f t="shared" si="323"/>
        <v>0.55060723921992571</v>
      </c>
      <c r="AM777" s="592">
        <f t="shared" si="323"/>
        <v>0.55060723921992571</v>
      </c>
      <c r="AN777" s="592">
        <f t="shared" si="323"/>
        <v>0.55060723921992571</v>
      </c>
      <c r="AO777" s="592">
        <f t="shared" si="323"/>
        <v>0.55060723921992571</v>
      </c>
      <c r="AP777" s="592">
        <f t="shared" si="323"/>
        <v>0.55060723921992571</v>
      </c>
      <c r="AQ777" s="592">
        <f t="shared" si="323"/>
        <v>0.55060723921992571</v>
      </c>
      <c r="AR777" s="592">
        <f t="shared" si="323"/>
        <v>0.55060723921992571</v>
      </c>
      <c r="AS777" s="592">
        <f t="shared" si="323"/>
        <v>0.55060723921992571</v>
      </c>
      <c r="AT777" s="593">
        <f t="shared" si="323"/>
        <v>0.55060723921992571</v>
      </c>
      <c r="AU777" s="594">
        <f t="shared" si="323"/>
        <v>0.55060723921992583</v>
      </c>
      <c r="AV777" s="595">
        <f t="shared" si="323"/>
        <v>0.55060723921992571</v>
      </c>
      <c r="AW777" s="592">
        <f t="shared" si="323"/>
        <v>0.55060723921992571</v>
      </c>
      <c r="AX777" s="592">
        <f t="shared" si="323"/>
        <v>0.55060723921992571</v>
      </c>
      <c r="AY777" s="592">
        <f t="shared" si="323"/>
        <v>0.55060723921992571</v>
      </c>
      <c r="AZ777" s="592">
        <f t="shared" si="323"/>
        <v>0.55060723921992571</v>
      </c>
      <c r="BA777" s="592">
        <f t="shared" si="323"/>
        <v>0.55060723921992571</v>
      </c>
      <c r="BB777" s="592">
        <f t="shared" si="321"/>
        <v>0.55060723921992571</v>
      </c>
      <c r="BC777" s="592">
        <f t="shared" si="321"/>
        <v>0.55060723921992571</v>
      </c>
      <c r="BD777" s="592">
        <f t="shared" si="321"/>
        <v>0.55060723921992571</v>
      </c>
      <c r="BE777" s="592">
        <f t="shared" si="321"/>
        <v>0.55060723921992571</v>
      </c>
      <c r="BF777" s="592">
        <f t="shared" si="321"/>
        <v>0.55060723921992571</v>
      </c>
      <c r="BG777" s="592">
        <f t="shared" si="321"/>
        <v>0.55060723921992571</v>
      </c>
      <c r="BH777" s="593">
        <f t="shared" si="321"/>
        <v>0.55060723921992571</v>
      </c>
      <c r="BI777" s="594">
        <f t="shared" si="321"/>
        <v>3.9918755045897396</v>
      </c>
      <c r="BJ777" s="594">
        <f t="shared" si="321"/>
        <v>3.9918755045897396</v>
      </c>
      <c r="BK777" s="594">
        <f t="shared" si="321"/>
        <v>3.9918755045897396</v>
      </c>
      <c r="BL777" s="594">
        <f t="shared" si="321"/>
        <v>3.9918755045897396</v>
      </c>
      <c r="BM777" s="594">
        <f t="shared" si="321"/>
        <v>3.9918755045897396</v>
      </c>
    </row>
    <row r="778" spans="1:65" s="253" customFormat="1" outlineLevel="1" x14ac:dyDescent="0.3">
      <c r="A778" t="str">
        <f t="shared" si="318"/>
        <v>Summary requirement</v>
      </c>
      <c r="B778" s="622" t="s">
        <v>85</v>
      </c>
      <c r="C778" s="623" t="str">
        <f t="shared" si="324"/>
        <v>Hoplens (FTA) H1x</v>
      </c>
      <c r="D778" s="624" t="str">
        <f t="shared" si="324"/>
        <v>Lensing</v>
      </c>
      <c r="F778" s="625">
        <v>1.6270973294772881</v>
      </c>
      <c r="G778" s="625">
        <f t="shared" si="322"/>
        <v>1.6270973294772881</v>
      </c>
      <c r="H778" s="625">
        <f t="shared" si="322"/>
        <v>1.6270973294772881</v>
      </c>
      <c r="I778" s="625">
        <f t="shared" si="322"/>
        <v>1.6270973294772881</v>
      </c>
      <c r="J778" s="625">
        <f t="shared" si="322"/>
        <v>1.6270973294772881</v>
      </c>
      <c r="K778" s="625">
        <f t="shared" si="322"/>
        <v>1.6270973294772881</v>
      </c>
      <c r="L778" s="625">
        <f t="shared" si="322"/>
        <v>1.6270973294772881</v>
      </c>
      <c r="M778" s="625">
        <f t="shared" si="322"/>
        <v>1.6270973294772881</v>
      </c>
      <c r="N778" s="625">
        <f t="shared" si="322"/>
        <v>1.6270973294772881</v>
      </c>
      <c r="O778" s="625">
        <f t="shared" si="322"/>
        <v>1.6270973294772881</v>
      </c>
      <c r="P778" s="625">
        <f t="shared" si="322"/>
        <v>1.6270973294772881</v>
      </c>
      <c r="Q778" s="625">
        <f t="shared" si="322"/>
        <v>1.6270973294772881</v>
      </c>
      <c r="R778" s="626">
        <f t="shared" si="322"/>
        <v>1.6270973294772881</v>
      </c>
      <c r="S778" s="627">
        <f t="shared" si="322"/>
        <v>1.6270973294772875</v>
      </c>
      <c r="T778" s="628">
        <f t="shared" si="322"/>
        <v>3.3788818960328184</v>
      </c>
      <c r="U778" s="625">
        <f t="shared" si="322"/>
        <v>3.3788818960328184</v>
      </c>
      <c r="V778" s="625">
        <f t="shared" si="322"/>
        <v>3.3788818960328184</v>
      </c>
      <c r="W778" s="625">
        <f t="shared" si="320"/>
        <v>3.3788818960328184</v>
      </c>
      <c r="X778" s="625">
        <f t="shared" si="320"/>
        <v>3.3788818960328184</v>
      </c>
      <c r="Y778" s="625">
        <f t="shared" si="320"/>
        <v>3.3788818960328184</v>
      </c>
      <c r="Z778" s="625">
        <f t="shared" si="320"/>
        <v>3.3788818960328184</v>
      </c>
      <c r="AA778" s="625">
        <f t="shared" si="320"/>
        <v>3.3788818960328184</v>
      </c>
      <c r="AB778" s="625">
        <f t="shared" si="320"/>
        <v>3.3788818960328184</v>
      </c>
      <c r="AC778" s="625">
        <f t="shared" si="320"/>
        <v>3.3788818960328184</v>
      </c>
      <c r="AD778" s="625">
        <f t="shared" si="320"/>
        <v>3.3788818960328184</v>
      </c>
      <c r="AE778" s="625">
        <f t="shared" si="320"/>
        <v>3.3788818960328184</v>
      </c>
      <c r="AF778" s="626">
        <f t="shared" si="320"/>
        <v>3.3788818960328184</v>
      </c>
      <c r="AG778" s="627">
        <f t="shared" si="320"/>
        <v>3.3788818960328171</v>
      </c>
      <c r="AH778" s="628">
        <f t="shared" si="320"/>
        <v>1.7568959324775792</v>
      </c>
      <c r="AI778" s="625">
        <f t="shared" si="320"/>
        <v>1.7568959324775792</v>
      </c>
      <c r="AJ778" s="625">
        <f t="shared" si="320"/>
        <v>1.7568959324775792</v>
      </c>
      <c r="AK778" s="625">
        <f t="shared" si="320"/>
        <v>1.7568959324775792</v>
      </c>
      <c r="AL778" s="625">
        <f t="shared" si="323"/>
        <v>1.7568959324775792</v>
      </c>
      <c r="AM778" s="625">
        <f t="shared" si="323"/>
        <v>1.7568959324775792</v>
      </c>
      <c r="AN778" s="625">
        <f t="shared" si="323"/>
        <v>1.7568959324775792</v>
      </c>
      <c r="AO778" s="625">
        <f t="shared" si="323"/>
        <v>1.7568959324775792</v>
      </c>
      <c r="AP778" s="625">
        <f t="shared" si="323"/>
        <v>1.7568959324775792</v>
      </c>
      <c r="AQ778" s="625">
        <f t="shared" si="323"/>
        <v>1.7568959324775792</v>
      </c>
      <c r="AR778" s="625">
        <f t="shared" si="323"/>
        <v>1.7568959324775792</v>
      </c>
      <c r="AS778" s="625">
        <f t="shared" si="323"/>
        <v>1.7568959324775792</v>
      </c>
      <c r="AT778" s="626">
        <f t="shared" si="323"/>
        <v>1.7568959324775792</v>
      </c>
      <c r="AU778" s="627">
        <f t="shared" si="323"/>
        <v>1.7568959324775788</v>
      </c>
      <c r="AV778" s="628">
        <f t="shared" si="323"/>
        <v>1.7568959324775792</v>
      </c>
      <c r="AW778" s="625">
        <f t="shared" si="323"/>
        <v>1.7568959324775792</v>
      </c>
      <c r="AX778" s="625">
        <f t="shared" si="323"/>
        <v>1.7568959324775792</v>
      </c>
      <c r="AY778" s="625">
        <f t="shared" si="323"/>
        <v>1.7568959324775792</v>
      </c>
      <c r="AZ778" s="625">
        <f t="shared" si="323"/>
        <v>1.7568959324775792</v>
      </c>
      <c r="BA778" s="625">
        <f t="shared" si="323"/>
        <v>1.7568959324775792</v>
      </c>
      <c r="BB778" s="625">
        <f t="shared" si="321"/>
        <v>1.7568959324775792</v>
      </c>
      <c r="BC778" s="625">
        <f t="shared" si="321"/>
        <v>1.7568959324775792</v>
      </c>
      <c r="BD778" s="625">
        <f t="shared" si="321"/>
        <v>1.7568959324775792</v>
      </c>
      <c r="BE778" s="625">
        <f t="shared" si="321"/>
        <v>1.7568959324775792</v>
      </c>
      <c r="BF778" s="625">
        <f t="shared" si="321"/>
        <v>1.7568959324775792</v>
      </c>
      <c r="BG778" s="625">
        <f t="shared" si="321"/>
        <v>1.7568959324775792</v>
      </c>
      <c r="BH778" s="626">
        <f t="shared" si="321"/>
        <v>1.7568959324775792</v>
      </c>
      <c r="BI778" s="627">
        <f t="shared" si="321"/>
        <v>12.737409422561754</v>
      </c>
      <c r="BJ778" s="627">
        <f t="shared" si="321"/>
        <v>12.737409422561754</v>
      </c>
      <c r="BK778" s="627">
        <f t="shared" si="321"/>
        <v>12.737409422561754</v>
      </c>
      <c r="BL778" s="627">
        <f t="shared" si="321"/>
        <v>12.737409422561754</v>
      </c>
      <c r="BM778" s="627">
        <f t="shared" si="321"/>
        <v>12.737409422561754</v>
      </c>
    </row>
    <row r="779" spans="1:65" outlineLevel="1" x14ac:dyDescent="0.3">
      <c r="A779" t="str">
        <f t="shared" si="318"/>
        <v>Summary requirement</v>
      </c>
      <c r="B779" s="273" t="s">
        <v>85</v>
      </c>
      <c r="C779" s="275" t="str">
        <f t="shared" si="324"/>
        <v>Hoplens (FTA) H1x</v>
      </c>
      <c r="D779" s="191" t="str">
        <f t="shared" si="324"/>
        <v>Final Stripping</v>
      </c>
      <c r="F779" s="592">
        <v>0.42438524282672546</v>
      </c>
      <c r="G779" s="592">
        <f t="shared" si="322"/>
        <v>0.42438524282672546</v>
      </c>
      <c r="H779" s="592">
        <f t="shared" si="322"/>
        <v>0.42438524282672546</v>
      </c>
      <c r="I779" s="592">
        <f t="shared" si="322"/>
        <v>0.42438524282672546</v>
      </c>
      <c r="J779" s="592">
        <f t="shared" si="322"/>
        <v>0.42438524282672546</v>
      </c>
      <c r="K779" s="592">
        <f t="shared" si="322"/>
        <v>0.42438524282672546</v>
      </c>
      <c r="L779" s="592">
        <f t="shared" si="322"/>
        <v>0.42438524282672546</v>
      </c>
      <c r="M779" s="592">
        <f t="shared" si="322"/>
        <v>0.42438524282672546</v>
      </c>
      <c r="N779" s="592">
        <f t="shared" si="322"/>
        <v>0.42438524282672546</v>
      </c>
      <c r="O779" s="592">
        <f t="shared" si="322"/>
        <v>0.42438524282672546</v>
      </c>
      <c r="P779" s="592">
        <f t="shared" si="322"/>
        <v>0.42438524282672546</v>
      </c>
      <c r="Q779" s="592">
        <f t="shared" si="322"/>
        <v>0.42438524282672546</v>
      </c>
      <c r="R779" s="593">
        <f t="shared" si="322"/>
        <v>0.42438524282672546</v>
      </c>
      <c r="S779" s="594">
        <f t="shared" si="322"/>
        <v>0.42438524282672552</v>
      </c>
      <c r="T779" s="595">
        <f t="shared" si="322"/>
        <v>0.88129184895864587</v>
      </c>
      <c r="U779" s="592">
        <f t="shared" si="322"/>
        <v>0.88129184895864587</v>
      </c>
      <c r="V779" s="592">
        <f t="shared" si="322"/>
        <v>0.88129184895864587</v>
      </c>
      <c r="W779" s="592">
        <f t="shared" si="320"/>
        <v>0.88129184895864587</v>
      </c>
      <c r="X779" s="592">
        <f t="shared" si="320"/>
        <v>0.88129184895864587</v>
      </c>
      <c r="Y779" s="592">
        <f t="shared" si="320"/>
        <v>0.88129184895864587</v>
      </c>
      <c r="Z779" s="592">
        <f t="shared" si="320"/>
        <v>0.88129184895864587</v>
      </c>
      <c r="AA779" s="592">
        <f t="shared" si="320"/>
        <v>0.88129184895864587</v>
      </c>
      <c r="AB779" s="592">
        <f t="shared" si="320"/>
        <v>0.88129184895864587</v>
      </c>
      <c r="AC779" s="592">
        <f t="shared" si="320"/>
        <v>0.88129184895864587</v>
      </c>
      <c r="AD779" s="592">
        <f t="shared" si="320"/>
        <v>0.88129184895864587</v>
      </c>
      <c r="AE779" s="592">
        <f t="shared" si="320"/>
        <v>0.88129184895864587</v>
      </c>
      <c r="AF779" s="593">
        <f t="shared" si="320"/>
        <v>0.88129184895864587</v>
      </c>
      <c r="AG779" s="594">
        <f t="shared" si="320"/>
        <v>0.88129184895864587</v>
      </c>
      <c r="AH779" s="595">
        <f t="shared" si="320"/>
        <v>0.54234813063162679</v>
      </c>
      <c r="AI779" s="592">
        <f t="shared" si="320"/>
        <v>0.54234813063162679</v>
      </c>
      <c r="AJ779" s="592">
        <f t="shared" si="320"/>
        <v>0.54234813063162679</v>
      </c>
      <c r="AK779" s="592">
        <f t="shared" si="320"/>
        <v>0.54234813063162679</v>
      </c>
      <c r="AL779" s="592">
        <f t="shared" si="323"/>
        <v>0.54234813063162679</v>
      </c>
      <c r="AM779" s="592">
        <f t="shared" si="323"/>
        <v>0.54234813063162679</v>
      </c>
      <c r="AN779" s="592">
        <f t="shared" si="323"/>
        <v>0.54234813063162679</v>
      </c>
      <c r="AO779" s="592">
        <f t="shared" si="323"/>
        <v>0.54234813063162679</v>
      </c>
      <c r="AP779" s="592">
        <f t="shared" si="323"/>
        <v>0.54234813063162679</v>
      </c>
      <c r="AQ779" s="592">
        <f t="shared" si="323"/>
        <v>0.54234813063162679</v>
      </c>
      <c r="AR779" s="592">
        <f t="shared" si="323"/>
        <v>0.54234813063162679</v>
      </c>
      <c r="AS779" s="592">
        <f t="shared" si="323"/>
        <v>0.54234813063162679</v>
      </c>
      <c r="AT779" s="593">
        <f t="shared" si="323"/>
        <v>0.54234813063162679</v>
      </c>
      <c r="AU779" s="594">
        <f t="shared" si="323"/>
        <v>0.54234813063162701</v>
      </c>
      <c r="AV779" s="595">
        <f t="shared" si="323"/>
        <v>0.54234813063162679</v>
      </c>
      <c r="AW779" s="592">
        <f t="shared" si="323"/>
        <v>0.54234813063162679</v>
      </c>
      <c r="AX779" s="592">
        <f t="shared" si="323"/>
        <v>0.54234813063162679</v>
      </c>
      <c r="AY779" s="592">
        <f t="shared" si="323"/>
        <v>0.54234813063162679</v>
      </c>
      <c r="AZ779" s="592">
        <f t="shared" si="323"/>
        <v>0.54234813063162679</v>
      </c>
      <c r="BA779" s="592">
        <f t="shared" si="323"/>
        <v>0.54234813063162679</v>
      </c>
      <c r="BB779" s="592">
        <f t="shared" si="321"/>
        <v>0.54234813063162679</v>
      </c>
      <c r="BC779" s="592">
        <f t="shared" si="321"/>
        <v>0.54234813063162679</v>
      </c>
      <c r="BD779" s="592">
        <f t="shared" si="321"/>
        <v>0.54234813063162679</v>
      </c>
      <c r="BE779" s="592">
        <f t="shared" si="321"/>
        <v>0.54234813063162679</v>
      </c>
      <c r="BF779" s="592">
        <f t="shared" si="321"/>
        <v>0.54234813063162679</v>
      </c>
      <c r="BG779" s="592">
        <f t="shared" si="321"/>
        <v>0.54234813063162679</v>
      </c>
      <c r="BH779" s="593">
        <f t="shared" si="321"/>
        <v>0.54234813063162679</v>
      </c>
      <c r="BI779" s="594">
        <f t="shared" si="321"/>
        <v>3.9319973720208941</v>
      </c>
      <c r="BJ779" s="594">
        <f t="shared" si="321"/>
        <v>3.9319973720208941</v>
      </c>
      <c r="BK779" s="594">
        <f t="shared" si="321"/>
        <v>3.9319973720208941</v>
      </c>
      <c r="BL779" s="594">
        <f t="shared" si="321"/>
        <v>3.9319973720208941</v>
      </c>
      <c r="BM779" s="594">
        <f t="shared" si="321"/>
        <v>3.9319973720208941</v>
      </c>
    </row>
    <row r="780" spans="1:65" outlineLevel="1" x14ac:dyDescent="0.3">
      <c r="A780" t="str">
        <f t="shared" si="318"/>
        <v>Summary requirement</v>
      </c>
      <c r="B780" s="273" t="s">
        <v>74</v>
      </c>
      <c r="C780" s="275" t="str">
        <f t="shared" si="324"/>
        <v>Hoplite (FBG) HRS</v>
      </c>
      <c r="D780" s="191" t="str">
        <f t="shared" si="324"/>
        <v>Fiber Preparation</v>
      </c>
      <c r="F780" s="592">
        <v>4.3664367908376155E-2</v>
      </c>
      <c r="G780" s="592">
        <f t="shared" si="322"/>
        <v>4.3664367908376155E-2</v>
      </c>
      <c r="H780" s="592">
        <f t="shared" si="322"/>
        <v>4.3664367908376155E-2</v>
      </c>
      <c r="I780" s="592">
        <f t="shared" si="322"/>
        <v>4.3664367908376155E-2</v>
      </c>
      <c r="J780" s="592">
        <f t="shared" si="322"/>
        <v>4.3664367908376155E-2</v>
      </c>
      <c r="K780" s="592">
        <f t="shared" si="322"/>
        <v>4.3664367908376155E-2</v>
      </c>
      <c r="L780" s="592">
        <f t="shared" si="322"/>
        <v>4.3664367908376155E-2</v>
      </c>
      <c r="M780" s="592">
        <f t="shared" si="322"/>
        <v>4.3664367908376155E-2</v>
      </c>
      <c r="N780" s="592">
        <f t="shared" si="322"/>
        <v>4.3664367908376155E-2</v>
      </c>
      <c r="O780" s="592">
        <f t="shared" si="322"/>
        <v>4.3664367908376155E-2</v>
      </c>
      <c r="P780" s="592">
        <f t="shared" si="322"/>
        <v>4.3664367908376155E-2</v>
      </c>
      <c r="Q780" s="592">
        <f t="shared" si="322"/>
        <v>4.3664367908376155E-2</v>
      </c>
      <c r="R780" s="593">
        <f t="shared" si="322"/>
        <v>4.3664367908376155E-2</v>
      </c>
      <c r="S780" s="594">
        <f t="shared" si="322"/>
        <v>4.3664367908376162E-2</v>
      </c>
      <c r="T780" s="595">
        <f t="shared" si="322"/>
        <v>4.8046740599910258E-2</v>
      </c>
      <c r="U780" s="592">
        <f t="shared" si="322"/>
        <v>4.8046740599910258E-2</v>
      </c>
      <c r="V780" s="592">
        <f t="shared" si="322"/>
        <v>4.8046740599910258E-2</v>
      </c>
      <c r="W780" s="592">
        <f t="shared" si="320"/>
        <v>4.8046740599910258E-2</v>
      </c>
      <c r="X780" s="592">
        <f t="shared" si="320"/>
        <v>4.8046740599910258E-2</v>
      </c>
      <c r="Y780" s="592">
        <f t="shared" si="320"/>
        <v>4.8046740599910258E-2</v>
      </c>
      <c r="Z780" s="592">
        <f t="shared" si="320"/>
        <v>4.8046740599910258E-2</v>
      </c>
      <c r="AA780" s="592">
        <f t="shared" si="320"/>
        <v>4.8046740599910258E-2</v>
      </c>
      <c r="AB780" s="592">
        <f t="shared" si="320"/>
        <v>4.8046740599910258E-2</v>
      </c>
      <c r="AC780" s="592">
        <f t="shared" si="320"/>
        <v>4.8046740599910258E-2</v>
      </c>
      <c r="AD780" s="592">
        <f t="shared" si="320"/>
        <v>4.8046740599910258E-2</v>
      </c>
      <c r="AE780" s="592">
        <f t="shared" si="320"/>
        <v>4.8046740599910258E-2</v>
      </c>
      <c r="AF780" s="593">
        <f t="shared" si="320"/>
        <v>4.8046740599910258E-2</v>
      </c>
      <c r="AG780" s="594">
        <f t="shared" si="320"/>
        <v>4.8046740599910272E-2</v>
      </c>
      <c r="AH780" s="595">
        <f t="shared" si="320"/>
        <v>2.8206544232783133E-2</v>
      </c>
      <c r="AI780" s="592">
        <f t="shared" si="320"/>
        <v>2.8206544232783133E-2</v>
      </c>
      <c r="AJ780" s="592">
        <f t="shared" si="320"/>
        <v>2.8206544232783133E-2</v>
      </c>
      <c r="AK780" s="592">
        <f t="shared" si="320"/>
        <v>2.8206544232783133E-2</v>
      </c>
      <c r="AL780" s="592">
        <f t="shared" si="323"/>
        <v>2.8206544232783133E-2</v>
      </c>
      <c r="AM780" s="592">
        <f t="shared" si="323"/>
        <v>2.8206544232783133E-2</v>
      </c>
      <c r="AN780" s="592">
        <f t="shared" si="323"/>
        <v>2.8206544232783133E-2</v>
      </c>
      <c r="AO780" s="592">
        <f t="shared" si="323"/>
        <v>2.8206544232783133E-2</v>
      </c>
      <c r="AP780" s="592">
        <f t="shared" si="323"/>
        <v>2.8206544232783133E-2</v>
      </c>
      <c r="AQ780" s="592">
        <f t="shared" si="323"/>
        <v>2.8206544232783133E-2</v>
      </c>
      <c r="AR780" s="592">
        <f t="shared" si="323"/>
        <v>2.8206544232783133E-2</v>
      </c>
      <c r="AS780" s="592">
        <f t="shared" si="323"/>
        <v>2.8206544232783133E-2</v>
      </c>
      <c r="AT780" s="593">
        <f t="shared" si="323"/>
        <v>2.8206544232783133E-2</v>
      </c>
      <c r="AU780" s="594">
        <f t="shared" si="323"/>
        <v>2.820654423278314E-2</v>
      </c>
      <c r="AV780" s="595">
        <f t="shared" si="323"/>
        <v>2.8206544232783133E-2</v>
      </c>
      <c r="AW780" s="592">
        <f t="shared" si="323"/>
        <v>2.8206544232783133E-2</v>
      </c>
      <c r="AX780" s="592">
        <f t="shared" si="323"/>
        <v>2.8206544232783133E-2</v>
      </c>
      <c r="AY780" s="592">
        <f t="shared" si="323"/>
        <v>2.8206544232783133E-2</v>
      </c>
      <c r="AZ780" s="592">
        <f t="shared" si="323"/>
        <v>2.8206544232783133E-2</v>
      </c>
      <c r="BA780" s="592">
        <f t="shared" si="323"/>
        <v>2.8206544232783133E-2</v>
      </c>
      <c r="BB780" s="592">
        <f t="shared" si="321"/>
        <v>2.8206544232783133E-2</v>
      </c>
      <c r="BC780" s="592">
        <f t="shared" si="321"/>
        <v>2.8206544232783133E-2</v>
      </c>
      <c r="BD780" s="592">
        <f t="shared" si="321"/>
        <v>2.8206544232783133E-2</v>
      </c>
      <c r="BE780" s="592">
        <f t="shared" si="321"/>
        <v>2.8206544232783133E-2</v>
      </c>
      <c r="BF780" s="592">
        <f t="shared" si="321"/>
        <v>2.8206544232783133E-2</v>
      </c>
      <c r="BG780" s="592">
        <f t="shared" si="321"/>
        <v>2.8206544232783133E-2</v>
      </c>
      <c r="BH780" s="593">
        <f t="shared" si="321"/>
        <v>2.8206544232783133E-2</v>
      </c>
      <c r="BI780" s="594">
        <f t="shared" si="321"/>
        <v>3.5497218801426249E-2</v>
      </c>
      <c r="BJ780" s="594">
        <f t="shared" si="321"/>
        <v>6.2150012716301842E-2</v>
      </c>
      <c r="BK780" s="594">
        <f t="shared" si="321"/>
        <v>6.2150012716301842E-2</v>
      </c>
      <c r="BL780" s="594">
        <f t="shared" si="321"/>
        <v>6.2150012716301842E-2</v>
      </c>
      <c r="BM780" s="594">
        <f t="shared" si="321"/>
        <v>6.2150012716301842E-2</v>
      </c>
    </row>
    <row r="781" spans="1:65" outlineLevel="1" x14ac:dyDescent="0.3">
      <c r="A781" t="str">
        <f t="shared" si="318"/>
        <v>Summary requirement</v>
      </c>
      <c r="B781" s="273" t="s">
        <v>74</v>
      </c>
      <c r="C781" s="275" t="str">
        <f t="shared" si="324"/>
        <v>Hoplite (FBG) HRS</v>
      </c>
      <c r="D781" s="191" t="str">
        <f t="shared" si="324"/>
        <v>H2 Loading</v>
      </c>
      <c r="F781" s="592">
        <v>0.1410694963193691</v>
      </c>
      <c r="G781" s="592">
        <f t="shared" si="322"/>
        <v>0.1410694963193691</v>
      </c>
      <c r="H781" s="592">
        <f t="shared" si="322"/>
        <v>0.1410694963193691</v>
      </c>
      <c r="I781" s="592">
        <f t="shared" si="322"/>
        <v>0.1410694963193691</v>
      </c>
      <c r="J781" s="592">
        <f t="shared" si="322"/>
        <v>0.1410694963193691</v>
      </c>
      <c r="K781" s="592">
        <f t="shared" si="322"/>
        <v>0.1410694963193691</v>
      </c>
      <c r="L781" s="592">
        <f t="shared" si="322"/>
        <v>0.1410694963193691</v>
      </c>
      <c r="M781" s="592">
        <f t="shared" si="322"/>
        <v>0.1410694963193691</v>
      </c>
      <c r="N781" s="592">
        <f t="shared" si="322"/>
        <v>0.1410694963193691</v>
      </c>
      <c r="O781" s="592">
        <f t="shared" si="322"/>
        <v>0.1410694963193691</v>
      </c>
      <c r="P781" s="592">
        <f t="shared" si="322"/>
        <v>0.1410694963193691</v>
      </c>
      <c r="Q781" s="592">
        <f t="shared" si="322"/>
        <v>0.1410694963193691</v>
      </c>
      <c r="R781" s="593">
        <f t="shared" si="322"/>
        <v>0.1410694963193691</v>
      </c>
      <c r="S781" s="594">
        <f t="shared" si="322"/>
        <v>0.14106949631936908</v>
      </c>
      <c r="T781" s="595">
        <f t="shared" si="322"/>
        <v>0.15522793116894082</v>
      </c>
      <c r="U781" s="592">
        <f t="shared" si="322"/>
        <v>0.15522793116894082</v>
      </c>
      <c r="V781" s="592">
        <f t="shared" ref="V781:AK796" si="325">SUMIFS(V$661:V$746,$D$661:$D$746,$D781,$C$661:$C$746,$B781)</f>
        <v>0.15522793116894082</v>
      </c>
      <c r="W781" s="592">
        <f t="shared" si="325"/>
        <v>0.15522793116894082</v>
      </c>
      <c r="X781" s="592">
        <f t="shared" si="325"/>
        <v>0.15522793116894082</v>
      </c>
      <c r="Y781" s="592">
        <f t="shared" si="325"/>
        <v>0.15522793116894082</v>
      </c>
      <c r="Z781" s="592">
        <f t="shared" si="325"/>
        <v>0.15522793116894082</v>
      </c>
      <c r="AA781" s="592">
        <f t="shared" si="325"/>
        <v>0.15522793116894082</v>
      </c>
      <c r="AB781" s="592">
        <f t="shared" si="325"/>
        <v>0.15522793116894082</v>
      </c>
      <c r="AC781" s="592">
        <f t="shared" si="325"/>
        <v>0.15522793116894082</v>
      </c>
      <c r="AD781" s="592">
        <f t="shared" si="325"/>
        <v>0.15522793116894082</v>
      </c>
      <c r="AE781" s="592">
        <f t="shared" si="325"/>
        <v>0.15522793116894082</v>
      </c>
      <c r="AF781" s="593">
        <f t="shared" si="325"/>
        <v>0.15522793116894082</v>
      </c>
      <c r="AG781" s="594">
        <f t="shared" si="325"/>
        <v>0.15522793116894082</v>
      </c>
      <c r="AH781" s="595">
        <f t="shared" si="325"/>
        <v>9.112883521360704E-2</v>
      </c>
      <c r="AI781" s="592">
        <f t="shared" si="325"/>
        <v>9.112883521360704E-2</v>
      </c>
      <c r="AJ781" s="592">
        <f t="shared" si="325"/>
        <v>9.112883521360704E-2</v>
      </c>
      <c r="AK781" s="592">
        <f t="shared" si="325"/>
        <v>9.112883521360704E-2</v>
      </c>
      <c r="AL781" s="592">
        <f t="shared" si="323"/>
        <v>9.112883521360704E-2</v>
      </c>
      <c r="AM781" s="592">
        <f t="shared" si="323"/>
        <v>9.112883521360704E-2</v>
      </c>
      <c r="AN781" s="592">
        <f t="shared" si="323"/>
        <v>9.112883521360704E-2</v>
      </c>
      <c r="AO781" s="592">
        <f t="shared" si="323"/>
        <v>9.112883521360704E-2</v>
      </c>
      <c r="AP781" s="592">
        <f t="shared" si="323"/>
        <v>9.112883521360704E-2</v>
      </c>
      <c r="AQ781" s="592">
        <f t="shared" si="323"/>
        <v>9.112883521360704E-2</v>
      </c>
      <c r="AR781" s="592">
        <f t="shared" si="323"/>
        <v>9.112883521360704E-2</v>
      </c>
      <c r="AS781" s="592">
        <f t="shared" si="323"/>
        <v>9.112883521360704E-2</v>
      </c>
      <c r="AT781" s="593">
        <f t="shared" si="323"/>
        <v>9.112883521360704E-2</v>
      </c>
      <c r="AU781" s="594">
        <f t="shared" si="323"/>
        <v>9.112883521360704E-2</v>
      </c>
      <c r="AV781" s="595">
        <f t="shared" si="323"/>
        <v>9.112883521360704E-2</v>
      </c>
      <c r="AW781" s="592">
        <f t="shared" si="323"/>
        <v>9.112883521360704E-2</v>
      </c>
      <c r="AX781" s="592">
        <f t="shared" si="323"/>
        <v>9.112883521360704E-2</v>
      </c>
      <c r="AY781" s="592">
        <f t="shared" si="323"/>
        <v>9.112883521360704E-2</v>
      </c>
      <c r="AZ781" s="592">
        <f t="shared" si="323"/>
        <v>9.112883521360704E-2</v>
      </c>
      <c r="BA781" s="592">
        <f t="shared" ref="BA781:BM796" si="326">SUMIFS(BA$661:BA$746,$D$661:$D$746,$D781,$C$661:$C$746,$B781)</f>
        <v>9.112883521360704E-2</v>
      </c>
      <c r="BB781" s="592">
        <f t="shared" si="326"/>
        <v>9.112883521360704E-2</v>
      </c>
      <c r="BC781" s="592">
        <f t="shared" si="326"/>
        <v>9.112883521360704E-2</v>
      </c>
      <c r="BD781" s="592">
        <f t="shared" si="326"/>
        <v>9.112883521360704E-2</v>
      </c>
      <c r="BE781" s="592">
        <f t="shared" si="326"/>
        <v>9.112883521360704E-2</v>
      </c>
      <c r="BF781" s="592">
        <f t="shared" si="326"/>
        <v>9.112883521360704E-2</v>
      </c>
      <c r="BG781" s="592">
        <f t="shared" si="326"/>
        <v>9.112883521360704E-2</v>
      </c>
      <c r="BH781" s="593">
        <f t="shared" si="326"/>
        <v>9.112883521360704E-2</v>
      </c>
      <c r="BI781" s="594">
        <f t="shared" si="326"/>
        <v>0.1146833222815309</v>
      </c>
      <c r="BJ781" s="594">
        <f t="shared" si="326"/>
        <v>0.20079234877574434</v>
      </c>
      <c r="BK781" s="594">
        <f t="shared" si="326"/>
        <v>0.20079234877574434</v>
      </c>
      <c r="BL781" s="594">
        <f t="shared" si="326"/>
        <v>0.20079234877574434</v>
      </c>
      <c r="BM781" s="594">
        <f t="shared" si="326"/>
        <v>0.20079234877574434</v>
      </c>
    </row>
    <row r="782" spans="1:65" outlineLevel="1" x14ac:dyDescent="0.3">
      <c r="A782" t="str">
        <f t="shared" si="318"/>
        <v>Summary requirement</v>
      </c>
      <c r="B782" s="273" t="s">
        <v>74</v>
      </c>
      <c r="C782" s="275" t="str">
        <f t="shared" si="324"/>
        <v>Hoplite (FBG) HRS</v>
      </c>
      <c r="D782" s="191" t="str">
        <f t="shared" si="324"/>
        <v>Kitting</v>
      </c>
      <c r="F782" s="592">
        <v>9.6397489151568899E-2</v>
      </c>
      <c r="G782" s="592">
        <f t="shared" ref="G782:V797" si="327">SUMIFS(G$661:G$746,$D$661:$D$746,$D782,$C$661:$C$746,$B782)</f>
        <v>9.6397489151568899E-2</v>
      </c>
      <c r="H782" s="592">
        <f t="shared" si="327"/>
        <v>9.6397489151568899E-2</v>
      </c>
      <c r="I782" s="592">
        <f t="shared" si="327"/>
        <v>9.6397489151568899E-2</v>
      </c>
      <c r="J782" s="592">
        <f t="shared" si="327"/>
        <v>9.6397489151568899E-2</v>
      </c>
      <c r="K782" s="592">
        <f t="shared" si="327"/>
        <v>9.6397489151568899E-2</v>
      </c>
      <c r="L782" s="592">
        <f t="shared" si="327"/>
        <v>9.6397489151568899E-2</v>
      </c>
      <c r="M782" s="592">
        <f t="shared" si="327"/>
        <v>9.6397489151568899E-2</v>
      </c>
      <c r="N782" s="592">
        <f t="shared" si="327"/>
        <v>9.6397489151568899E-2</v>
      </c>
      <c r="O782" s="592">
        <f t="shared" si="327"/>
        <v>9.6397489151568899E-2</v>
      </c>
      <c r="P782" s="592">
        <f t="shared" si="327"/>
        <v>9.6397489151568899E-2</v>
      </c>
      <c r="Q782" s="592">
        <f t="shared" si="327"/>
        <v>9.6397489151568899E-2</v>
      </c>
      <c r="R782" s="593">
        <f t="shared" si="327"/>
        <v>9.6397489151568899E-2</v>
      </c>
      <c r="S782" s="594">
        <f t="shared" si="327"/>
        <v>9.6397489151568913E-2</v>
      </c>
      <c r="T782" s="595">
        <f t="shared" si="327"/>
        <v>0.10607241963210956</v>
      </c>
      <c r="U782" s="592">
        <f t="shared" si="327"/>
        <v>0.10607241963210956</v>
      </c>
      <c r="V782" s="592">
        <f t="shared" si="327"/>
        <v>0.10607241963210956</v>
      </c>
      <c r="W782" s="592">
        <f t="shared" si="325"/>
        <v>0.10607241963210956</v>
      </c>
      <c r="X782" s="592">
        <f t="shared" si="325"/>
        <v>0.10607241963210956</v>
      </c>
      <c r="Y782" s="592">
        <f t="shared" si="325"/>
        <v>0.10607241963210956</v>
      </c>
      <c r="Z782" s="592">
        <f t="shared" si="325"/>
        <v>0.10607241963210956</v>
      </c>
      <c r="AA782" s="592">
        <f t="shared" si="325"/>
        <v>0.10607241963210956</v>
      </c>
      <c r="AB782" s="592">
        <f t="shared" si="325"/>
        <v>0.10607241963210956</v>
      </c>
      <c r="AC782" s="592">
        <f t="shared" si="325"/>
        <v>0.10607241963210956</v>
      </c>
      <c r="AD782" s="592">
        <f t="shared" si="325"/>
        <v>0.10607241963210956</v>
      </c>
      <c r="AE782" s="592">
        <f t="shared" si="325"/>
        <v>0.10607241963210956</v>
      </c>
      <c r="AF782" s="593">
        <f t="shared" si="325"/>
        <v>0.10607241963210956</v>
      </c>
      <c r="AG782" s="594">
        <f t="shared" si="325"/>
        <v>0.10607241963210959</v>
      </c>
      <c r="AH782" s="595">
        <f t="shared" si="325"/>
        <v>6.2271370729298149E-2</v>
      </c>
      <c r="AI782" s="592">
        <f t="shared" si="325"/>
        <v>6.2271370729298149E-2</v>
      </c>
      <c r="AJ782" s="592">
        <f t="shared" si="325"/>
        <v>6.2271370729298149E-2</v>
      </c>
      <c r="AK782" s="592">
        <f t="shared" si="325"/>
        <v>6.2271370729298149E-2</v>
      </c>
      <c r="AL782" s="592">
        <f t="shared" ref="AL782:BA797" si="328">SUMIFS(AL$661:AL$746,$D$661:$D$746,$D782,$C$661:$C$746,$B782)</f>
        <v>6.2271370729298149E-2</v>
      </c>
      <c r="AM782" s="592">
        <f t="shared" si="328"/>
        <v>6.2271370729298149E-2</v>
      </c>
      <c r="AN782" s="592">
        <f t="shared" si="328"/>
        <v>6.2271370729298149E-2</v>
      </c>
      <c r="AO782" s="592">
        <f t="shared" si="328"/>
        <v>6.2271370729298149E-2</v>
      </c>
      <c r="AP782" s="592">
        <f t="shared" si="328"/>
        <v>6.2271370729298149E-2</v>
      </c>
      <c r="AQ782" s="592">
        <f t="shared" si="328"/>
        <v>6.2271370729298149E-2</v>
      </c>
      <c r="AR782" s="592">
        <f t="shared" si="328"/>
        <v>6.2271370729298149E-2</v>
      </c>
      <c r="AS782" s="592">
        <f t="shared" si="328"/>
        <v>6.2271370729298149E-2</v>
      </c>
      <c r="AT782" s="593">
        <f t="shared" si="328"/>
        <v>6.2271370729298149E-2</v>
      </c>
      <c r="AU782" s="594">
        <f t="shared" si="328"/>
        <v>6.2271370729298163E-2</v>
      </c>
      <c r="AV782" s="595">
        <f t="shared" si="328"/>
        <v>6.2271370729298149E-2</v>
      </c>
      <c r="AW782" s="592">
        <f t="shared" si="328"/>
        <v>6.2271370729298149E-2</v>
      </c>
      <c r="AX782" s="592">
        <f t="shared" si="328"/>
        <v>6.2271370729298149E-2</v>
      </c>
      <c r="AY782" s="592">
        <f t="shared" si="328"/>
        <v>6.2271370729298149E-2</v>
      </c>
      <c r="AZ782" s="592">
        <f t="shared" si="328"/>
        <v>6.2271370729298149E-2</v>
      </c>
      <c r="BA782" s="592">
        <f t="shared" si="328"/>
        <v>6.2271370729298149E-2</v>
      </c>
      <c r="BB782" s="592">
        <f t="shared" si="326"/>
        <v>6.2271370729298149E-2</v>
      </c>
      <c r="BC782" s="592">
        <f t="shared" si="326"/>
        <v>6.2271370729298149E-2</v>
      </c>
      <c r="BD782" s="592">
        <f t="shared" si="326"/>
        <v>6.2271370729298149E-2</v>
      </c>
      <c r="BE782" s="592">
        <f t="shared" si="326"/>
        <v>6.2271370729298149E-2</v>
      </c>
      <c r="BF782" s="592">
        <f t="shared" si="326"/>
        <v>6.2271370729298149E-2</v>
      </c>
      <c r="BG782" s="592">
        <f t="shared" si="326"/>
        <v>6.2271370729298149E-2</v>
      </c>
      <c r="BH782" s="593">
        <f t="shared" si="326"/>
        <v>6.2271370729298149E-2</v>
      </c>
      <c r="BI782" s="594">
        <f t="shared" si="326"/>
        <v>7.8366936892379474E-2</v>
      </c>
      <c r="BJ782" s="594">
        <f t="shared" si="326"/>
        <v>0.13720810499675867</v>
      </c>
      <c r="BK782" s="594">
        <f t="shared" si="326"/>
        <v>0.13720810499675867</v>
      </c>
      <c r="BL782" s="594">
        <f t="shared" si="326"/>
        <v>0.13720810499675867</v>
      </c>
      <c r="BM782" s="594">
        <f t="shared" si="326"/>
        <v>0.13720810499675867</v>
      </c>
    </row>
    <row r="783" spans="1:65" outlineLevel="1" x14ac:dyDescent="0.3">
      <c r="A783" t="str">
        <f t="shared" si="318"/>
        <v>Summary requirement</v>
      </c>
      <c r="B783" s="273" t="s">
        <v>74</v>
      </c>
      <c r="C783" s="275" t="str">
        <f t="shared" si="324"/>
        <v>Hoplite (FBG) HRS</v>
      </c>
      <c r="D783" s="191" t="str">
        <f t="shared" si="324"/>
        <v>Stripping &amp; Cleaning</v>
      </c>
      <c r="F783" s="592">
        <v>0.24284106152119975</v>
      </c>
      <c r="G783" s="592">
        <f t="shared" si="327"/>
        <v>0.24284106152119975</v>
      </c>
      <c r="H783" s="592">
        <f t="shared" si="327"/>
        <v>0.24284106152119975</v>
      </c>
      <c r="I783" s="592">
        <f t="shared" si="327"/>
        <v>0.24284106152119975</v>
      </c>
      <c r="J783" s="592">
        <f t="shared" si="327"/>
        <v>0.24284106152119975</v>
      </c>
      <c r="K783" s="592">
        <f t="shared" si="327"/>
        <v>0.24284106152119975</v>
      </c>
      <c r="L783" s="592">
        <f t="shared" si="327"/>
        <v>0.24284106152119975</v>
      </c>
      <c r="M783" s="592">
        <f t="shared" si="327"/>
        <v>0.24284106152119975</v>
      </c>
      <c r="N783" s="592">
        <f t="shared" si="327"/>
        <v>0.24284106152119975</v>
      </c>
      <c r="O783" s="592">
        <f t="shared" si="327"/>
        <v>0.24284106152119975</v>
      </c>
      <c r="P783" s="592">
        <f t="shared" si="327"/>
        <v>0.24284106152119975</v>
      </c>
      <c r="Q783" s="592">
        <f t="shared" si="327"/>
        <v>0.24284106152119975</v>
      </c>
      <c r="R783" s="593">
        <f t="shared" si="327"/>
        <v>0.24284106152119975</v>
      </c>
      <c r="S783" s="594">
        <f t="shared" si="327"/>
        <v>0.2428410615211998</v>
      </c>
      <c r="T783" s="595">
        <f t="shared" si="327"/>
        <v>0.26721379579796251</v>
      </c>
      <c r="U783" s="592">
        <f t="shared" si="327"/>
        <v>0.26721379579796251</v>
      </c>
      <c r="V783" s="592">
        <f t="shared" si="327"/>
        <v>0.26721379579796251</v>
      </c>
      <c r="W783" s="592">
        <f t="shared" si="325"/>
        <v>0.26721379579796251</v>
      </c>
      <c r="X783" s="592">
        <f t="shared" si="325"/>
        <v>0.26721379579796251</v>
      </c>
      <c r="Y783" s="592">
        <f t="shared" si="325"/>
        <v>0.26721379579796251</v>
      </c>
      <c r="Z783" s="592">
        <f t="shared" si="325"/>
        <v>0.26721379579796251</v>
      </c>
      <c r="AA783" s="592">
        <f t="shared" si="325"/>
        <v>0.26721379579796251</v>
      </c>
      <c r="AB783" s="592">
        <f t="shared" si="325"/>
        <v>0.26721379579796251</v>
      </c>
      <c r="AC783" s="592">
        <f t="shared" si="325"/>
        <v>0.26721379579796251</v>
      </c>
      <c r="AD783" s="592">
        <f t="shared" si="325"/>
        <v>0.26721379579796251</v>
      </c>
      <c r="AE783" s="592">
        <f t="shared" si="325"/>
        <v>0.26721379579796251</v>
      </c>
      <c r="AF783" s="593">
        <f t="shared" si="325"/>
        <v>0.26721379579796251</v>
      </c>
      <c r="AG783" s="594">
        <f t="shared" si="325"/>
        <v>0.26721379579796256</v>
      </c>
      <c r="AH783" s="595">
        <f t="shared" si="325"/>
        <v>0.15687178061770929</v>
      </c>
      <c r="AI783" s="592">
        <f t="shared" si="325"/>
        <v>0.15687178061770929</v>
      </c>
      <c r="AJ783" s="592">
        <f t="shared" si="325"/>
        <v>0.15687178061770929</v>
      </c>
      <c r="AK783" s="592">
        <f t="shared" si="325"/>
        <v>0.15687178061770929</v>
      </c>
      <c r="AL783" s="592">
        <f t="shared" si="328"/>
        <v>0.15687178061770929</v>
      </c>
      <c r="AM783" s="592">
        <f t="shared" si="328"/>
        <v>0.15687178061770929</v>
      </c>
      <c r="AN783" s="592">
        <f t="shared" si="328"/>
        <v>0.15687178061770929</v>
      </c>
      <c r="AO783" s="592">
        <f t="shared" si="328"/>
        <v>0.15687178061770929</v>
      </c>
      <c r="AP783" s="592">
        <f t="shared" si="328"/>
        <v>0.15687178061770929</v>
      </c>
      <c r="AQ783" s="592">
        <f t="shared" si="328"/>
        <v>0.15687178061770929</v>
      </c>
      <c r="AR783" s="592">
        <f t="shared" si="328"/>
        <v>0.15687178061770929</v>
      </c>
      <c r="AS783" s="592">
        <f t="shared" si="328"/>
        <v>0.15687178061770929</v>
      </c>
      <c r="AT783" s="593">
        <f t="shared" si="328"/>
        <v>0.15687178061770929</v>
      </c>
      <c r="AU783" s="594">
        <f t="shared" si="328"/>
        <v>0.15687178061770937</v>
      </c>
      <c r="AV783" s="595">
        <f t="shared" si="328"/>
        <v>0.15687178061770929</v>
      </c>
      <c r="AW783" s="592">
        <f t="shared" si="328"/>
        <v>0.15687178061770929</v>
      </c>
      <c r="AX783" s="592">
        <f t="shared" si="328"/>
        <v>0.15687178061770929</v>
      </c>
      <c r="AY783" s="592">
        <f t="shared" si="328"/>
        <v>0.15687178061770929</v>
      </c>
      <c r="AZ783" s="592">
        <f t="shared" si="328"/>
        <v>0.15687178061770929</v>
      </c>
      <c r="BA783" s="592">
        <f t="shared" si="328"/>
        <v>0.15687178061770929</v>
      </c>
      <c r="BB783" s="592">
        <f t="shared" si="326"/>
        <v>0.15687178061770929</v>
      </c>
      <c r="BC783" s="592">
        <f t="shared" si="326"/>
        <v>0.15687178061770929</v>
      </c>
      <c r="BD783" s="592">
        <f t="shared" si="326"/>
        <v>0.15687178061770929</v>
      </c>
      <c r="BE783" s="592">
        <f t="shared" si="326"/>
        <v>0.15687178061770929</v>
      </c>
      <c r="BF783" s="592">
        <f t="shared" si="326"/>
        <v>0.15687178061770929</v>
      </c>
      <c r="BG783" s="592">
        <f t="shared" si="326"/>
        <v>0.15687178061770929</v>
      </c>
      <c r="BH783" s="593">
        <f t="shared" si="326"/>
        <v>0.15687178061770929</v>
      </c>
      <c r="BI783" s="594">
        <f t="shared" si="326"/>
        <v>0.19741914764177834</v>
      </c>
      <c r="BJ783" s="594">
        <f t="shared" si="326"/>
        <v>0.34564968610681729</v>
      </c>
      <c r="BK783" s="594">
        <f t="shared" si="326"/>
        <v>0.34564968610681729</v>
      </c>
      <c r="BL783" s="594">
        <f t="shared" si="326"/>
        <v>0.34564968610681729</v>
      </c>
      <c r="BM783" s="594">
        <f t="shared" si="326"/>
        <v>0.34564968610681729</v>
      </c>
    </row>
    <row r="784" spans="1:65" s="339" customFormat="1" outlineLevel="1" x14ac:dyDescent="0.3">
      <c r="A784" t="str">
        <f t="shared" si="318"/>
        <v>Summary requirement</v>
      </c>
      <c r="B784" s="604" t="s">
        <v>74</v>
      </c>
      <c r="C784" s="616" t="str">
        <f t="shared" si="324"/>
        <v>Hoplite (FBG) HRS</v>
      </c>
      <c r="D784" s="617" t="str">
        <f t="shared" si="324"/>
        <v>Writing</v>
      </c>
      <c r="F784" s="618">
        <v>0.30497881585235037</v>
      </c>
      <c r="G784" s="618">
        <f t="shared" si="327"/>
        <v>0.30497881585235037</v>
      </c>
      <c r="H784" s="618">
        <f t="shared" si="327"/>
        <v>0.30497881585235037</v>
      </c>
      <c r="I784" s="618">
        <f t="shared" si="327"/>
        <v>0.30497881585235037</v>
      </c>
      <c r="J784" s="618">
        <f t="shared" si="327"/>
        <v>0.30497881585235037</v>
      </c>
      <c r="K784" s="618">
        <f t="shared" si="327"/>
        <v>0.30497881585235037</v>
      </c>
      <c r="L784" s="618">
        <f t="shared" si="327"/>
        <v>0.30497881585235037</v>
      </c>
      <c r="M784" s="618">
        <f t="shared" si="327"/>
        <v>0.30497881585235037</v>
      </c>
      <c r="N784" s="618">
        <f t="shared" si="327"/>
        <v>0.30497881585235037</v>
      </c>
      <c r="O784" s="618">
        <f t="shared" si="327"/>
        <v>0.30497881585235037</v>
      </c>
      <c r="P784" s="618">
        <f t="shared" si="327"/>
        <v>0.30497881585235037</v>
      </c>
      <c r="Q784" s="618">
        <f t="shared" si="327"/>
        <v>0.30497881585235037</v>
      </c>
      <c r="R784" s="619">
        <f t="shared" si="327"/>
        <v>0.30497881585235037</v>
      </c>
      <c r="S784" s="620">
        <f t="shared" si="327"/>
        <v>0.30497881585235037</v>
      </c>
      <c r="T784" s="621">
        <f t="shared" si="327"/>
        <v>0.33558800357475776</v>
      </c>
      <c r="U784" s="618">
        <f t="shared" si="327"/>
        <v>0.33558800357475776</v>
      </c>
      <c r="V784" s="618">
        <f t="shared" si="327"/>
        <v>0.33558800357475776</v>
      </c>
      <c r="W784" s="618">
        <f t="shared" si="325"/>
        <v>0.33558800357475776</v>
      </c>
      <c r="X784" s="618">
        <f t="shared" si="325"/>
        <v>0.33558800357475776</v>
      </c>
      <c r="Y784" s="618">
        <f t="shared" si="325"/>
        <v>0.33558800357475776</v>
      </c>
      <c r="Z784" s="618">
        <f t="shared" si="325"/>
        <v>0.33558800357475776</v>
      </c>
      <c r="AA784" s="618">
        <f t="shared" si="325"/>
        <v>0.33558800357475776</v>
      </c>
      <c r="AB784" s="618">
        <f t="shared" si="325"/>
        <v>0.33558800357475776</v>
      </c>
      <c r="AC784" s="618">
        <f t="shared" si="325"/>
        <v>0.33558800357475776</v>
      </c>
      <c r="AD784" s="618">
        <f t="shared" si="325"/>
        <v>0.33558800357475776</v>
      </c>
      <c r="AE784" s="618">
        <f t="shared" si="325"/>
        <v>0.33558800357475776</v>
      </c>
      <c r="AF784" s="619">
        <f t="shared" si="325"/>
        <v>0.33558800357475776</v>
      </c>
      <c r="AG784" s="620">
        <f t="shared" si="325"/>
        <v>0.33558800357475782</v>
      </c>
      <c r="AH784" s="621">
        <f t="shared" si="325"/>
        <v>0.19701186279513141</v>
      </c>
      <c r="AI784" s="618">
        <f t="shared" si="325"/>
        <v>0.19701186279513141</v>
      </c>
      <c r="AJ784" s="618">
        <f t="shared" si="325"/>
        <v>0.19701186279513141</v>
      </c>
      <c r="AK784" s="618">
        <f t="shared" si="325"/>
        <v>0.19701186279513141</v>
      </c>
      <c r="AL784" s="618">
        <f t="shared" si="328"/>
        <v>0.19701186279513141</v>
      </c>
      <c r="AM784" s="618">
        <f t="shared" si="328"/>
        <v>0.19701186279513141</v>
      </c>
      <c r="AN784" s="618">
        <f t="shared" si="328"/>
        <v>0.19701186279513141</v>
      </c>
      <c r="AO784" s="618">
        <f t="shared" si="328"/>
        <v>0.19701186279513141</v>
      </c>
      <c r="AP784" s="618">
        <f t="shared" si="328"/>
        <v>0.19701186279513141</v>
      </c>
      <c r="AQ784" s="618">
        <f t="shared" si="328"/>
        <v>0.19701186279513141</v>
      </c>
      <c r="AR784" s="618">
        <f t="shared" si="328"/>
        <v>0.19701186279513141</v>
      </c>
      <c r="AS784" s="618">
        <f t="shared" si="328"/>
        <v>0.19701186279513141</v>
      </c>
      <c r="AT784" s="619">
        <f t="shared" si="328"/>
        <v>0.19701186279513141</v>
      </c>
      <c r="AU784" s="620">
        <f t="shared" si="328"/>
        <v>0.19701186279513144</v>
      </c>
      <c r="AV784" s="621">
        <f t="shared" si="328"/>
        <v>0.19701186279513141</v>
      </c>
      <c r="AW784" s="618">
        <f t="shared" si="328"/>
        <v>0.19701186279513141</v>
      </c>
      <c r="AX784" s="618">
        <f t="shared" si="328"/>
        <v>0.19701186279513141</v>
      </c>
      <c r="AY784" s="618">
        <f t="shared" si="328"/>
        <v>0.19701186279513141</v>
      </c>
      <c r="AZ784" s="618">
        <f t="shared" si="328"/>
        <v>0.19701186279513141</v>
      </c>
      <c r="BA784" s="618">
        <f t="shared" si="328"/>
        <v>0.19701186279513141</v>
      </c>
      <c r="BB784" s="618">
        <f t="shared" si="326"/>
        <v>0.19701186279513141</v>
      </c>
      <c r="BC784" s="618">
        <f t="shared" si="326"/>
        <v>0.19701186279513141</v>
      </c>
      <c r="BD784" s="618">
        <f t="shared" si="326"/>
        <v>0.19701186279513141</v>
      </c>
      <c r="BE784" s="618">
        <f t="shared" si="326"/>
        <v>0.19701186279513141</v>
      </c>
      <c r="BF784" s="618">
        <f t="shared" si="326"/>
        <v>0.19701186279513141</v>
      </c>
      <c r="BG784" s="618">
        <f t="shared" si="326"/>
        <v>0.19701186279513141</v>
      </c>
      <c r="BH784" s="619">
        <f t="shared" si="326"/>
        <v>0.19701186279513141</v>
      </c>
      <c r="BI784" s="620">
        <f t="shared" si="326"/>
        <v>0.2479344205515002</v>
      </c>
      <c r="BJ784" s="620">
        <f t="shared" si="326"/>
        <v>0.43409393497232357</v>
      </c>
      <c r="BK784" s="620">
        <f t="shared" si="326"/>
        <v>0.43409393497232357</v>
      </c>
      <c r="BL784" s="620">
        <f t="shared" si="326"/>
        <v>0.43409393497232357</v>
      </c>
      <c r="BM784" s="620">
        <f t="shared" si="326"/>
        <v>0.43409393497232357</v>
      </c>
    </row>
    <row r="785" spans="1:65" outlineLevel="1" x14ac:dyDescent="0.3">
      <c r="A785" t="str">
        <f t="shared" si="318"/>
        <v>Summary requirement</v>
      </c>
      <c r="B785" s="273" t="s">
        <v>74</v>
      </c>
      <c r="C785" s="275" t="str">
        <f t="shared" si="324"/>
        <v>Hoplite (FBG) HRS</v>
      </c>
      <c r="D785" s="191" t="str">
        <f t="shared" si="324"/>
        <v>Fiber Recoating</v>
      </c>
      <c r="F785" s="592">
        <v>0.38995639339711319</v>
      </c>
      <c r="G785" s="592">
        <f t="shared" si="327"/>
        <v>0.38995639339711319</v>
      </c>
      <c r="H785" s="592">
        <f t="shared" si="327"/>
        <v>0.38995639339711319</v>
      </c>
      <c r="I785" s="592">
        <f t="shared" si="327"/>
        <v>0.38995639339711319</v>
      </c>
      <c r="J785" s="592">
        <f t="shared" si="327"/>
        <v>0.38995639339711319</v>
      </c>
      <c r="K785" s="592">
        <f t="shared" si="327"/>
        <v>0.38995639339711319</v>
      </c>
      <c r="L785" s="592">
        <f t="shared" si="327"/>
        <v>0.38995639339711319</v>
      </c>
      <c r="M785" s="592">
        <f t="shared" si="327"/>
        <v>0.38995639339711319</v>
      </c>
      <c r="N785" s="592">
        <f t="shared" si="327"/>
        <v>0.38995639339711319</v>
      </c>
      <c r="O785" s="592">
        <f t="shared" si="327"/>
        <v>0.38995639339711319</v>
      </c>
      <c r="P785" s="592">
        <f t="shared" si="327"/>
        <v>0.38995639339711319</v>
      </c>
      <c r="Q785" s="592">
        <f t="shared" si="327"/>
        <v>0.38995639339711319</v>
      </c>
      <c r="R785" s="593">
        <f t="shared" si="327"/>
        <v>0.38995639339711319</v>
      </c>
      <c r="S785" s="594">
        <f t="shared" si="327"/>
        <v>0.38995639339711335</v>
      </c>
      <c r="T785" s="595">
        <f t="shared" si="327"/>
        <v>0.42909435258842926</v>
      </c>
      <c r="U785" s="592">
        <f t="shared" si="327"/>
        <v>0.42909435258842926</v>
      </c>
      <c r="V785" s="592">
        <f t="shared" si="327"/>
        <v>0.42909435258842926</v>
      </c>
      <c r="W785" s="592">
        <f t="shared" si="325"/>
        <v>0.42909435258842926</v>
      </c>
      <c r="X785" s="592">
        <f t="shared" si="325"/>
        <v>0.42909435258842926</v>
      </c>
      <c r="Y785" s="592">
        <f t="shared" si="325"/>
        <v>0.42909435258842926</v>
      </c>
      <c r="Z785" s="592">
        <f t="shared" si="325"/>
        <v>0.42909435258842926</v>
      </c>
      <c r="AA785" s="592">
        <f t="shared" si="325"/>
        <v>0.42909435258842926</v>
      </c>
      <c r="AB785" s="592">
        <f t="shared" si="325"/>
        <v>0.42909435258842926</v>
      </c>
      <c r="AC785" s="592">
        <f t="shared" si="325"/>
        <v>0.42909435258842926</v>
      </c>
      <c r="AD785" s="592">
        <f t="shared" si="325"/>
        <v>0.42909435258842926</v>
      </c>
      <c r="AE785" s="592">
        <f t="shared" si="325"/>
        <v>0.42909435258842926</v>
      </c>
      <c r="AF785" s="593">
        <f t="shared" si="325"/>
        <v>0.42909435258842926</v>
      </c>
      <c r="AG785" s="594">
        <f t="shared" si="325"/>
        <v>0.42909435258842948</v>
      </c>
      <c r="AH785" s="595">
        <f t="shared" si="325"/>
        <v>0.2519061373404709</v>
      </c>
      <c r="AI785" s="592">
        <f t="shared" si="325"/>
        <v>0.2519061373404709</v>
      </c>
      <c r="AJ785" s="592">
        <f t="shared" si="325"/>
        <v>0.2519061373404709</v>
      </c>
      <c r="AK785" s="592">
        <f t="shared" si="325"/>
        <v>0.2519061373404709</v>
      </c>
      <c r="AL785" s="592">
        <f t="shared" si="328"/>
        <v>0.2519061373404709</v>
      </c>
      <c r="AM785" s="592">
        <f t="shared" si="328"/>
        <v>0.2519061373404709</v>
      </c>
      <c r="AN785" s="592">
        <f t="shared" si="328"/>
        <v>0.2519061373404709</v>
      </c>
      <c r="AO785" s="592">
        <f t="shared" si="328"/>
        <v>0.2519061373404709</v>
      </c>
      <c r="AP785" s="592">
        <f t="shared" si="328"/>
        <v>0.2519061373404709</v>
      </c>
      <c r="AQ785" s="592">
        <f t="shared" si="328"/>
        <v>0.2519061373404709</v>
      </c>
      <c r="AR785" s="592">
        <f t="shared" si="328"/>
        <v>0.2519061373404709</v>
      </c>
      <c r="AS785" s="592">
        <f t="shared" si="328"/>
        <v>0.2519061373404709</v>
      </c>
      <c r="AT785" s="593">
        <f t="shared" si="328"/>
        <v>0.2519061373404709</v>
      </c>
      <c r="AU785" s="594">
        <f t="shared" si="328"/>
        <v>0.25190613734047101</v>
      </c>
      <c r="AV785" s="595">
        <f t="shared" si="328"/>
        <v>0.2519061373404709</v>
      </c>
      <c r="AW785" s="592">
        <f t="shared" si="328"/>
        <v>0.2519061373404709</v>
      </c>
      <c r="AX785" s="592">
        <f t="shared" si="328"/>
        <v>0.2519061373404709</v>
      </c>
      <c r="AY785" s="592">
        <f t="shared" si="328"/>
        <v>0.2519061373404709</v>
      </c>
      <c r="AZ785" s="592">
        <f t="shared" si="328"/>
        <v>0.2519061373404709</v>
      </c>
      <c r="BA785" s="592">
        <f t="shared" si="328"/>
        <v>0.2519061373404709</v>
      </c>
      <c r="BB785" s="592">
        <f t="shared" si="326"/>
        <v>0.2519061373404709</v>
      </c>
      <c r="BC785" s="592">
        <f t="shared" si="326"/>
        <v>0.2519061373404709</v>
      </c>
      <c r="BD785" s="592">
        <f t="shared" si="326"/>
        <v>0.2519061373404709</v>
      </c>
      <c r="BE785" s="592">
        <f t="shared" si="326"/>
        <v>0.2519061373404709</v>
      </c>
      <c r="BF785" s="592">
        <f t="shared" si="326"/>
        <v>0.2519061373404709</v>
      </c>
      <c r="BG785" s="592">
        <f t="shared" si="326"/>
        <v>0.2519061373404709</v>
      </c>
      <c r="BH785" s="593">
        <f t="shared" si="326"/>
        <v>0.2519061373404709</v>
      </c>
      <c r="BI785" s="594">
        <f t="shared" si="326"/>
        <v>0.31701746944966058</v>
      </c>
      <c r="BJ785" s="594">
        <f t="shared" si="326"/>
        <v>0.55504742125866502</v>
      </c>
      <c r="BK785" s="594">
        <f t="shared" si="326"/>
        <v>0.55504742125866502</v>
      </c>
      <c r="BL785" s="594">
        <f t="shared" si="326"/>
        <v>0.55504742125866502</v>
      </c>
      <c r="BM785" s="594">
        <f t="shared" si="326"/>
        <v>0.55504742125866502</v>
      </c>
    </row>
    <row r="786" spans="1:65" outlineLevel="1" x14ac:dyDescent="0.3">
      <c r="A786" t="str">
        <f t="shared" si="318"/>
        <v>Summary requirement</v>
      </c>
      <c r="B786" s="273" t="s">
        <v>74</v>
      </c>
      <c r="C786" s="275" t="str">
        <f t="shared" si="324"/>
        <v>Hoplite (FBG) HRS</v>
      </c>
      <c r="D786" s="191" t="str">
        <f t="shared" si="324"/>
        <v>Proof Test</v>
      </c>
      <c r="F786" s="592">
        <v>4.8584334532390722E-2</v>
      </c>
      <c r="G786" s="592">
        <f t="shared" si="327"/>
        <v>4.8584334532390722E-2</v>
      </c>
      <c r="H786" s="592">
        <f t="shared" si="327"/>
        <v>4.8584334532390722E-2</v>
      </c>
      <c r="I786" s="592">
        <f t="shared" si="327"/>
        <v>4.8584334532390722E-2</v>
      </c>
      <c r="J786" s="592">
        <f t="shared" si="327"/>
        <v>4.8584334532390722E-2</v>
      </c>
      <c r="K786" s="592">
        <f t="shared" si="327"/>
        <v>4.8584334532390722E-2</v>
      </c>
      <c r="L786" s="592">
        <f t="shared" si="327"/>
        <v>4.8584334532390722E-2</v>
      </c>
      <c r="M786" s="592">
        <f t="shared" si="327"/>
        <v>4.8584334532390722E-2</v>
      </c>
      <c r="N786" s="592">
        <f t="shared" si="327"/>
        <v>4.8584334532390722E-2</v>
      </c>
      <c r="O786" s="592">
        <f t="shared" si="327"/>
        <v>4.8584334532390722E-2</v>
      </c>
      <c r="P786" s="592">
        <f t="shared" si="327"/>
        <v>4.8584334532390722E-2</v>
      </c>
      <c r="Q786" s="592">
        <f t="shared" si="327"/>
        <v>4.8584334532390722E-2</v>
      </c>
      <c r="R786" s="593">
        <f t="shared" si="327"/>
        <v>4.8584334532390722E-2</v>
      </c>
      <c r="S786" s="594">
        <f t="shared" si="327"/>
        <v>4.8584334532390742E-2</v>
      </c>
      <c r="T786" s="595">
        <f t="shared" si="327"/>
        <v>5.3460499494583223E-2</v>
      </c>
      <c r="U786" s="592">
        <f t="shared" si="327"/>
        <v>5.3460499494583223E-2</v>
      </c>
      <c r="V786" s="592">
        <f t="shared" si="327"/>
        <v>5.3460499494583223E-2</v>
      </c>
      <c r="W786" s="592">
        <f t="shared" si="325"/>
        <v>5.3460499494583223E-2</v>
      </c>
      <c r="X786" s="592">
        <f t="shared" si="325"/>
        <v>5.3460499494583223E-2</v>
      </c>
      <c r="Y786" s="592">
        <f t="shared" si="325"/>
        <v>5.3460499494583223E-2</v>
      </c>
      <c r="Z786" s="592">
        <f t="shared" si="325"/>
        <v>5.3460499494583223E-2</v>
      </c>
      <c r="AA786" s="592">
        <f t="shared" si="325"/>
        <v>5.3460499494583223E-2</v>
      </c>
      <c r="AB786" s="592">
        <f t="shared" si="325"/>
        <v>5.3460499494583223E-2</v>
      </c>
      <c r="AC786" s="592">
        <f t="shared" si="325"/>
        <v>5.3460499494583223E-2</v>
      </c>
      <c r="AD786" s="592">
        <f t="shared" si="325"/>
        <v>5.3460499494583223E-2</v>
      </c>
      <c r="AE786" s="592">
        <f t="shared" si="325"/>
        <v>5.3460499494583223E-2</v>
      </c>
      <c r="AF786" s="593">
        <f t="shared" si="325"/>
        <v>5.3460499494583223E-2</v>
      </c>
      <c r="AG786" s="594">
        <f t="shared" si="325"/>
        <v>5.3460499494583244E-2</v>
      </c>
      <c r="AH786" s="595">
        <f t="shared" si="325"/>
        <v>3.1384770847566267E-2</v>
      </c>
      <c r="AI786" s="592">
        <f t="shared" si="325"/>
        <v>3.1384770847566267E-2</v>
      </c>
      <c r="AJ786" s="592">
        <f t="shared" si="325"/>
        <v>3.1384770847566267E-2</v>
      </c>
      <c r="AK786" s="592">
        <f t="shared" si="325"/>
        <v>3.1384770847566267E-2</v>
      </c>
      <c r="AL786" s="592">
        <f t="shared" si="328"/>
        <v>3.1384770847566267E-2</v>
      </c>
      <c r="AM786" s="592">
        <f t="shared" si="328"/>
        <v>3.1384770847566267E-2</v>
      </c>
      <c r="AN786" s="592">
        <f t="shared" si="328"/>
        <v>3.1384770847566267E-2</v>
      </c>
      <c r="AO786" s="592">
        <f t="shared" si="328"/>
        <v>3.1384770847566267E-2</v>
      </c>
      <c r="AP786" s="592">
        <f t="shared" si="328"/>
        <v>3.1384770847566267E-2</v>
      </c>
      <c r="AQ786" s="592">
        <f t="shared" si="328"/>
        <v>3.1384770847566267E-2</v>
      </c>
      <c r="AR786" s="592">
        <f t="shared" si="328"/>
        <v>3.1384770847566267E-2</v>
      </c>
      <c r="AS786" s="592">
        <f t="shared" si="328"/>
        <v>3.1384770847566267E-2</v>
      </c>
      <c r="AT786" s="593">
        <f t="shared" si="328"/>
        <v>3.1384770847566267E-2</v>
      </c>
      <c r="AU786" s="594">
        <f t="shared" si="328"/>
        <v>3.138477084756628E-2</v>
      </c>
      <c r="AV786" s="595">
        <f t="shared" si="328"/>
        <v>3.1384770847566267E-2</v>
      </c>
      <c r="AW786" s="592">
        <f t="shared" si="328"/>
        <v>3.1384770847566267E-2</v>
      </c>
      <c r="AX786" s="592">
        <f t="shared" si="328"/>
        <v>3.1384770847566267E-2</v>
      </c>
      <c r="AY786" s="592">
        <f t="shared" si="328"/>
        <v>3.1384770847566267E-2</v>
      </c>
      <c r="AZ786" s="592">
        <f t="shared" si="328"/>
        <v>3.1384770847566267E-2</v>
      </c>
      <c r="BA786" s="592">
        <f t="shared" si="328"/>
        <v>3.1384770847566267E-2</v>
      </c>
      <c r="BB786" s="592">
        <f t="shared" si="326"/>
        <v>3.1384770847566267E-2</v>
      </c>
      <c r="BC786" s="592">
        <f t="shared" si="326"/>
        <v>3.1384770847566267E-2</v>
      </c>
      <c r="BD786" s="592">
        <f t="shared" si="326"/>
        <v>3.1384770847566267E-2</v>
      </c>
      <c r="BE786" s="592">
        <f t="shared" si="326"/>
        <v>3.1384770847566267E-2</v>
      </c>
      <c r="BF786" s="592">
        <f t="shared" si="326"/>
        <v>3.1384770847566267E-2</v>
      </c>
      <c r="BG786" s="592">
        <f t="shared" si="326"/>
        <v>3.1384770847566267E-2</v>
      </c>
      <c r="BH786" s="593">
        <f t="shared" si="326"/>
        <v>3.1384770847566267E-2</v>
      </c>
      <c r="BI786" s="594">
        <f t="shared" si="326"/>
        <v>3.9496936193759269E-2</v>
      </c>
      <c r="BJ786" s="594">
        <f t="shared" si="326"/>
        <v>6.9152884918366395E-2</v>
      </c>
      <c r="BK786" s="594">
        <f t="shared" si="326"/>
        <v>6.9152884918366395E-2</v>
      </c>
      <c r="BL786" s="594">
        <f t="shared" si="326"/>
        <v>6.9152884918366395E-2</v>
      </c>
      <c r="BM786" s="594">
        <f t="shared" si="326"/>
        <v>6.9152884918366395E-2</v>
      </c>
    </row>
    <row r="787" spans="1:65" outlineLevel="1" x14ac:dyDescent="0.3">
      <c r="A787" t="str">
        <f t="shared" si="318"/>
        <v>Summary requirement</v>
      </c>
      <c r="B787" s="273" t="s">
        <v>74</v>
      </c>
      <c r="C787" s="275" t="str">
        <f t="shared" si="324"/>
        <v>Hoplite (FBG) HRS</v>
      </c>
      <c r="D787" s="191" t="str">
        <f t="shared" si="324"/>
        <v>Degas</v>
      </c>
      <c r="F787" s="592">
        <v>8.3985724633736394E-2</v>
      </c>
      <c r="G787" s="592">
        <f t="shared" si="327"/>
        <v>8.3985724633736394E-2</v>
      </c>
      <c r="H787" s="592">
        <f t="shared" si="327"/>
        <v>8.3985724633736394E-2</v>
      </c>
      <c r="I787" s="592">
        <f t="shared" si="327"/>
        <v>8.3985724633736394E-2</v>
      </c>
      <c r="J787" s="592">
        <f t="shared" si="327"/>
        <v>8.3985724633736394E-2</v>
      </c>
      <c r="K787" s="592">
        <f t="shared" si="327"/>
        <v>8.3985724633736394E-2</v>
      </c>
      <c r="L787" s="592">
        <f t="shared" si="327"/>
        <v>8.3985724633736394E-2</v>
      </c>
      <c r="M787" s="592">
        <f t="shared" si="327"/>
        <v>8.3985724633736394E-2</v>
      </c>
      <c r="N787" s="592">
        <f t="shared" si="327"/>
        <v>8.3985724633736394E-2</v>
      </c>
      <c r="O787" s="592">
        <f t="shared" si="327"/>
        <v>8.3985724633736394E-2</v>
      </c>
      <c r="P787" s="592">
        <f t="shared" si="327"/>
        <v>8.3985724633736394E-2</v>
      </c>
      <c r="Q787" s="592">
        <f t="shared" si="327"/>
        <v>8.3985724633736394E-2</v>
      </c>
      <c r="R787" s="593">
        <f t="shared" si="327"/>
        <v>8.3985724633736394E-2</v>
      </c>
      <c r="S787" s="594">
        <f t="shared" si="327"/>
        <v>8.398572463373645E-2</v>
      </c>
      <c r="T787" s="595">
        <f t="shared" si="327"/>
        <v>9.2414948821428922E-2</v>
      </c>
      <c r="U787" s="592">
        <f t="shared" si="327"/>
        <v>9.2414948821428922E-2</v>
      </c>
      <c r="V787" s="592">
        <f t="shared" si="327"/>
        <v>9.2414948821428922E-2</v>
      </c>
      <c r="W787" s="592">
        <f t="shared" si="325"/>
        <v>9.2414948821428922E-2</v>
      </c>
      <c r="X787" s="592">
        <f t="shared" si="325"/>
        <v>9.2414948821428922E-2</v>
      </c>
      <c r="Y787" s="592">
        <f t="shared" si="325"/>
        <v>9.2414948821428922E-2</v>
      </c>
      <c r="Z787" s="592">
        <f t="shared" si="325"/>
        <v>9.2414948821428922E-2</v>
      </c>
      <c r="AA787" s="592">
        <f t="shared" si="325"/>
        <v>9.2414948821428922E-2</v>
      </c>
      <c r="AB787" s="592">
        <f t="shared" si="325"/>
        <v>9.2414948821428922E-2</v>
      </c>
      <c r="AC787" s="592">
        <f t="shared" si="325"/>
        <v>9.2414948821428922E-2</v>
      </c>
      <c r="AD787" s="592">
        <f t="shared" si="325"/>
        <v>9.2414948821428922E-2</v>
      </c>
      <c r="AE787" s="592">
        <f t="shared" si="325"/>
        <v>9.2414948821428922E-2</v>
      </c>
      <c r="AF787" s="593">
        <f t="shared" si="325"/>
        <v>9.2414948821428922E-2</v>
      </c>
      <c r="AG787" s="594">
        <f t="shared" si="325"/>
        <v>9.2414948821428977E-2</v>
      </c>
      <c r="AH787" s="595">
        <f t="shared" si="325"/>
        <v>5.425355204442095E-2</v>
      </c>
      <c r="AI787" s="592">
        <f t="shared" si="325"/>
        <v>5.425355204442095E-2</v>
      </c>
      <c r="AJ787" s="592">
        <f t="shared" si="325"/>
        <v>5.425355204442095E-2</v>
      </c>
      <c r="AK787" s="592">
        <f t="shared" si="325"/>
        <v>5.425355204442095E-2</v>
      </c>
      <c r="AL787" s="592">
        <f t="shared" si="328"/>
        <v>5.425355204442095E-2</v>
      </c>
      <c r="AM787" s="592">
        <f t="shared" si="328"/>
        <v>5.425355204442095E-2</v>
      </c>
      <c r="AN787" s="592">
        <f t="shared" si="328"/>
        <v>5.425355204442095E-2</v>
      </c>
      <c r="AO787" s="592">
        <f t="shared" si="328"/>
        <v>5.425355204442095E-2</v>
      </c>
      <c r="AP787" s="592">
        <f t="shared" si="328"/>
        <v>5.425355204442095E-2</v>
      </c>
      <c r="AQ787" s="592">
        <f t="shared" si="328"/>
        <v>5.425355204442095E-2</v>
      </c>
      <c r="AR787" s="592">
        <f t="shared" si="328"/>
        <v>5.425355204442095E-2</v>
      </c>
      <c r="AS787" s="592">
        <f t="shared" si="328"/>
        <v>5.425355204442095E-2</v>
      </c>
      <c r="AT787" s="593">
        <f t="shared" si="328"/>
        <v>5.425355204442095E-2</v>
      </c>
      <c r="AU787" s="594">
        <f t="shared" si="328"/>
        <v>5.4253552044420984E-2</v>
      </c>
      <c r="AV787" s="595">
        <f t="shared" si="328"/>
        <v>5.425355204442095E-2</v>
      </c>
      <c r="AW787" s="592">
        <f t="shared" si="328"/>
        <v>5.425355204442095E-2</v>
      </c>
      <c r="AX787" s="592">
        <f t="shared" si="328"/>
        <v>5.425355204442095E-2</v>
      </c>
      <c r="AY787" s="592">
        <f t="shared" si="328"/>
        <v>5.425355204442095E-2</v>
      </c>
      <c r="AZ787" s="592">
        <f t="shared" si="328"/>
        <v>5.425355204442095E-2</v>
      </c>
      <c r="BA787" s="592">
        <f t="shared" si="328"/>
        <v>5.425355204442095E-2</v>
      </c>
      <c r="BB787" s="592">
        <f t="shared" si="326"/>
        <v>5.425355204442095E-2</v>
      </c>
      <c r="BC787" s="592">
        <f t="shared" si="326"/>
        <v>5.425355204442095E-2</v>
      </c>
      <c r="BD787" s="592">
        <f t="shared" si="326"/>
        <v>5.425355204442095E-2</v>
      </c>
      <c r="BE787" s="592">
        <f t="shared" si="326"/>
        <v>5.425355204442095E-2</v>
      </c>
      <c r="BF787" s="592">
        <f t="shared" si="326"/>
        <v>5.425355204442095E-2</v>
      </c>
      <c r="BG787" s="592">
        <f t="shared" si="326"/>
        <v>5.425355204442095E-2</v>
      </c>
      <c r="BH787" s="593">
        <f t="shared" si="326"/>
        <v>5.425355204442095E-2</v>
      </c>
      <c r="BI787" s="594">
        <f t="shared" si="326"/>
        <v>6.8276715920309469E-2</v>
      </c>
      <c r="BJ787" s="594">
        <f t="shared" si="326"/>
        <v>0.11954172484363948</v>
      </c>
      <c r="BK787" s="594">
        <f t="shared" si="326"/>
        <v>0.11954172484363948</v>
      </c>
      <c r="BL787" s="594">
        <f t="shared" si="326"/>
        <v>0.11954172484363948</v>
      </c>
      <c r="BM787" s="594">
        <f t="shared" si="326"/>
        <v>0.11954172484363948</v>
      </c>
    </row>
    <row r="788" spans="1:65" outlineLevel="1" x14ac:dyDescent="0.3">
      <c r="A788" t="str">
        <f t="shared" si="318"/>
        <v>Summary requirement</v>
      </c>
      <c r="B788" s="273" t="s">
        <v>74</v>
      </c>
      <c r="C788" s="241" t="str">
        <f t="shared" si="324"/>
        <v>Hoplite (FBG) HRS</v>
      </c>
      <c r="D788" s="611" t="str">
        <f t="shared" si="324"/>
        <v>Optical Test</v>
      </c>
      <c r="F788" s="612">
        <v>0.11614025920779548</v>
      </c>
      <c r="G788" s="612">
        <f t="shared" si="327"/>
        <v>0.11614025920779548</v>
      </c>
      <c r="H788" s="612">
        <f t="shared" si="327"/>
        <v>0.11614025920779548</v>
      </c>
      <c r="I788" s="612">
        <f t="shared" si="327"/>
        <v>0.11614025920779548</v>
      </c>
      <c r="J788" s="612">
        <f t="shared" si="327"/>
        <v>0.11614025920779548</v>
      </c>
      <c r="K788" s="612">
        <f t="shared" si="327"/>
        <v>0.11614025920779548</v>
      </c>
      <c r="L788" s="612">
        <f t="shared" si="327"/>
        <v>0.11614025920779548</v>
      </c>
      <c r="M788" s="612">
        <f t="shared" si="327"/>
        <v>0.11614025920779548</v>
      </c>
      <c r="N788" s="612">
        <f t="shared" si="327"/>
        <v>0.11614025920779548</v>
      </c>
      <c r="O788" s="612">
        <f t="shared" si="327"/>
        <v>0.11614025920779548</v>
      </c>
      <c r="P788" s="612">
        <f t="shared" si="327"/>
        <v>0.11614025920779548</v>
      </c>
      <c r="Q788" s="612">
        <f t="shared" si="327"/>
        <v>0.11614025920779548</v>
      </c>
      <c r="R788" s="613">
        <f t="shared" si="327"/>
        <v>0.11614025920779548</v>
      </c>
      <c r="S788" s="614">
        <f t="shared" si="327"/>
        <v>0.11614025920779548</v>
      </c>
      <c r="T788" s="615">
        <f t="shared" si="327"/>
        <v>0.12779667208449028</v>
      </c>
      <c r="U788" s="612">
        <f t="shared" si="327"/>
        <v>0.12779667208449028</v>
      </c>
      <c r="V788" s="612">
        <f t="shared" si="327"/>
        <v>0.12779667208449028</v>
      </c>
      <c r="W788" s="612">
        <f t="shared" si="325"/>
        <v>0.12779667208449028</v>
      </c>
      <c r="X788" s="612">
        <f t="shared" si="325"/>
        <v>0.12779667208449028</v>
      </c>
      <c r="Y788" s="612">
        <f t="shared" si="325"/>
        <v>0.12779667208449028</v>
      </c>
      <c r="Z788" s="612">
        <f t="shared" si="325"/>
        <v>0.12779667208449028</v>
      </c>
      <c r="AA788" s="612">
        <f t="shared" si="325"/>
        <v>0.12779667208449028</v>
      </c>
      <c r="AB788" s="612">
        <f t="shared" si="325"/>
        <v>0.12779667208449028</v>
      </c>
      <c r="AC788" s="612">
        <f t="shared" si="325"/>
        <v>0.12779667208449028</v>
      </c>
      <c r="AD788" s="612">
        <f t="shared" si="325"/>
        <v>0.12779667208449028</v>
      </c>
      <c r="AE788" s="612">
        <f t="shared" si="325"/>
        <v>0.12779667208449028</v>
      </c>
      <c r="AF788" s="613">
        <f t="shared" si="325"/>
        <v>0.12779667208449028</v>
      </c>
      <c r="AG788" s="614">
        <f t="shared" si="325"/>
        <v>0.12779667208449028</v>
      </c>
      <c r="AH788" s="615">
        <f t="shared" si="325"/>
        <v>7.5024911969999261E-2</v>
      </c>
      <c r="AI788" s="612">
        <f t="shared" si="325"/>
        <v>7.5024911969999261E-2</v>
      </c>
      <c r="AJ788" s="612">
        <f t="shared" si="325"/>
        <v>7.5024911969999261E-2</v>
      </c>
      <c r="AK788" s="612">
        <f t="shared" si="325"/>
        <v>7.5024911969999261E-2</v>
      </c>
      <c r="AL788" s="612">
        <f t="shared" si="328"/>
        <v>7.5024911969999261E-2</v>
      </c>
      <c r="AM788" s="612">
        <f t="shared" si="328"/>
        <v>7.5024911969999261E-2</v>
      </c>
      <c r="AN788" s="612">
        <f t="shared" si="328"/>
        <v>7.5024911969999261E-2</v>
      </c>
      <c r="AO788" s="612">
        <f t="shared" si="328"/>
        <v>7.5024911969999261E-2</v>
      </c>
      <c r="AP788" s="612">
        <f t="shared" si="328"/>
        <v>7.5024911969999261E-2</v>
      </c>
      <c r="AQ788" s="612">
        <f t="shared" si="328"/>
        <v>7.5024911969999261E-2</v>
      </c>
      <c r="AR788" s="612">
        <f t="shared" si="328"/>
        <v>7.5024911969999261E-2</v>
      </c>
      <c r="AS788" s="612">
        <f t="shared" si="328"/>
        <v>7.5024911969999261E-2</v>
      </c>
      <c r="AT788" s="613">
        <f t="shared" si="328"/>
        <v>7.5024911969999261E-2</v>
      </c>
      <c r="AU788" s="614">
        <f t="shared" si="328"/>
        <v>7.5024911969999275E-2</v>
      </c>
      <c r="AV788" s="615">
        <f t="shared" si="328"/>
        <v>7.5024911969999261E-2</v>
      </c>
      <c r="AW788" s="612">
        <f t="shared" si="328"/>
        <v>7.5024911969999261E-2</v>
      </c>
      <c r="AX788" s="612">
        <f t="shared" si="328"/>
        <v>7.5024911969999261E-2</v>
      </c>
      <c r="AY788" s="612">
        <f t="shared" si="328"/>
        <v>7.5024911969999261E-2</v>
      </c>
      <c r="AZ788" s="612">
        <f t="shared" si="328"/>
        <v>7.5024911969999261E-2</v>
      </c>
      <c r="BA788" s="612">
        <f t="shared" si="328"/>
        <v>7.5024911969999261E-2</v>
      </c>
      <c r="BB788" s="612">
        <f t="shared" si="326"/>
        <v>7.5024911969999261E-2</v>
      </c>
      <c r="BC788" s="612">
        <f t="shared" si="326"/>
        <v>7.5024911969999261E-2</v>
      </c>
      <c r="BD788" s="612">
        <f t="shared" si="326"/>
        <v>7.5024911969999261E-2</v>
      </c>
      <c r="BE788" s="612">
        <f t="shared" si="326"/>
        <v>7.5024911969999261E-2</v>
      </c>
      <c r="BF788" s="612">
        <f t="shared" si="326"/>
        <v>7.5024911969999261E-2</v>
      </c>
      <c r="BG788" s="612">
        <f t="shared" si="326"/>
        <v>7.5024911969999261E-2</v>
      </c>
      <c r="BH788" s="613">
        <f t="shared" si="326"/>
        <v>7.5024911969999261E-2</v>
      </c>
      <c r="BI788" s="614">
        <f t="shared" si="326"/>
        <v>9.4416944301227906E-2</v>
      </c>
      <c r="BJ788" s="614">
        <f t="shared" si="326"/>
        <v>0.16530912806948994</v>
      </c>
      <c r="BK788" s="614">
        <f t="shared" si="326"/>
        <v>0.16530912806948994</v>
      </c>
      <c r="BL788" s="614">
        <f t="shared" si="326"/>
        <v>0.16530912806948994</v>
      </c>
      <c r="BM788" s="614">
        <f t="shared" si="326"/>
        <v>0.16530912806948994</v>
      </c>
    </row>
    <row r="789" spans="1:65" outlineLevel="1" x14ac:dyDescent="0.3">
      <c r="A789" t="str">
        <f t="shared" si="318"/>
        <v>Summary requirement</v>
      </c>
      <c r="B789" s="273" t="s">
        <v>74</v>
      </c>
      <c r="C789" s="241" t="str">
        <f t="shared" ref="C789:D798" si="329">C841</f>
        <v>Hoplite (FBG) HRS</v>
      </c>
      <c r="D789" s="611" t="str">
        <f t="shared" si="329"/>
        <v>Hoplite Final Inspection</v>
      </c>
      <c r="F789" s="612">
        <v>0</v>
      </c>
      <c r="G789" s="612">
        <f t="shared" si="327"/>
        <v>0</v>
      </c>
      <c r="H789" s="612">
        <f t="shared" si="327"/>
        <v>0</v>
      </c>
      <c r="I789" s="612">
        <f t="shared" si="327"/>
        <v>0</v>
      </c>
      <c r="J789" s="612">
        <f t="shared" si="327"/>
        <v>0</v>
      </c>
      <c r="K789" s="612">
        <f t="shared" si="327"/>
        <v>0</v>
      </c>
      <c r="L789" s="612">
        <f t="shared" si="327"/>
        <v>0</v>
      </c>
      <c r="M789" s="612">
        <f t="shared" si="327"/>
        <v>0</v>
      </c>
      <c r="N789" s="612">
        <f t="shared" si="327"/>
        <v>0</v>
      </c>
      <c r="O789" s="612">
        <f t="shared" si="327"/>
        <v>0</v>
      </c>
      <c r="P789" s="612">
        <f t="shared" si="327"/>
        <v>0</v>
      </c>
      <c r="Q789" s="612">
        <f t="shared" si="327"/>
        <v>0</v>
      </c>
      <c r="R789" s="613">
        <f t="shared" si="327"/>
        <v>0</v>
      </c>
      <c r="S789" s="614">
        <f t="shared" si="327"/>
        <v>0</v>
      </c>
      <c r="T789" s="615">
        <f t="shared" si="327"/>
        <v>0</v>
      </c>
      <c r="U789" s="612">
        <f t="shared" si="327"/>
        <v>0</v>
      </c>
      <c r="V789" s="612">
        <f t="shared" si="327"/>
        <v>0</v>
      </c>
      <c r="W789" s="612">
        <f t="shared" si="325"/>
        <v>0</v>
      </c>
      <c r="X789" s="612">
        <f t="shared" si="325"/>
        <v>0</v>
      </c>
      <c r="Y789" s="612">
        <f t="shared" si="325"/>
        <v>0</v>
      </c>
      <c r="Z789" s="612">
        <f t="shared" si="325"/>
        <v>0</v>
      </c>
      <c r="AA789" s="612">
        <f t="shared" si="325"/>
        <v>0</v>
      </c>
      <c r="AB789" s="612">
        <f t="shared" si="325"/>
        <v>0</v>
      </c>
      <c r="AC789" s="612">
        <f t="shared" si="325"/>
        <v>0</v>
      </c>
      <c r="AD789" s="612">
        <f t="shared" si="325"/>
        <v>0</v>
      </c>
      <c r="AE789" s="612">
        <f t="shared" si="325"/>
        <v>0</v>
      </c>
      <c r="AF789" s="613">
        <f t="shared" si="325"/>
        <v>0</v>
      </c>
      <c r="AG789" s="614">
        <f t="shared" si="325"/>
        <v>0</v>
      </c>
      <c r="AH789" s="615">
        <f t="shared" si="325"/>
        <v>0</v>
      </c>
      <c r="AI789" s="612">
        <f t="shared" si="325"/>
        <v>0</v>
      </c>
      <c r="AJ789" s="612">
        <f t="shared" si="325"/>
        <v>0</v>
      </c>
      <c r="AK789" s="612">
        <f t="shared" si="325"/>
        <v>0</v>
      </c>
      <c r="AL789" s="612">
        <f t="shared" si="328"/>
        <v>0</v>
      </c>
      <c r="AM789" s="612">
        <f t="shared" si="328"/>
        <v>0</v>
      </c>
      <c r="AN789" s="612">
        <f t="shared" si="328"/>
        <v>0</v>
      </c>
      <c r="AO789" s="612">
        <f t="shared" si="328"/>
        <v>0</v>
      </c>
      <c r="AP789" s="612">
        <f t="shared" si="328"/>
        <v>0</v>
      </c>
      <c r="AQ789" s="612">
        <f t="shared" si="328"/>
        <v>0</v>
      </c>
      <c r="AR789" s="612">
        <f t="shared" si="328"/>
        <v>0</v>
      </c>
      <c r="AS789" s="612">
        <f t="shared" si="328"/>
        <v>0</v>
      </c>
      <c r="AT789" s="613">
        <f t="shared" si="328"/>
        <v>0</v>
      </c>
      <c r="AU789" s="614">
        <f t="shared" si="328"/>
        <v>0</v>
      </c>
      <c r="AV789" s="615">
        <f t="shared" si="328"/>
        <v>0</v>
      </c>
      <c r="AW789" s="612">
        <f t="shared" si="328"/>
        <v>0</v>
      </c>
      <c r="AX789" s="612">
        <f t="shared" si="328"/>
        <v>0</v>
      </c>
      <c r="AY789" s="612">
        <f t="shared" si="328"/>
        <v>0</v>
      </c>
      <c r="AZ789" s="612">
        <f t="shared" si="328"/>
        <v>0</v>
      </c>
      <c r="BA789" s="612">
        <f t="shared" si="328"/>
        <v>0</v>
      </c>
      <c r="BB789" s="612">
        <f t="shared" si="326"/>
        <v>0</v>
      </c>
      <c r="BC789" s="612">
        <f t="shared" si="326"/>
        <v>0</v>
      </c>
      <c r="BD789" s="612">
        <f t="shared" si="326"/>
        <v>0</v>
      </c>
      <c r="BE789" s="612">
        <f t="shared" si="326"/>
        <v>0</v>
      </c>
      <c r="BF789" s="612">
        <f t="shared" si="326"/>
        <v>0</v>
      </c>
      <c r="BG789" s="612">
        <f t="shared" si="326"/>
        <v>0</v>
      </c>
      <c r="BH789" s="613">
        <f t="shared" si="326"/>
        <v>0</v>
      </c>
      <c r="BI789" s="614">
        <f t="shared" si="326"/>
        <v>0</v>
      </c>
      <c r="BJ789" s="614">
        <f t="shared" si="326"/>
        <v>0</v>
      </c>
      <c r="BK789" s="614">
        <f t="shared" si="326"/>
        <v>0</v>
      </c>
      <c r="BL789" s="614">
        <f t="shared" si="326"/>
        <v>0</v>
      </c>
      <c r="BM789" s="614">
        <f t="shared" si="326"/>
        <v>0</v>
      </c>
    </row>
    <row r="790" spans="1:65" outlineLevel="1" x14ac:dyDescent="0.3">
      <c r="A790" t="str">
        <f t="shared" si="318"/>
        <v>Summary requirement</v>
      </c>
      <c r="B790" s="273" t="s">
        <v>88</v>
      </c>
      <c r="C790" s="241" t="str">
        <f t="shared" si="329"/>
        <v>Hoplens (FTA) HRS</v>
      </c>
      <c r="D790" s="611" t="str">
        <f t="shared" si="329"/>
        <v>Blue Spool</v>
      </c>
      <c r="F790" s="612">
        <v>1.7994392588578999E-2</v>
      </c>
      <c r="G790" s="612">
        <f t="shared" si="327"/>
        <v>1.7994392588578999E-2</v>
      </c>
      <c r="H790" s="612">
        <f t="shared" si="327"/>
        <v>1.7994392588578999E-2</v>
      </c>
      <c r="I790" s="612">
        <f t="shared" si="327"/>
        <v>1.7994392588578999E-2</v>
      </c>
      <c r="J790" s="612">
        <f t="shared" si="327"/>
        <v>1.7994392588578999E-2</v>
      </c>
      <c r="K790" s="612">
        <f t="shared" si="327"/>
        <v>1.7994392588578999E-2</v>
      </c>
      <c r="L790" s="612">
        <f t="shared" si="327"/>
        <v>1.7994392588578999E-2</v>
      </c>
      <c r="M790" s="612">
        <f t="shared" si="327"/>
        <v>1.7994392588578999E-2</v>
      </c>
      <c r="N790" s="612">
        <f t="shared" si="327"/>
        <v>1.7994392588578999E-2</v>
      </c>
      <c r="O790" s="612">
        <f t="shared" si="327"/>
        <v>1.7994392588578999E-2</v>
      </c>
      <c r="P790" s="612">
        <f t="shared" si="327"/>
        <v>1.7994392588578999E-2</v>
      </c>
      <c r="Q790" s="612">
        <f t="shared" si="327"/>
        <v>1.7994392588578999E-2</v>
      </c>
      <c r="R790" s="613">
        <f t="shared" si="327"/>
        <v>1.7994392588578999E-2</v>
      </c>
      <c r="S790" s="614">
        <f t="shared" si="327"/>
        <v>1.7994392588579006E-2</v>
      </c>
      <c r="T790" s="615">
        <f t="shared" si="327"/>
        <v>1.9800399144002074E-2</v>
      </c>
      <c r="U790" s="612">
        <f t="shared" si="327"/>
        <v>1.9800399144002074E-2</v>
      </c>
      <c r="V790" s="612">
        <f t="shared" si="327"/>
        <v>1.9800399144002074E-2</v>
      </c>
      <c r="W790" s="612">
        <f t="shared" si="325"/>
        <v>1.9800399144002074E-2</v>
      </c>
      <c r="X790" s="612">
        <f t="shared" si="325"/>
        <v>1.9800399144002074E-2</v>
      </c>
      <c r="Y790" s="612">
        <f t="shared" si="325"/>
        <v>1.9800399144002074E-2</v>
      </c>
      <c r="Z790" s="612">
        <f t="shared" si="325"/>
        <v>1.9800399144002074E-2</v>
      </c>
      <c r="AA790" s="612">
        <f t="shared" si="325"/>
        <v>1.9800399144002074E-2</v>
      </c>
      <c r="AB790" s="612">
        <f t="shared" si="325"/>
        <v>1.9800399144002074E-2</v>
      </c>
      <c r="AC790" s="612">
        <f t="shared" si="325"/>
        <v>1.9800399144002074E-2</v>
      </c>
      <c r="AD790" s="612">
        <f t="shared" si="325"/>
        <v>1.9800399144002074E-2</v>
      </c>
      <c r="AE790" s="612">
        <f t="shared" si="325"/>
        <v>1.9800399144002074E-2</v>
      </c>
      <c r="AF790" s="613">
        <f t="shared" si="325"/>
        <v>1.9800399144002074E-2</v>
      </c>
      <c r="AG790" s="614">
        <f t="shared" si="325"/>
        <v>1.9800399144002081E-2</v>
      </c>
      <c r="AH790" s="615">
        <f t="shared" si="325"/>
        <v>1.1624114920359425E-2</v>
      </c>
      <c r="AI790" s="612">
        <f t="shared" si="325"/>
        <v>1.1624114920359425E-2</v>
      </c>
      <c r="AJ790" s="612">
        <f t="shared" si="325"/>
        <v>1.1624114920359425E-2</v>
      </c>
      <c r="AK790" s="612">
        <f t="shared" si="325"/>
        <v>1.1624114920359425E-2</v>
      </c>
      <c r="AL790" s="612">
        <f t="shared" si="328"/>
        <v>1.1624114920359425E-2</v>
      </c>
      <c r="AM790" s="612">
        <f t="shared" si="328"/>
        <v>1.1624114920359425E-2</v>
      </c>
      <c r="AN790" s="612">
        <f t="shared" si="328"/>
        <v>1.1624114920359425E-2</v>
      </c>
      <c r="AO790" s="612">
        <f t="shared" si="328"/>
        <v>1.1624114920359425E-2</v>
      </c>
      <c r="AP790" s="612">
        <f t="shared" si="328"/>
        <v>1.1624114920359425E-2</v>
      </c>
      <c r="AQ790" s="612">
        <f t="shared" si="328"/>
        <v>1.1624114920359425E-2</v>
      </c>
      <c r="AR790" s="612">
        <f t="shared" si="328"/>
        <v>1.1624114920359425E-2</v>
      </c>
      <c r="AS790" s="612">
        <f t="shared" si="328"/>
        <v>1.1624114920359425E-2</v>
      </c>
      <c r="AT790" s="613">
        <f t="shared" si="328"/>
        <v>1.1624114920359425E-2</v>
      </c>
      <c r="AU790" s="614">
        <f t="shared" si="328"/>
        <v>1.1624114920359431E-2</v>
      </c>
      <c r="AV790" s="615">
        <f t="shared" si="328"/>
        <v>1.1624114920359425E-2</v>
      </c>
      <c r="AW790" s="612">
        <f t="shared" si="328"/>
        <v>1.1624114920359425E-2</v>
      </c>
      <c r="AX790" s="612">
        <f t="shared" si="328"/>
        <v>1.1624114920359425E-2</v>
      </c>
      <c r="AY790" s="612">
        <f t="shared" si="328"/>
        <v>1.1624114920359425E-2</v>
      </c>
      <c r="AZ790" s="612">
        <f t="shared" si="328"/>
        <v>1.1624114920359425E-2</v>
      </c>
      <c r="BA790" s="612">
        <f t="shared" si="328"/>
        <v>1.1624114920359425E-2</v>
      </c>
      <c r="BB790" s="612">
        <f t="shared" si="326"/>
        <v>1.1624114920359425E-2</v>
      </c>
      <c r="BC790" s="612">
        <f t="shared" si="326"/>
        <v>1.1624114920359425E-2</v>
      </c>
      <c r="BD790" s="612">
        <f t="shared" si="326"/>
        <v>1.1624114920359425E-2</v>
      </c>
      <c r="BE790" s="612">
        <f t="shared" si="326"/>
        <v>1.1624114920359425E-2</v>
      </c>
      <c r="BF790" s="612">
        <f t="shared" si="326"/>
        <v>1.1624114920359425E-2</v>
      </c>
      <c r="BG790" s="612">
        <f t="shared" si="326"/>
        <v>1.1624114920359425E-2</v>
      </c>
      <c r="BH790" s="613">
        <f t="shared" si="326"/>
        <v>1.1624114920359425E-2</v>
      </c>
      <c r="BI790" s="614">
        <f t="shared" si="326"/>
        <v>1.462865309892691E-2</v>
      </c>
      <c r="BJ790" s="614">
        <f t="shared" si="326"/>
        <v>2.5612456604181797E-2</v>
      </c>
      <c r="BK790" s="614">
        <f t="shared" si="326"/>
        <v>2.5612456604181797E-2</v>
      </c>
      <c r="BL790" s="614">
        <f t="shared" si="326"/>
        <v>2.5612456604181797E-2</v>
      </c>
      <c r="BM790" s="614">
        <f t="shared" si="326"/>
        <v>2.5612456604181797E-2</v>
      </c>
    </row>
    <row r="791" spans="1:65" outlineLevel="1" x14ac:dyDescent="0.3">
      <c r="A791" t="str">
        <f t="shared" si="318"/>
        <v>Summary requirement</v>
      </c>
      <c r="B791" s="273" t="s">
        <v>88</v>
      </c>
      <c r="C791" s="629" t="str">
        <f t="shared" si="329"/>
        <v>Hoplens (FTA) HRS</v>
      </c>
      <c r="D791" s="630" t="str">
        <f t="shared" si="329"/>
        <v>Catridge Preparation</v>
      </c>
      <c r="F791" s="631">
        <v>0.12286694462311473</v>
      </c>
      <c r="G791" s="631">
        <f t="shared" si="327"/>
        <v>0.12286694462311473</v>
      </c>
      <c r="H791" s="631">
        <f t="shared" si="327"/>
        <v>0.12286694462311473</v>
      </c>
      <c r="I791" s="631">
        <f t="shared" si="327"/>
        <v>0.12286694462311473</v>
      </c>
      <c r="J791" s="631">
        <f t="shared" si="327"/>
        <v>0.12286694462311473</v>
      </c>
      <c r="K791" s="631">
        <f t="shared" si="327"/>
        <v>0.12286694462311473</v>
      </c>
      <c r="L791" s="631">
        <f t="shared" si="327"/>
        <v>0.12286694462311473</v>
      </c>
      <c r="M791" s="631">
        <f t="shared" si="327"/>
        <v>0.12286694462311473</v>
      </c>
      <c r="N791" s="631">
        <f t="shared" si="327"/>
        <v>0.12286694462311473</v>
      </c>
      <c r="O791" s="631">
        <f t="shared" si="327"/>
        <v>0.12286694462311473</v>
      </c>
      <c r="P791" s="631">
        <f t="shared" si="327"/>
        <v>0.12286694462311473</v>
      </c>
      <c r="Q791" s="631">
        <f t="shared" si="327"/>
        <v>0.12286694462311473</v>
      </c>
      <c r="R791" s="632">
        <f t="shared" si="327"/>
        <v>0.12286694462311473</v>
      </c>
      <c r="S791" s="633">
        <f t="shared" si="327"/>
        <v>0.12286694462311473</v>
      </c>
      <c r="T791" s="634">
        <f t="shared" si="327"/>
        <v>0.13519848103601859</v>
      </c>
      <c r="U791" s="631">
        <f t="shared" si="327"/>
        <v>0.13519848103601859</v>
      </c>
      <c r="V791" s="631">
        <f t="shared" si="327"/>
        <v>0.13519848103601859</v>
      </c>
      <c r="W791" s="631">
        <f t="shared" si="325"/>
        <v>0.13519848103601859</v>
      </c>
      <c r="X791" s="631">
        <f t="shared" si="325"/>
        <v>0.13519848103601859</v>
      </c>
      <c r="Y791" s="631">
        <f t="shared" si="325"/>
        <v>0.13519848103601859</v>
      </c>
      <c r="Z791" s="631">
        <f t="shared" si="325"/>
        <v>0.13519848103601859</v>
      </c>
      <c r="AA791" s="631">
        <f t="shared" si="325"/>
        <v>0.13519848103601859</v>
      </c>
      <c r="AB791" s="631">
        <f t="shared" si="325"/>
        <v>0.13519848103601859</v>
      </c>
      <c r="AC791" s="631">
        <f t="shared" si="325"/>
        <v>0.13519848103601859</v>
      </c>
      <c r="AD791" s="631">
        <f t="shared" si="325"/>
        <v>0.13519848103601859</v>
      </c>
      <c r="AE791" s="631">
        <f t="shared" si="325"/>
        <v>0.13519848103601859</v>
      </c>
      <c r="AF791" s="632">
        <f t="shared" si="325"/>
        <v>0.13519848103601859</v>
      </c>
      <c r="AG791" s="633">
        <f t="shared" si="325"/>
        <v>0.13519848103601859</v>
      </c>
      <c r="AH791" s="634">
        <f t="shared" si="325"/>
        <v>7.9370252548508408E-2</v>
      </c>
      <c r="AI791" s="631">
        <f t="shared" si="325"/>
        <v>7.9370252548508408E-2</v>
      </c>
      <c r="AJ791" s="631">
        <f t="shared" si="325"/>
        <v>7.9370252548508408E-2</v>
      </c>
      <c r="AK791" s="631">
        <f t="shared" si="325"/>
        <v>7.9370252548508408E-2</v>
      </c>
      <c r="AL791" s="631">
        <f t="shared" si="328"/>
        <v>7.9370252548508408E-2</v>
      </c>
      <c r="AM791" s="631">
        <f t="shared" si="328"/>
        <v>7.9370252548508408E-2</v>
      </c>
      <c r="AN791" s="631">
        <f t="shared" si="328"/>
        <v>7.9370252548508408E-2</v>
      </c>
      <c r="AO791" s="631">
        <f t="shared" si="328"/>
        <v>7.9370252548508408E-2</v>
      </c>
      <c r="AP791" s="631">
        <f t="shared" si="328"/>
        <v>7.9370252548508408E-2</v>
      </c>
      <c r="AQ791" s="631">
        <f t="shared" si="328"/>
        <v>7.9370252548508408E-2</v>
      </c>
      <c r="AR791" s="631">
        <f t="shared" si="328"/>
        <v>7.9370252548508408E-2</v>
      </c>
      <c r="AS791" s="631">
        <f t="shared" si="328"/>
        <v>7.9370252548508408E-2</v>
      </c>
      <c r="AT791" s="632">
        <f t="shared" si="328"/>
        <v>7.9370252548508408E-2</v>
      </c>
      <c r="AU791" s="633">
        <f t="shared" si="328"/>
        <v>7.9370252548508421E-2</v>
      </c>
      <c r="AV791" s="634">
        <f t="shared" si="328"/>
        <v>7.9370252548508408E-2</v>
      </c>
      <c r="AW791" s="631">
        <f t="shared" si="328"/>
        <v>7.9370252548508408E-2</v>
      </c>
      <c r="AX791" s="631">
        <f t="shared" si="328"/>
        <v>7.9370252548508408E-2</v>
      </c>
      <c r="AY791" s="631">
        <f t="shared" si="328"/>
        <v>7.9370252548508408E-2</v>
      </c>
      <c r="AZ791" s="631">
        <f t="shared" si="328"/>
        <v>7.9370252548508408E-2</v>
      </c>
      <c r="BA791" s="631">
        <f t="shared" si="328"/>
        <v>7.9370252548508408E-2</v>
      </c>
      <c r="BB791" s="631">
        <f t="shared" si="326"/>
        <v>7.9370252548508408E-2</v>
      </c>
      <c r="BC791" s="631">
        <f t="shared" si="326"/>
        <v>7.9370252548508408E-2</v>
      </c>
      <c r="BD791" s="631">
        <f t="shared" si="326"/>
        <v>7.9370252548508408E-2</v>
      </c>
      <c r="BE791" s="631">
        <f t="shared" si="326"/>
        <v>7.9370252548508408E-2</v>
      </c>
      <c r="BF791" s="631">
        <f t="shared" si="326"/>
        <v>7.9370252548508408E-2</v>
      </c>
      <c r="BG791" s="631">
        <f t="shared" si="326"/>
        <v>7.9370252548508408E-2</v>
      </c>
      <c r="BH791" s="632">
        <f t="shared" si="326"/>
        <v>7.9370252548508408E-2</v>
      </c>
      <c r="BI791" s="633">
        <f t="shared" si="326"/>
        <v>9.9885444944521187E-2</v>
      </c>
      <c r="BJ791" s="633">
        <f t="shared" si="326"/>
        <v>0.17488360731027278</v>
      </c>
      <c r="BK791" s="633">
        <f t="shared" si="326"/>
        <v>0.17488360731027278</v>
      </c>
      <c r="BL791" s="633">
        <f t="shared" si="326"/>
        <v>0.17488360731027278</v>
      </c>
      <c r="BM791" s="633">
        <f t="shared" si="326"/>
        <v>0.17488360731027278</v>
      </c>
    </row>
    <row r="792" spans="1:65" s="253" customFormat="1" outlineLevel="1" x14ac:dyDescent="0.3">
      <c r="A792" t="str">
        <f t="shared" si="318"/>
        <v>Summary requirement</v>
      </c>
      <c r="B792" s="622" t="s">
        <v>88</v>
      </c>
      <c r="C792" s="256" t="str">
        <f t="shared" si="329"/>
        <v>Hoplens (FTA) HRS</v>
      </c>
      <c r="D792" s="635" t="str">
        <f t="shared" si="329"/>
        <v>Lensing</v>
      </c>
      <c r="E792" s="636"/>
      <c r="F792" s="637">
        <v>0.32712389029291905</v>
      </c>
      <c r="G792" s="637">
        <f t="shared" si="327"/>
        <v>0.32712389029291905</v>
      </c>
      <c r="H792" s="637">
        <f t="shared" si="327"/>
        <v>0.32712389029291905</v>
      </c>
      <c r="I792" s="637">
        <f t="shared" si="327"/>
        <v>0.32712389029291905</v>
      </c>
      <c r="J792" s="637">
        <f t="shared" si="327"/>
        <v>0.32712389029291905</v>
      </c>
      <c r="K792" s="637">
        <f t="shared" si="327"/>
        <v>0.32712389029291905</v>
      </c>
      <c r="L792" s="637">
        <f t="shared" si="327"/>
        <v>0.32712389029291905</v>
      </c>
      <c r="M792" s="637">
        <f t="shared" si="327"/>
        <v>0.32712389029291905</v>
      </c>
      <c r="N792" s="637">
        <f t="shared" si="327"/>
        <v>0.32712389029291905</v>
      </c>
      <c r="O792" s="637">
        <f t="shared" si="327"/>
        <v>0.32712389029291905</v>
      </c>
      <c r="P792" s="637">
        <f t="shared" si="327"/>
        <v>0.32712389029291905</v>
      </c>
      <c r="Q792" s="637">
        <f t="shared" si="327"/>
        <v>0.32712389029291905</v>
      </c>
      <c r="R792" s="638">
        <f t="shared" si="327"/>
        <v>0.32712389029291905</v>
      </c>
      <c r="S792" s="639">
        <f t="shared" si="327"/>
        <v>0.32712389029291916</v>
      </c>
      <c r="T792" s="640">
        <f t="shared" si="327"/>
        <v>0.35995566760333975</v>
      </c>
      <c r="U792" s="637">
        <f t="shared" si="327"/>
        <v>0.35995566760333975</v>
      </c>
      <c r="V792" s="637">
        <f t="shared" si="327"/>
        <v>0.35995566760333975</v>
      </c>
      <c r="W792" s="637">
        <f t="shared" si="325"/>
        <v>0.35995566760333975</v>
      </c>
      <c r="X792" s="637">
        <f t="shared" si="325"/>
        <v>0.35995566760333975</v>
      </c>
      <c r="Y792" s="637">
        <f t="shared" si="325"/>
        <v>0.35995566760333975</v>
      </c>
      <c r="Z792" s="637">
        <f t="shared" si="325"/>
        <v>0.35995566760333975</v>
      </c>
      <c r="AA792" s="637">
        <f t="shared" si="325"/>
        <v>0.35995566760333975</v>
      </c>
      <c r="AB792" s="637">
        <f t="shared" si="325"/>
        <v>0.35995566760333975</v>
      </c>
      <c r="AC792" s="637">
        <f t="shared" si="325"/>
        <v>0.35995566760333975</v>
      </c>
      <c r="AD792" s="637">
        <f t="shared" si="325"/>
        <v>0.35995566760333975</v>
      </c>
      <c r="AE792" s="637">
        <f t="shared" si="325"/>
        <v>0.35995566760333975</v>
      </c>
      <c r="AF792" s="638">
        <f t="shared" si="325"/>
        <v>0.35995566760333975</v>
      </c>
      <c r="AG792" s="639">
        <f t="shared" si="325"/>
        <v>0.35995566760333986</v>
      </c>
      <c r="AH792" s="640">
        <f t="shared" si="325"/>
        <v>0.21131725759798053</v>
      </c>
      <c r="AI792" s="637">
        <f t="shared" si="325"/>
        <v>0.21131725759798053</v>
      </c>
      <c r="AJ792" s="637">
        <f t="shared" si="325"/>
        <v>0.21131725759798053</v>
      </c>
      <c r="AK792" s="637">
        <f t="shared" si="325"/>
        <v>0.21131725759798053</v>
      </c>
      <c r="AL792" s="637">
        <f t="shared" si="328"/>
        <v>0.21131725759798053</v>
      </c>
      <c r="AM792" s="637">
        <f t="shared" si="328"/>
        <v>0.21131725759798053</v>
      </c>
      <c r="AN792" s="637">
        <f t="shared" si="328"/>
        <v>0.21131725759798053</v>
      </c>
      <c r="AO792" s="637">
        <f t="shared" si="328"/>
        <v>0.21131725759798053</v>
      </c>
      <c r="AP792" s="637">
        <f t="shared" si="328"/>
        <v>0.21131725759798053</v>
      </c>
      <c r="AQ792" s="637">
        <f t="shared" si="328"/>
        <v>0.21131725759798053</v>
      </c>
      <c r="AR792" s="637">
        <f t="shared" si="328"/>
        <v>0.21131725759798053</v>
      </c>
      <c r="AS792" s="637">
        <f t="shared" si="328"/>
        <v>0.21131725759798053</v>
      </c>
      <c r="AT792" s="638">
        <f t="shared" si="328"/>
        <v>0.21131725759798053</v>
      </c>
      <c r="AU792" s="639">
        <f t="shared" si="328"/>
        <v>0.21131725759798062</v>
      </c>
      <c r="AV792" s="640">
        <f t="shared" si="328"/>
        <v>0.21131725759798053</v>
      </c>
      <c r="AW792" s="637">
        <f t="shared" si="328"/>
        <v>0.21131725759798053</v>
      </c>
      <c r="AX792" s="637">
        <f t="shared" si="328"/>
        <v>0.21131725759798053</v>
      </c>
      <c r="AY792" s="637">
        <f t="shared" si="328"/>
        <v>0.21131725759798053</v>
      </c>
      <c r="AZ792" s="637">
        <f t="shared" si="328"/>
        <v>0.21131725759798053</v>
      </c>
      <c r="BA792" s="637">
        <f t="shared" si="328"/>
        <v>0.21131725759798053</v>
      </c>
      <c r="BB792" s="637">
        <f t="shared" si="326"/>
        <v>0.21131725759798053</v>
      </c>
      <c r="BC792" s="637">
        <f t="shared" si="326"/>
        <v>0.21131725759798053</v>
      </c>
      <c r="BD792" s="637">
        <f t="shared" si="326"/>
        <v>0.21131725759798053</v>
      </c>
      <c r="BE792" s="637">
        <f t="shared" si="326"/>
        <v>0.21131725759798053</v>
      </c>
      <c r="BF792" s="637">
        <f t="shared" si="326"/>
        <v>0.21131725759798053</v>
      </c>
      <c r="BG792" s="637">
        <f t="shared" si="326"/>
        <v>0.21131725759798053</v>
      </c>
      <c r="BH792" s="638">
        <f t="shared" si="326"/>
        <v>0.21131725759798053</v>
      </c>
      <c r="BI792" s="639">
        <f t="shared" si="326"/>
        <v>0.26593739621440782</v>
      </c>
      <c r="BJ792" s="639">
        <f t="shared" si="326"/>
        <v>0.46561429640233015</v>
      </c>
      <c r="BK792" s="639">
        <f t="shared" si="326"/>
        <v>0.46561429640233015</v>
      </c>
      <c r="BL792" s="639">
        <f t="shared" si="326"/>
        <v>0.46561429640233015</v>
      </c>
      <c r="BM792" s="639">
        <f t="shared" si="326"/>
        <v>0.46561429640233015</v>
      </c>
    </row>
    <row r="793" spans="1:65" ht="15" customHeight="1" outlineLevel="1" x14ac:dyDescent="0.3">
      <c r="A793" t="str">
        <f t="shared" si="318"/>
        <v>Summary requirement</v>
      </c>
      <c r="B793" s="273" t="s">
        <v>88</v>
      </c>
      <c r="C793" s="275" t="str">
        <f t="shared" si="329"/>
        <v>Hoplens (FTA) HRS</v>
      </c>
      <c r="D793" s="191" t="str">
        <f t="shared" si="329"/>
        <v>Final Stripping</v>
      </c>
      <c r="F793" s="641">
        <v>9.332457875541772E-2</v>
      </c>
      <c r="G793" s="641">
        <f t="shared" si="327"/>
        <v>9.332457875541772E-2</v>
      </c>
      <c r="H793" s="641">
        <f t="shared" si="327"/>
        <v>9.332457875541772E-2</v>
      </c>
      <c r="I793" s="641">
        <f t="shared" si="327"/>
        <v>9.332457875541772E-2</v>
      </c>
      <c r="J793" s="641">
        <f t="shared" si="327"/>
        <v>9.332457875541772E-2</v>
      </c>
      <c r="K793" s="641">
        <f t="shared" si="327"/>
        <v>9.332457875541772E-2</v>
      </c>
      <c r="L793" s="641">
        <f t="shared" si="327"/>
        <v>9.332457875541772E-2</v>
      </c>
      <c r="M793" s="641">
        <f t="shared" si="327"/>
        <v>9.332457875541772E-2</v>
      </c>
      <c r="N793" s="641">
        <f t="shared" si="327"/>
        <v>9.332457875541772E-2</v>
      </c>
      <c r="O793" s="641">
        <f t="shared" si="327"/>
        <v>9.332457875541772E-2</v>
      </c>
      <c r="P793" s="641">
        <f t="shared" si="327"/>
        <v>9.332457875541772E-2</v>
      </c>
      <c r="Q793" s="641">
        <f t="shared" si="327"/>
        <v>9.332457875541772E-2</v>
      </c>
      <c r="R793" s="642">
        <f t="shared" si="327"/>
        <v>9.332457875541772E-2</v>
      </c>
      <c r="S793" s="643">
        <f t="shared" si="327"/>
        <v>9.3324578755417747E-2</v>
      </c>
      <c r="T793" s="644">
        <f t="shared" si="327"/>
        <v>0.10269109669619871</v>
      </c>
      <c r="U793" s="641">
        <f t="shared" si="327"/>
        <v>0.10269109669619871</v>
      </c>
      <c r="V793" s="641">
        <f t="shared" si="327"/>
        <v>0.10269109669619871</v>
      </c>
      <c r="W793" s="641">
        <f t="shared" si="325"/>
        <v>0.10269109669619871</v>
      </c>
      <c r="X793" s="641">
        <f t="shared" si="325"/>
        <v>0.10269109669619871</v>
      </c>
      <c r="Y793" s="641">
        <f t="shared" si="325"/>
        <v>0.10269109669619871</v>
      </c>
      <c r="Z793" s="641">
        <f t="shared" si="325"/>
        <v>0.10269109669619871</v>
      </c>
      <c r="AA793" s="641">
        <f t="shared" si="325"/>
        <v>0.10269109669619871</v>
      </c>
      <c r="AB793" s="641">
        <f t="shared" si="325"/>
        <v>0.10269109669619871</v>
      </c>
      <c r="AC793" s="641">
        <f t="shared" si="325"/>
        <v>0.10269109669619871</v>
      </c>
      <c r="AD793" s="641">
        <f t="shared" si="325"/>
        <v>0.10269109669619871</v>
      </c>
      <c r="AE793" s="641">
        <f t="shared" si="325"/>
        <v>0.10269109669619871</v>
      </c>
      <c r="AF793" s="642">
        <f t="shared" si="325"/>
        <v>0.10269109669619871</v>
      </c>
      <c r="AG793" s="643">
        <f t="shared" si="325"/>
        <v>0.10269109669619873</v>
      </c>
      <c r="AH793" s="644">
        <f t="shared" si="325"/>
        <v>6.0286315473390271E-2</v>
      </c>
      <c r="AI793" s="641">
        <f t="shared" si="325"/>
        <v>6.0286315473390271E-2</v>
      </c>
      <c r="AJ793" s="641">
        <f t="shared" si="325"/>
        <v>6.0286315473390271E-2</v>
      </c>
      <c r="AK793" s="641">
        <f t="shared" si="325"/>
        <v>6.0286315473390271E-2</v>
      </c>
      <c r="AL793" s="641">
        <f t="shared" si="328"/>
        <v>6.0286315473390271E-2</v>
      </c>
      <c r="AM793" s="641">
        <f t="shared" si="328"/>
        <v>6.0286315473390271E-2</v>
      </c>
      <c r="AN793" s="641">
        <f t="shared" si="328"/>
        <v>6.0286315473390271E-2</v>
      </c>
      <c r="AO793" s="641">
        <f t="shared" si="328"/>
        <v>6.0286315473390271E-2</v>
      </c>
      <c r="AP793" s="641">
        <f t="shared" si="328"/>
        <v>6.0286315473390271E-2</v>
      </c>
      <c r="AQ793" s="641">
        <f t="shared" si="328"/>
        <v>6.0286315473390271E-2</v>
      </c>
      <c r="AR793" s="641">
        <f t="shared" si="328"/>
        <v>6.0286315473390271E-2</v>
      </c>
      <c r="AS793" s="641">
        <f t="shared" si="328"/>
        <v>6.0286315473390271E-2</v>
      </c>
      <c r="AT793" s="642">
        <f t="shared" si="328"/>
        <v>6.0286315473390271E-2</v>
      </c>
      <c r="AU793" s="643">
        <f t="shared" si="328"/>
        <v>6.0286315473390299E-2</v>
      </c>
      <c r="AV793" s="644">
        <f t="shared" si="328"/>
        <v>6.0286315473390271E-2</v>
      </c>
      <c r="AW793" s="641">
        <f t="shared" si="328"/>
        <v>6.0286315473390271E-2</v>
      </c>
      <c r="AX793" s="641">
        <f t="shared" si="328"/>
        <v>6.0286315473390271E-2</v>
      </c>
      <c r="AY793" s="641">
        <f t="shared" si="328"/>
        <v>6.0286315473390271E-2</v>
      </c>
      <c r="AZ793" s="641">
        <f t="shared" si="328"/>
        <v>6.0286315473390271E-2</v>
      </c>
      <c r="BA793" s="641">
        <f t="shared" si="328"/>
        <v>6.0286315473390271E-2</v>
      </c>
      <c r="BB793" s="641">
        <f t="shared" si="326"/>
        <v>6.0286315473390271E-2</v>
      </c>
      <c r="BC793" s="641">
        <f t="shared" si="326"/>
        <v>6.0286315473390271E-2</v>
      </c>
      <c r="BD793" s="641">
        <f t="shared" si="326"/>
        <v>6.0286315473390271E-2</v>
      </c>
      <c r="BE793" s="641">
        <f t="shared" si="326"/>
        <v>6.0286315473390271E-2</v>
      </c>
      <c r="BF793" s="641">
        <f t="shared" si="326"/>
        <v>6.0286315473390271E-2</v>
      </c>
      <c r="BG793" s="641">
        <f t="shared" si="326"/>
        <v>6.0286315473390271E-2</v>
      </c>
      <c r="BH793" s="642">
        <f t="shared" si="326"/>
        <v>6.0286315473390271E-2</v>
      </c>
      <c r="BI793" s="643">
        <f t="shared" si="326"/>
        <v>7.5868795320325935E-2</v>
      </c>
      <c r="BJ793" s="643">
        <f t="shared" si="326"/>
        <v>0.13283425443289387</v>
      </c>
      <c r="BK793" s="643">
        <f t="shared" si="326"/>
        <v>0.13283425443289387</v>
      </c>
      <c r="BL793" s="643">
        <f t="shared" si="326"/>
        <v>0.13283425443289387</v>
      </c>
      <c r="BM793" s="643">
        <f t="shared" si="326"/>
        <v>0.13283425443289387</v>
      </c>
    </row>
    <row r="794" spans="1:65" outlineLevel="1" x14ac:dyDescent="0.3">
      <c r="A794" t="str">
        <f t="shared" si="318"/>
        <v>Summary requirement</v>
      </c>
      <c r="B794" s="273" t="s">
        <v>88</v>
      </c>
      <c r="C794" s="275" t="str">
        <f t="shared" si="329"/>
        <v>Hoplens (FTA) HRS</v>
      </c>
      <c r="D794" s="191" t="str">
        <f t="shared" si="329"/>
        <v>AR Coating load</v>
      </c>
      <c r="F794" s="592">
        <v>0</v>
      </c>
      <c r="G794" s="592">
        <f t="shared" si="327"/>
        <v>0</v>
      </c>
      <c r="H794" s="592">
        <f t="shared" si="327"/>
        <v>0</v>
      </c>
      <c r="I794" s="592">
        <f t="shared" si="327"/>
        <v>0</v>
      </c>
      <c r="J794" s="592">
        <f t="shared" si="327"/>
        <v>0</v>
      </c>
      <c r="K794" s="592">
        <f t="shared" si="327"/>
        <v>0</v>
      </c>
      <c r="L794" s="592">
        <f t="shared" si="327"/>
        <v>0</v>
      </c>
      <c r="M794" s="592">
        <f t="shared" si="327"/>
        <v>0</v>
      </c>
      <c r="N794" s="592">
        <f t="shared" si="327"/>
        <v>0</v>
      </c>
      <c r="O794" s="592">
        <f t="shared" si="327"/>
        <v>0</v>
      </c>
      <c r="P794" s="592">
        <f t="shared" si="327"/>
        <v>0</v>
      </c>
      <c r="Q794" s="592">
        <f t="shared" si="327"/>
        <v>0</v>
      </c>
      <c r="R794" s="593">
        <f t="shared" si="327"/>
        <v>0</v>
      </c>
      <c r="S794" s="594">
        <f t="shared" si="327"/>
        <v>0</v>
      </c>
      <c r="T794" s="595">
        <f t="shared" si="327"/>
        <v>0</v>
      </c>
      <c r="U794" s="592">
        <f t="shared" si="327"/>
        <v>0</v>
      </c>
      <c r="V794" s="592">
        <f t="shared" si="327"/>
        <v>0</v>
      </c>
      <c r="W794" s="592">
        <f t="shared" si="325"/>
        <v>0</v>
      </c>
      <c r="X794" s="592">
        <f t="shared" si="325"/>
        <v>0</v>
      </c>
      <c r="Y794" s="592">
        <f t="shared" si="325"/>
        <v>0</v>
      </c>
      <c r="Z794" s="592">
        <f t="shared" si="325"/>
        <v>0</v>
      </c>
      <c r="AA794" s="592">
        <f t="shared" si="325"/>
        <v>0</v>
      </c>
      <c r="AB794" s="592">
        <f t="shared" si="325"/>
        <v>0</v>
      </c>
      <c r="AC794" s="592">
        <f t="shared" si="325"/>
        <v>0</v>
      </c>
      <c r="AD794" s="592">
        <f t="shared" si="325"/>
        <v>0</v>
      </c>
      <c r="AE794" s="592">
        <f t="shared" si="325"/>
        <v>0</v>
      </c>
      <c r="AF794" s="593">
        <f t="shared" si="325"/>
        <v>0</v>
      </c>
      <c r="AG794" s="594">
        <f t="shared" si="325"/>
        <v>0</v>
      </c>
      <c r="AH794" s="595">
        <f t="shared" si="325"/>
        <v>0</v>
      </c>
      <c r="AI794" s="592">
        <f t="shared" si="325"/>
        <v>0</v>
      </c>
      <c r="AJ794" s="592">
        <f t="shared" si="325"/>
        <v>0</v>
      </c>
      <c r="AK794" s="592">
        <f t="shared" si="325"/>
        <v>0</v>
      </c>
      <c r="AL794" s="592">
        <f t="shared" si="328"/>
        <v>0</v>
      </c>
      <c r="AM794" s="592">
        <f t="shared" si="328"/>
        <v>0</v>
      </c>
      <c r="AN794" s="592">
        <f t="shared" si="328"/>
        <v>0</v>
      </c>
      <c r="AO794" s="592">
        <f t="shared" si="328"/>
        <v>0</v>
      </c>
      <c r="AP794" s="592">
        <f t="shared" si="328"/>
        <v>0</v>
      </c>
      <c r="AQ794" s="592">
        <f t="shared" si="328"/>
        <v>0</v>
      </c>
      <c r="AR794" s="592">
        <f t="shared" si="328"/>
        <v>0</v>
      </c>
      <c r="AS794" s="592">
        <f t="shared" si="328"/>
        <v>0</v>
      </c>
      <c r="AT794" s="593">
        <f t="shared" si="328"/>
        <v>0</v>
      </c>
      <c r="AU794" s="594">
        <f t="shared" si="328"/>
        <v>0</v>
      </c>
      <c r="AV794" s="595">
        <f t="shared" si="328"/>
        <v>0</v>
      </c>
      <c r="AW794" s="592">
        <f t="shared" si="328"/>
        <v>0</v>
      </c>
      <c r="AX794" s="592">
        <f t="shared" si="328"/>
        <v>0</v>
      </c>
      <c r="AY794" s="592">
        <f t="shared" si="328"/>
        <v>0</v>
      </c>
      <c r="AZ794" s="592">
        <f t="shared" si="328"/>
        <v>0</v>
      </c>
      <c r="BA794" s="592">
        <f t="shared" si="328"/>
        <v>0</v>
      </c>
      <c r="BB794" s="592">
        <f t="shared" si="326"/>
        <v>0</v>
      </c>
      <c r="BC794" s="592">
        <f t="shared" si="326"/>
        <v>0</v>
      </c>
      <c r="BD794" s="592">
        <f t="shared" si="326"/>
        <v>0</v>
      </c>
      <c r="BE794" s="592">
        <f t="shared" si="326"/>
        <v>0</v>
      </c>
      <c r="BF794" s="592">
        <f t="shared" si="326"/>
        <v>0</v>
      </c>
      <c r="BG794" s="592">
        <f t="shared" si="326"/>
        <v>0</v>
      </c>
      <c r="BH794" s="593">
        <f t="shared" si="326"/>
        <v>0</v>
      </c>
      <c r="BI794" s="594">
        <f t="shared" si="326"/>
        <v>0</v>
      </c>
      <c r="BJ794" s="594">
        <f t="shared" si="326"/>
        <v>0</v>
      </c>
      <c r="BK794" s="594">
        <f t="shared" si="326"/>
        <v>0</v>
      </c>
      <c r="BL794" s="594">
        <f t="shared" si="326"/>
        <v>0</v>
      </c>
      <c r="BM794" s="594">
        <f t="shared" si="326"/>
        <v>0</v>
      </c>
    </row>
    <row r="795" spans="1:65" outlineLevel="1" x14ac:dyDescent="0.3">
      <c r="A795" t="str">
        <f t="shared" si="318"/>
        <v>Summary requirement</v>
      </c>
      <c r="B795" s="273" t="s">
        <v>88</v>
      </c>
      <c r="C795" s="610" t="str">
        <f t="shared" si="329"/>
        <v>Hoplens (FTA) HRS</v>
      </c>
      <c r="D795" s="611" t="str">
        <f t="shared" si="329"/>
        <v>AR Coating/Pre/Post Inspection</v>
      </c>
      <c r="F795" s="612">
        <v>0</v>
      </c>
      <c r="G795" s="612">
        <f t="shared" si="327"/>
        <v>0</v>
      </c>
      <c r="H795" s="612">
        <f t="shared" si="327"/>
        <v>0</v>
      </c>
      <c r="I795" s="612">
        <f t="shared" si="327"/>
        <v>0</v>
      </c>
      <c r="J795" s="612">
        <f t="shared" si="327"/>
        <v>0</v>
      </c>
      <c r="K795" s="612">
        <f t="shared" si="327"/>
        <v>0</v>
      </c>
      <c r="L795" s="612">
        <f t="shared" si="327"/>
        <v>0</v>
      </c>
      <c r="M795" s="612">
        <f t="shared" si="327"/>
        <v>0</v>
      </c>
      <c r="N795" s="612">
        <f t="shared" si="327"/>
        <v>0</v>
      </c>
      <c r="O795" s="612">
        <f t="shared" si="327"/>
        <v>0</v>
      </c>
      <c r="P795" s="612">
        <f t="shared" si="327"/>
        <v>0</v>
      </c>
      <c r="Q795" s="612">
        <f t="shared" si="327"/>
        <v>0</v>
      </c>
      <c r="R795" s="613">
        <f t="shared" si="327"/>
        <v>0</v>
      </c>
      <c r="S795" s="614">
        <f t="shared" si="327"/>
        <v>0</v>
      </c>
      <c r="T795" s="615">
        <f t="shared" si="327"/>
        <v>0</v>
      </c>
      <c r="U795" s="612">
        <f t="shared" si="327"/>
        <v>0</v>
      </c>
      <c r="V795" s="612">
        <f t="shared" si="327"/>
        <v>0</v>
      </c>
      <c r="W795" s="612">
        <f t="shared" si="325"/>
        <v>0</v>
      </c>
      <c r="X795" s="612">
        <f t="shared" si="325"/>
        <v>0</v>
      </c>
      <c r="Y795" s="612">
        <f t="shared" si="325"/>
        <v>0</v>
      </c>
      <c r="Z795" s="612">
        <f t="shared" si="325"/>
        <v>0</v>
      </c>
      <c r="AA795" s="612">
        <f t="shared" si="325"/>
        <v>0</v>
      </c>
      <c r="AB795" s="612">
        <f t="shared" si="325"/>
        <v>0</v>
      </c>
      <c r="AC795" s="612">
        <f t="shared" si="325"/>
        <v>0</v>
      </c>
      <c r="AD795" s="612">
        <f t="shared" si="325"/>
        <v>0</v>
      </c>
      <c r="AE795" s="612">
        <f t="shared" si="325"/>
        <v>0</v>
      </c>
      <c r="AF795" s="613">
        <f t="shared" si="325"/>
        <v>0</v>
      </c>
      <c r="AG795" s="614">
        <f t="shared" si="325"/>
        <v>0</v>
      </c>
      <c r="AH795" s="615">
        <f t="shared" si="325"/>
        <v>0</v>
      </c>
      <c r="AI795" s="612">
        <f t="shared" si="325"/>
        <v>0</v>
      </c>
      <c r="AJ795" s="612">
        <f t="shared" si="325"/>
        <v>0</v>
      </c>
      <c r="AK795" s="612">
        <f t="shared" si="325"/>
        <v>0</v>
      </c>
      <c r="AL795" s="612">
        <f t="shared" si="328"/>
        <v>0</v>
      </c>
      <c r="AM795" s="612">
        <f t="shared" si="328"/>
        <v>0</v>
      </c>
      <c r="AN795" s="612">
        <f t="shared" si="328"/>
        <v>0</v>
      </c>
      <c r="AO795" s="612">
        <f t="shared" si="328"/>
        <v>0</v>
      </c>
      <c r="AP795" s="612">
        <f t="shared" si="328"/>
        <v>0</v>
      </c>
      <c r="AQ795" s="612">
        <f t="shared" si="328"/>
        <v>0</v>
      </c>
      <c r="AR795" s="612">
        <f t="shared" si="328"/>
        <v>0</v>
      </c>
      <c r="AS795" s="612">
        <f t="shared" si="328"/>
        <v>0</v>
      </c>
      <c r="AT795" s="613">
        <f t="shared" si="328"/>
        <v>0</v>
      </c>
      <c r="AU795" s="614">
        <f t="shared" si="328"/>
        <v>0</v>
      </c>
      <c r="AV795" s="615">
        <f t="shared" si="328"/>
        <v>0</v>
      </c>
      <c r="AW795" s="612">
        <f t="shared" si="328"/>
        <v>0</v>
      </c>
      <c r="AX795" s="612">
        <f t="shared" si="328"/>
        <v>0</v>
      </c>
      <c r="AY795" s="612">
        <f t="shared" si="328"/>
        <v>0</v>
      </c>
      <c r="AZ795" s="612">
        <f t="shared" si="328"/>
        <v>0</v>
      </c>
      <c r="BA795" s="612">
        <f t="shared" si="328"/>
        <v>0</v>
      </c>
      <c r="BB795" s="612">
        <f t="shared" si="326"/>
        <v>0</v>
      </c>
      <c r="BC795" s="612">
        <f t="shared" si="326"/>
        <v>0</v>
      </c>
      <c r="BD795" s="612">
        <f t="shared" si="326"/>
        <v>0</v>
      </c>
      <c r="BE795" s="612">
        <f t="shared" si="326"/>
        <v>0</v>
      </c>
      <c r="BF795" s="612">
        <f t="shared" si="326"/>
        <v>0</v>
      </c>
      <c r="BG795" s="612">
        <f t="shared" si="326"/>
        <v>0</v>
      </c>
      <c r="BH795" s="613">
        <f t="shared" si="326"/>
        <v>0</v>
      </c>
      <c r="BI795" s="614">
        <f t="shared" si="326"/>
        <v>0</v>
      </c>
      <c r="BJ795" s="614">
        <f t="shared" si="326"/>
        <v>0</v>
      </c>
      <c r="BK795" s="614">
        <f t="shared" si="326"/>
        <v>0</v>
      </c>
      <c r="BL795" s="614">
        <f t="shared" si="326"/>
        <v>0</v>
      </c>
      <c r="BM795" s="614">
        <f t="shared" si="326"/>
        <v>0</v>
      </c>
    </row>
    <row r="796" spans="1:65" outlineLevel="1" x14ac:dyDescent="0.3">
      <c r="A796" t="str">
        <f t="shared" si="318"/>
        <v>Summary requirement</v>
      </c>
      <c r="B796" s="273" t="s">
        <v>88</v>
      </c>
      <c r="C796" s="275" t="str">
        <f t="shared" si="329"/>
        <v>Hoplens (FTA) HRS</v>
      </c>
      <c r="D796" s="191" t="str">
        <f t="shared" si="329"/>
        <v>AR Coating unload</v>
      </c>
      <c r="F796" s="592">
        <v>0</v>
      </c>
      <c r="G796" s="592">
        <f t="shared" si="327"/>
        <v>0</v>
      </c>
      <c r="H796" s="592">
        <f t="shared" si="327"/>
        <v>0</v>
      </c>
      <c r="I796" s="592">
        <f t="shared" si="327"/>
        <v>0</v>
      </c>
      <c r="J796" s="592">
        <f t="shared" si="327"/>
        <v>0</v>
      </c>
      <c r="K796" s="592">
        <f t="shared" si="327"/>
        <v>0</v>
      </c>
      <c r="L796" s="592">
        <f t="shared" si="327"/>
        <v>0</v>
      </c>
      <c r="M796" s="592">
        <f t="shared" si="327"/>
        <v>0</v>
      </c>
      <c r="N796" s="592">
        <f t="shared" si="327"/>
        <v>0</v>
      </c>
      <c r="O796" s="592">
        <f t="shared" si="327"/>
        <v>0</v>
      </c>
      <c r="P796" s="592">
        <f t="shared" si="327"/>
        <v>0</v>
      </c>
      <c r="Q796" s="592">
        <f t="shared" si="327"/>
        <v>0</v>
      </c>
      <c r="R796" s="593">
        <f t="shared" si="327"/>
        <v>0</v>
      </c>
      <c r="S796" s="594">
        <f t="shared" si="327"/>
        <v>0</v>
      </c>
      <c r="T796" s="595">
        <f t="shared" si="327"/>
        <v>0</v>
      </c>
      <c r="U796" s="592">
        <f t="shared" si="327"/>
        <v>0</v>
      </c>
      <c r="V796" s="592">
        <f t="shared" si="327"/>
        <v>0</v>
      </c>
      <c r="W796" s="592">
        <f t="shared" si="325"/>
        <v>0</v>
      </c>
      <c r="X796" s="592">
        <f t="shared" si="325"/>
        <v>0</v>
      </c>
      <c r="Y796" s="592">
        <f t="shared" si="325"/>
        <v>0</v>
      </c>
      <c r="Z796" s="592">
        <f t="shared" si="325"/>
        <v>0</v>
      </c>
      <c r="AA796" s="592">
        <f t="shared" si="325"/>
        <v>0</v>
      </c>
      <c r="AB796" s="592">
        <f t="shared" si="325"/>
        <v>0</v>
      </c>
      <c r="AC796" s="592">
        <f t="shared" si="325"/>
        <v>0</v>
      </c>
      <c r="AD796" s="592">
        <f t="shared" si="325"/>
        <v>0</v>
      </c>
      <c r="AE796" s="592">
        <f t="shared" si="325"/>
        <v>0</v>
      </c>
      <c r="AF796" s="593">
        <f t="shared" si="325"/>
        <v>0</v>
      </c>
      <c r="AG796" s="594">
        <f t="shared" si="325"/>
        <v>0</v>
      </c>
      <c r="AH796" s="595">
        <f t="shared" si="325"/>
        <v>0</v>
      </c>
      <c r="AI796" s="592">
        <f t="shared" si="325"/>
        <v>0</v>
      </c>
      <c r="AJ796" s="592">
        <f t="shared" si="325"/>
        <v>0</v>
      </c>
      <c r="AK796" s="592">
        <f t="shared" si="325"/>
        <v>0</v>
      </c>
      <c r="AL796" s="592">
        <f t="shared" si="328"/>
        <v>0</v>
      </c>
      <c r="AM796" s="592">
        <f t="shared" si="328"/>
        <v>0</v>
      </c>
      <c r="AN796" s="592">
        <f t="shared" si="328"/>
        <v>0</v>
      </c>
      <c r="AO796" s="592">
        <f t="shared" si="328"/>
        <v>0</v>
      </c>
      <c r="AP796" s="592">
        <f t="shared" si="328"/>
        <v>0</v>
      </c>
      <c r="AQ796" s="592">
        <f t="shared" si="328"/>
        <v>0</v>
      </c>
      <c r="AR796" s="592">
        <f t="shared" si="328"/>
        <v>0</v>
      </c>
      <c r="AS796" s="592">
        <f t="shared" si="328"/>
        <v>0</v>
      </c>
      <c r="AT796" s="593">
        <f t="shared" si="328"/>
        <v>0</v>
      </c>
      <c r="AU796" s="594">
        <f t="shared" si="328"/>
        <v>0</v>
      </c>
      <c r="AV796" s="595">
        <f t="shared" si="328"/>
        <v>0</v>
      </c>
      <c r="AW796" s="592">
        <f t="shared" si="328"/>
        <v>0</v>
      </c>
      <c r="AX796" s="592">
        <f t="shared" si="328"/>
        <v>0</v>
      </c>
      <c r="AY796" s="592">
        <f t="shared" si="328"/>
        <v>0</v>
      </c>
      <c r="AZ796" s="592">
        <f t="shared" si="328"/>
        <v>0</v>
      </c>
      <c r="BA796" s="592">
        <f t="shared" si="328"/>
        <v>0</v>
      </c>
      <c r="BB796" s="592">
        <f t="shared" si="326"/>
        <v>0</v>
      </c>
      <c r="BC796" s="592">
        <f t="shared" si="326"/>
        <v>0</v>
      </c>
      <c r="BD796" s="592">
        <f t="shared" si="326"/>
        <v>0</v>
      </c>
      <c r="BE796" s="592">
        <f t="shared" si="326"/>
        <v>0</v>
      </c>
      <c r="BF796" s="592">
        <f t="shared" si="326"/>
        <v>0</v>
      </c>
      <c r="BG796" s="592">
        <f t="shared" si="326"/>
        <v>0</v>
      </c>
      <c r="BH796" s="593">
        <f t="shared" si="326"/>
        <v>0</v>
      </c>
      <c r="BI796" s="594">
        <f t="shared" si="326"/>
        <v>0</v>
      </c>
      <c r="BJ796" s="594">
        <f t="shared" si="326"/>
        <v>0</v>
      </c>
      <c r="BK796" s="594">
        <f t="shared" si="326"/>
        <v>0</v>
      </c>
      <c r="BL796" s="594">
        <f t="shared" si="326"/>
        <v>0</v>
      </c>
      <c r="BM796" s="594">
        <f t="shared" si="326"/>
        <v>0</v>
      </c>
    </row>
    <row r="797" spans="1:65" outlineLevel="1" x14ac:dyDescent="0.3">
      <c r="A797" t="str">
        <f t="shared" si="318"/>
        <v>Summary requirement</v>
      </c>
      <c r="B797" s="273" t="s">
        <v>88</v>
      </c>
      <c r="C797" s="275" t="str">
        <f t="shared" si="329"/>
        <v>Hoplens (FTA) HRS</v>
      </c>
      <c r="D797" s="191" t="str">
        <f t="shared" si="329"/>
        <v>Hoplens Final Inspection</v>
      </c>
      <c r="F797" s="592">
        <v>0.19036930148041253</v>
      </c>
      <c r="G797" s="592">
        <f t="shared" si="327"/>
        <v>0.19036930148041253</v>
      </c>
      <c r="H797" s="592">
        <f t="shared" si="327"/>
        <v>0.19036930148041253</v>
      </c>
      <c r="I797" s="592">
        <f t="shared" si="327"/>
        <v>0.19036930148041253</v>
      </c>
      <c r="J797" s="592">
        <f t="shared" si="327"/>
        <v>0.19036930148041253</v>
      </c>
      <c r="K797" s="592">
        <f t="shared" si="327"/>
        <v>0.19036930148041253</v>
      </c>
      <c r="L797" s="592">
        <f t="shared" si="327"/>
        <v>0.19036930148041253</v>
      </c>
      <c r="M797" s="592">
        <f t="shared" si="327"/>
        <v>0.19036930148041253</v>
      </c>
      <c r="N797" s="592">
        <f t="shared" si="327"/>
        <v>0.19036930148041253</v>
      </c>
      <c r="O797" s="592">
        <f t="shared" si="327"/>
        <v>0.19036930148041253</v>
      </c>
      <c r="P797" s="592">
        <f t="shared" si="327"/>
        <v>0.19036930148041253</v>
      </c>
      <c r="Q797" s="592">
        <f t="shared" si="327"/>
        <v>0.19036930148041253</v>
      </c>
      <c r="R797" s="593">
        <f t="shared" si="327"/>
        <v>0.19036930148041253</v>
      </c>
      <c r="S797" s="594">
        <f t="shared" si="327"/>
        <v>0.19036930148041262</v>
      </c>
      <c r="T797" s="595">
        <f t="shared" si="327"/>
        <v>0.20947570947570943</v>
      </c>
      <c r="U797" s="592">
        <f t="shared" si="327"/>
        <v>0.20947570947570943</v>
      </c>
      <c r="V797" s="592">
        <f t="shared" ref="V797:AK797" si="330">SUMIFS(V$661:V$746,$D$661:$D$746,$D797,$C$661:$C$746,$B797)</f>
        <v>0.20947570947570943</v>
      </c>
      <c r="W797" s="592">
        <f t="shared" si="330"/>
        <v>0.20947570947570943</v>
      </c>
      <c r="X797" s="592">
        <f t="shared" si="330"/>
        <v>0.20947570947570943</v>
      </c>
      <c r="Y797" s="592">
        <f t="shared" si="330"/>
        <v>0.20947570947570943</v>
      </c>
      <c r="Z797" s="592">
        <f t="shared" si="330"/>
        <v>0.20947570947570943</v>
      </c>
      <c r="AA797" s="592">
        <f t="shared" si="330"/>
        <v>0.20947570947570943</v>
      </c>
      <c r="AB797" s="592">
        <f t="shared" si="330"/>
        <v>0.20947570947570943</v>
      </c>
      <c r="AC797" s="592">
        <f t="shared" si="330"/>
        <v>0.20947570947570943</v>
      </c>
      <c r="AD797" s="592">
        <f t="shared" si="330"/>
        <v>0.20947570947570943</v>
      </c>
      <c r="AE797" s="592">
        <f t="shared" si="330"/>
        <v>0.20947570947570943</v>
      </c>
      <c r="AF797" s="593">
        <f t="shared" si="330"/>
        <v>0.20947570947570943</v>
      </c>
      <c r="AG797" s="594">
        <f t="shared" si="330"/>
        <v>0.20947570947570951</v>
      </c>
      <c r="AH797" s="595">
        <f t="shared" si="330"/>
        <v>0.12297578964245626</v>
      </c>
      <c r="AI797" s="592">
        <f t="shared" si="330"/>
        <v>0.12297578964245626</v>
      </c>
      <c r="AJ797" s="592">
        <f t="shared" si="330"/>
        <v>0.12297578964245626</v>
      </c>
      <c r="AK797" s="592">
        <f t="shared" si="330"/>
        <v>0.12297578964245626</v>
      </c>
      <c r="AL797" s="592">
        <f t="shared" si="328"/>
        <v>0.12297578964245626</v>
      </c>
      <c r="AM797" s="592">
        <f t="shared" si="328"/>
        <v>0.12297578964245626</v>
      </c>
      <c r="AN797" s="592">
        <f t="shared" si="328"/>
        <v>0.12297578964245626</v>
      </c>
      <c r="AO797" s="592">
        <f t="shared" si="328"/>
        <v>0.12297578964245626</v>
      </c>
      <c r="AP797" s="592">
        <f t="shared" si="328"/>
        <v>0.12297578964245626</v>
      </c>
      <c r="AQ797" s="592">
        <f t="shared" si="328"/>
        <v>0.12297578964245626</v>
      </c>
      <c r="AR797" s="592">
        <f t="shared" si="328"/>
        <v>0.12297578964245626</v>
      </c>
      <c r="AS797" s="592">
        <f t="shared" si="328"/>
        <v>0.12297578964245626</v>
      </c>
      <c r="AT797" s="593">
        <f t="shared" si="328"/>
        <v>0.12297578964245626</v>
      </c>
      <c r="AU797" s="594">
        <f t="shared" si="328"/>
        <v>0.12297578964245633</v>
      </c>
      <c r="AV797" s="595">
        <f t="shared" si="328"/>
        <v>0.12297578964245626</v>
      </c>
      <c r="AW797" s="592">
        <f t="shared" si="328"/>
        <v>0.12297578964245626</v>
      </c>
      <c r="AX797" s="592">
        <f t="shared" si="328"/>
        <v>0.12297578964245626</v>
      </c>
      <c r="AY797" s="592">
        <f t="shared" si="328"/>
        <v>0.12297578964245626</v>
      </c>
      <c r="AZ797" s="592">
        <f t="shared" si="328"/>
        <v>0.12297578964245626</v>
      </c>
      <c r="BA797" s="592">
        <f t="shared" ref="BA797:BM797" si="331">SUMIFS(BA$661:BA$746,$D$661:$D$746,$D797,$C$661:$C$746,$B797)</f>
        <v>0.12297578964245626</v>
      </c>
      <c r="BB797" s="592">
        <f t="shared" si="331"/>
        <v>0.12297578964245626</v>
      </c>
      <c r="BC797" s="592">
        <f t="shared" si="331"/>
        <v>0.12297578964245626</v>
      </c>
      <c r="BD797" s="592">
        <f t="shared" si="331"/>
        <v>0.12297578964245626</v>
      </c>
      <c r="BE797" s="592">
        <f t="shared" si="331"/>
        <v>0.12297578964245626</v>
      </c>
      <c r="BF797" s="592">
        <f t="shared" si="331"/>
        <v>0.12297578964245626</v>
      </c>
      <c r="BG797" s="592">
        <f t="shared" si="331"/>
        <v>0.12297578964245626</v>
      </c>
      <c r="BH797" s="593">
        <f t="shared" si="331"/>
        <v>0.12297578964245626</v>
      </c>
      <c r="BI797" s="594">
        <f t="shared" si="331"/>
        <v>0.15476190476190477</v>
      </c>
      <c r="BJ797" s="594">
        <f t="shared" si="331"/>
        <v>0.27096360429693767</v>
      </c>
      <c r="BK797" s="594">
        <f t="shared" si="331"/>
        <v>0.27096360429693767</v>
      </c>
      <c r="BL797" s="594">
        <f t="shared" si="331"/>
        <v>0.27096360429693767</v>
      </c>
      <c r="BM797" s="594">
        <f t="shared" si="331"/>
        <v>0.27096360429693767</v>
      </c>
    </row>
    <row r="798" spans="1:65" outlineLevel="1" x14ac:dyDescent="0.3">
      <c r="A798" t="str">
        <f t="shared" si="318"/>
        <v>Summary requirement</v>
      </c>
      <c r="B798" s="273" t="s">
        <v>88</v>
      </c>
      <c r="C798" s="275" t="str">
        <f t="shared" si="329"/>
        <v>Hoplens (FTA) HRS</v>
      </c>
      <c r="D798" s="191" t="str">
        <f t="shared" si="329"/>
        <v>Packing and label printing</v>
      </c>
      <c r="F798" s="592">
        <v>2.1543271543271538E-2</v>
      </c>
      <c r="G798" s="592">
        <f t="shared" ref="G798:BM798" si="332">SUMIFS(G$661:G$746,$D$661:$D$746,$D798,$C$661:$C$746,$B798)</f>
        <v>2.1543271543271538E-2</v>
      </c>
      <c r="H798" s="592">
        <f t="shared" si="332"/>
        <v>2.1543271543271538E-2</v>
      </c>
      <c r="I798" s="592">
        <f t="shared" si="332"/>
        <v>2.1543271543271538E-2</v>
      </c>
      <c r="J798" s="592">
        <f t="shared" si="332"/>
        <v>2.1543271543271538E-2</v>
      </c>
      <c r="K798" s="592">
        <f t="shared" si="332"/>
        <v>2.1543271543271538E-2</v>
      </c>
      <c r="L798" s="592">
        <f t="shared" si="332"/>
        <v>2.1543271543271538E-2</v>
      </c>
      <c r="M798" s="592">
        <f t="shared" si="332"/>
        <v>2.1543271543271538E-2</v>
      </c>
      <c r="N798" s="592">
        <f t="shared" si="332"/>
        <v>2.1543271543271538E-2</v>
      </c>
      <c r="O798" s="592">
        <f t="shared" si="332"/>
        <v>2.1543271543271538E-2</v>
      </c>
      <c r="P798" s="592">
        <f t="shared" si="332"/>
        <v>2.1543271543271538E-2</v>
      </c>
      <c r="Q798" s="592">
        <f t="shared" si="332"/>
        <v>2.1543271543271538E-2</v>
      </c>
      <c r="R798" s="593">
        <f t="shared" si="332"/>
        <v>2.1543271543271538E-2</v>
      </c>
      <c r="S798" s="594">
        <f t="shared" si="332"/>
        <v>2.1543271543271535E-2</v>
      </c>
      <c r="T798" s="595">
        <f t="shared" si="332"/>
        <v>2.3705461205461204E-2</v>
      </c>
      <c r="U798" s="592">
        <f t="shared" si="332"/>
        <v>2.3705461205461204E-2</v>
      </c>
      <c r="V798" s="592">
        <f t="shared" si="332"/>
        <v>2.3705461205461204E-2</v>
      </c>
      <c r="W798" s="592">
        <f t="shared" si="332"/>
        <v>2.3705461205461204E-2</v>
      </c>
      <c r="X798" s="592">
        <f t="shared" si="332"/>
        <v>2.3705461205461204E-2</v>
      </c>
      <c r="Y798" s="592">
        <f t="shared" si="332"/>
        <v>2.3705461205461204E-2</v>
      </c>
      <c r="Z798" s="592">
        <f t="shared" si="332"/>
        <v>2.3705461205461204E-2</v>
      </c>
      <c r="AA798" s="592">
        <f t="shared" si="332"/>
        <v>2.3705461205461204E-2</v>
      </c>
      <c r="AB798" s="592">
        <f t="shared" si="332"/>
        <v>2.3705461205461204E-2</v>
      </c>
      <c r="AC798" s="592">
        <f t="shared" si="332"/>
        <v>2.3705461205461204E-2</v>
      </c>
      <c r="AD798" s="592">
        <f t="shared" si="332"/>
        <v>2.3705461205461204E-2</v>
      </c>
      <c r="AE798" s="592">
        <f t="shared" si="332"/>
        <v>2.3705461205461204E-2</v>
      </c>
      <c r="AF798" s="593">
        <f t="shared" si="332"/>
        <v>2.3705461205461204E-2</v>
      </c>
      <c r="AG798" s="594">
        <f t="shared" si="332"/>
        <v>2.3705461205461197E-2</v>
      </c>
      <c r="AH798" s="595">
        <f t="shared" si="332"/>
        <v>1.3916638916638913E-2</v>
      </c>
      <c r="AI798" s="592">
        <f t="shared" si="332"/>
        <v>1.3916638916638913E-2</v>
      </c>
      <c r="AJ798" s="592">
        <f t="shared" si="332"/>
        <v>1.3916638916638913E-2</v>
      </c>
      <c r="AK798" s="592">
        <f t="shared" si="332"/>
        <v>1.3916638916638913E-2</v>
      </c>
      <c r="AL798" s="592">
        <f t="shared" si="332"/>
        <v>1.3916638916638913E-2</v>
      </c>
      <c r="AM798" s="592">
        <f t="shared" si="332"/>
        <v>1.3916638916638913E-2</v>
      </c>
      <c r="AN798" s="592">
        <f t="shared" si="332"/>
        <v>1.3916638916638913E-2</v>
      </c>
      <c r="AO798" s="592">
        <f t="shared" si="332"/>
        <v>1.3916638916638913E-2</v>
      </c>
      <c r="AP798" s="592">
        <f t="shared" si="332"/>
        <v>1.3916638916638913E-2</v>
      </c>
      <c r="AQ798" s="592">
        <f t="shared" si="332"/>
        <v>1.3916638916638913E-2</v>
      </c>
      <c r="AR798" s="592">
        <f t="shared" si="332"/>
        <v>1.3916638916638913E-2</v>
      </c>
      <c r="AS798" s="592">
        <f t="shared" si="332"/>
        <v>1.3916638916638913E-2</v>
      </c>
      <c r="AT798" s="593">
        <f t="shared" si="332"/>
        <v>1.3916638916638913E-2</v>
      </c>
      <c r="AU798" s="594">
        <f t="shared" si="332"/>
        <v>1.3916638916638911E-2</v>
      </c>
      <c r="AV798" s="595">
        <f t="shared" si="332"/>
        <v>1.3916638916638913E-2</v>
      </c>
      <c r="AW798" s="592">
        <f t="shared" si="332"/>
        <v>1.3916638916638913E-2</v>
      </c>
      <c r="AX798" s="592">
        <f t="shared" si="332"/>
        <v>1.3916638916638913E-2</v>
      </c>
      <c r="AY798" s="592">
        <f t="shared" si="332"/>
        <v>1.3916638916638913E-2</v>
      </c>
      <c r="AZ798" s="592">
        <f t="shared" si="332"/>
        <v>1.3916638916638913E-2</v>
      </c>
      <c r="BA798" s="592">
        <f t="shared" si="332"/>
        <v>1.3916638916638913E-2</v>
      </c>
      <c r="BB798" s="592">
        <f t="shared" si="332"/>
        <v>1.3916638916638913E-2</v>
      </c>
      <c r="BC798" s="592">
        <f t="shared" si="332"/>
        <v>1.3916638916638913E-2</v>
      </c>
      <c r="BD798" s="592">
        <f t="shared" si="332"/>
        <v>1.3916638916638913E-2</v>
      </c>
      <c r="BE798" s="592">
        <f t="shared" si="332"/>
        <v>1.3916638916638913E-2</v>
      </c>
      <c r="BF798" s="592">
        <f t="shared" si="332"/>
        <v>1.3916638916638913E-2</v>
      </c>
      <c r="BG798" s="592">
        <f t="shared" si="332"/>
        <v>1.3916638916638913E-2</v>
      </c>
      <c r="BH798" s="593">
        <f t="shared" si="332"/>
        <v>1.3916638916638913E-2</v>
      </c>
      <c r="BI798" s="594">
        <f t="shared" si="332"/>
        <v>1.7513736263736257E-2</v>
      </c>
      <c r="BJ798" s="594">
        <f t="shared" si="332"/>
        <v>3.0663780663780654E-2</v>
      </c>
      <c r="BK798" s="594">
        <f t="shared" si="332"/>
        <v>3.0663780663780654E-2</v>
      </c>
      <c r="BL798" s="594">
        <f t="shared" si="332"/>
        <v>3.0663780663780654E-2</v>
      </c>
      <c r="BM798" s="594">
        <f t="shared" si="332"/>
        <v>3.0663780663780654E-2</v>
      </c>
    </row>
    <row r="799" spans="1:65" outlineLevel="1" x14ac:dyDescent="0.3">
      <c r="A799">
        <v>0</v>
      </c>
      <c r="B799" s="645"/>
      <c r="C799" s="646"/>
      <c r="D799" s="647"/>
      <c r="E799" s="648"/>
      <c r="F799" s="649"/>
      <c r="G799" s="649"/>
      <c r="H799" s="649"/>
      <c r="I799" s="649"/>
      <c r="J799" s="649"/>
      <c r="K799" s="649"/>
      <c r="L799" s="649"/>
      <c r="M799" s="649"/>
      <c r="N799" s="649"/>
      <c r="O799" s="649"/>
      <c r="P799" s="649"/>
      <c r="Q799" s="649"/>
      <c r="R799" s="650"/>
      <c r="S799" s="651"/>
      <c r="T799" s="652"/>
      <c r="U799" s="649"/>
      <c r="V799" s="649"/>
      <c r="W799" s="649"/>
      <c r="X799" s="649"/>
      <c r="Y799" s="649"/>
      <c r="Z799" s="649"/>
      <c r="AA799" s="649"/>
      <c r="AB799" s="649"/>
      <c r="AC799" s="649"/>
      <c r="AD799" s="649"/>
      <c r="AE799" s="649"/>
      <c r="AF799" s="650"/>
      <c r="AG799" s="651"/>
      <c r="AH799" s="652"/>
      <c r="AI799" s="649"/>
      <c r="AJ799" s="649"/>
      <c r="AK799" s="649"/>
      <c r="AL799" s="649"/>
      <c r="AM799" s="649"/>
      <c r="AN799" s="649"/>
      <c r="AO799" s="649"/>
      <c r="AP799" s="649"/>
      <c r="AQ799" s="649"/>
      <c r="AR799" s="649"/>
      <c r="AS799" s="649"/>
      <c r="AT799" s="650"/>
      <c r="AU799" s="651"/>
      <c r="AV799" s="652"/>
      <c r="AW799" s="649"/>
      <c r="AX799" s="649"/>
      <c r="AY799" s="649"/>
      <c r="AZ799" s="649"/>
      <c r="BA799" s="649"/>
      <c r="BB799" s="649"/>
      <c r="BC799" s="649"/>
      <c r="BD799" s="649"/>
      <c r="BE799" s="649"/>
      <c r="BF799" s="649"/>
      <c r="BG799" s="649"/>
      <c r="BH799" s="650"/>
      <c r="BI799" s="651"/>
      <c r="BJ799" s="651"/>
      <c r="BK799" s="651"/>
      <c r="BL799" s="651"/>
      <c r="BM799" s="651"/>
    </row>
    <row r="800" spans="1:65" ht="16.5" customHeight="1" thickBot="1" x14ac:dyDescent="0.35">
      <c r="A800">
        <v>0</v>
      </c>
      <c r="F800" s="653">
        <v>123.42474877634636</v>
      </c>
      <c r="G800" s="653">
        <f t="shared" ref="G800:BM800" si="333">SUM(G750:G799)</f>
        <v>122.83898517402893</v>
      </c>
      <c r="H800" s="653">
        <f t="shared" si="333"/>
        <v>122.83898517402893</v>
      </c>
      <c r="I800" s="653">
        <f t="shared" si="333"/>
        <v>122.83898517402893</v>
      </c>
      <c r="J800" s="653">
        <f t="shared" si="333"/>
        <v>122.83898517402893</v>
      </c>
      <c r="K800" s="653">
        <f t="shared" si="333"/>
        <v>122.83898517402893</v>
      </c>
      <c r="L800" s="653">
        <f t="shared" si="333"/>
        <v>122.83898517402893</v>
      </c>
      <c r="M800" s="653">
        <f t="shared" si="333"/>
        <v>122.83898517402893</v>
      </c>
      <c r="N800" s="653">
        <f t="shared" si="333"/>
        <v>122.83898517402893</v>
      </c>
      <c r="O800" s="653">
        <f t="shared" si="333"/>
        <v>118.45947014584407</v>
      </c>
      <c r="P800" s="653">
        <f t="shared" si="333"/>
        <v>118.45947014584407</v>
      </c>
      <c r="Q800" s="653">
        <f t="shared" si="333"/>
        <v>118.45947014584407</v>
      </c>
      <c r="R800" s="653">
        <f t="shared" si="333"/>
        <v>118.45947014584407</v>
      </c>
      <c r="S800" s="654">
        <f t="shared" si="333"/>
        <v>121.49144208843362</v>
      </c>
      <c r="T800" s="653">
        <f t="shared" si="333"/>
        <v>173.57330251278864</v>
      </c>
      <c r="U800" s="653">
        <f t="shared" si="333"/>
        <v>173.57330251278864</v>
      </c>
      <c r="V800" s="653">
        <f t="shared" si="333"/>
        <v>173.57330251278864</v>
      </c>
      <c r="W800" s="653">
        <f t="shared" si="333"/>
        <v>173.57330251278864</v>
      </c>
      <c r="X800" s="653">
        <f t="shared" si="333"/>
        <v>173.57330251278864</v>
      </c>
      <c r="Y800" s="653">
        <f t="shared" si="333"/>
        <v>173.57330251278864</v>
      </c>
      <c r="Z800" s="653">
        <f t="shared" si="333"/>
        <v>173.57330251278864</v>
      </c>
      <c r="AA800" s="653">
        <f t="shared" si="333"/>
        <v>173.57330251278864</v>
      </c>
      <c r="AB800" s="653">
        <f t="shared" si="333"/>
        <v>173.57330251278864</v>
      </c>
      <c r="AC800" s="653">
        <f t="shared" si="333"/>
        <v>173.57330251278864</v>
      </c>
      <c r="AD800" s="653">
        <f t="shared" si="333"/>
        <v>173.57330251278864</v>
      </c>
      <c r="AE800" s="653">
        <f t="shared" si="333"/>
        <v>173.57330251278864</v>
      </c>
      <c r="AF800" s="653">
        <f t="shared" si="333"/>
        <v>173.57330251278864</v>
      </c>
      <c r="AG800" s="654">
        <f t="shared" si="333"/>
        <v>173.57330251278864</v>
      </c>
      <c r="AH800" s="653">
        <f t="shared" si="333"/>
        <v>172.81983038723922</v>
      </c>
      <c r="AI800" s="653">
        <f t="shared" si="333"/>
        <v>172.81983038723922</v>
      </c>
      <c r="AJ800" s="653">
        <f t="shared" si="333"/>
        <v>172.81983038723922</v>
      </c>
      <c r="AK800" s="653">
        <f t="shared" si="333"/>
        <v>172.81983038723922</v>
      </c>
      <c r="AL800" s="653">
        <f t="shared" si="333"/>
        <v>172.81983038723922</v>
      </c>
      <c r="AM800" s="653">
        <f t="shared" si="333"/>
        <v>172.81983038723922</v>
      </c>
      <c r="AN800" s="653">
        <f t="shared" si="333"/>
        <v>172.81983038723922</v>
      </c>
      <c r="AO800" s="653">
        <f t="shared" si="333"/>
        <v>172.81983038723922</v>
      </c>
      <c r="AP800" s="653">
        <f t="shared" si="333"/>
        <v>172.81983038723922</v>
      </c>
      <c r="AQ800" s="653">
        <f t="shared" si="333"/>
        <v>172.81983038723922</v>
      </c>
      <c r="AR800" s="653">
        <f t="shared" si="333"/>
        <v>172.81983038723922</v>
      </c>
      <c r="AS800" s="653">
        <f t="shared" si="333"/>
        <v>172.81983038723922</v>
      </c>
      <c r="AT800" s="653">
        <f t="shared" si="333"/>
        <v>172.81983038723922</v>
      </c>
      <c r="AU800" s="654">
        <f t="shared" si="333"/>
        <v>172.81983038723919</v>
      </c>
      <c r="AV800" s="653">
        <f t="shared" si="333"/>
        <v>172.81983038723922</v>
      </c>
      <c r="AW800" s="653">
        <f t="shared" si="333"/>
        <v>172.81983038723922</v>
      </c>
      <c r="AX800" s="653">
        <f t="shared" si="333"/>
        <v>172.81983038723922</v>
      </c>
      <c r="AY800" s="653">
        <f t="shared" si="333"/>
        <v>172.81983038723922</v>
      </c>
      <c r="AZ800" s="653">
        <f t="shared" si="333"/>
        <v>172.81983038723922</v>
      </c>
      <c r="BA800" s="653">
        <f t="shared" si="333"/>
        <v>172.81983038723922</v>
      </c>
      <c r="BB800" s="653">
        <f t="shared" si="333"/>
        <v>172.81983038723922</v>
      </c>
      <c r="BC800" s="653">
        <f t="shared" si="333"/>
        <v>172.81983038723922</v>
      </c>
      <c r="BD800" s="653">
        <f t="shared" si="333"/>
        <v>172.81983038723922</v>
      </c>
      <c r="BE800" s="653">
        <f t="shared" si="333"/>
        <v>172.81983038723922</v>
      </c>
      <c r="BF800" s="653">
        <f t="shared" si="333"/>
        <v>172.81983038723922</v>
      </c>
      <c r="BG800" s="653">
        <f t="shared" si="333"/>
        <v>172.81983038723922</v>
      </c>
      <c r="BH800" s="653">
        <f t="shared" si="333"/>
        <v>172.81983038723922</v>
      </c>
      <c r="BI800" s="654">
        <f t="shared" si="333"/>
        <v>198.55939137593882</v>
      </c>
      <c r="BJ800" s="654">
        <f t="shared" si="333"/>
        <v>199.92720357966988</v>
      </c>
      <c r="BK800" s="654">
        <f t="shared" si="333"/>
        <v>199.92720357966988</v>
      </c>
      <c r="BL800" s="654">
        <f t="shared" si="333"/>
        <v>199.92720357966988</v>
      </c>
      <c r="BM800" s="654">
        <f t="shared" si="333"/>
        <v>199.92720357966988</v>
      </c>
    </row>
    <row r="801" spans="1:65" s="230" customFormat="1" ht="16.2" customHeight="1" thickBot="1" x14ac:dyDescent="0.35">
      <c r="A801" s="655" t="str">
        <f>B801</f>
        <v>On hand</v>
      </c>
      <c r="B801" s="225" t="s">
        <v>97</v>
      </c>
      <c r="C801" s="226"/>
      <c r="D801" s="226"/>
      <c r="F801" s="656"/>
      <c r="G801" s="656"/>
      <c r="H801" s="656"/>
      <c r="I801" s="656"/>
      <c r="J801" s="656"/>
      <c r="K801" s="656"/>
      <c r="L801" s="656"/>
      <c r="M801" s="656"/>
      <c r="N801" s="656"/>
      <c r="O801" s="656"/>
      <c r="P801" s="656"/>
      <c r="R801" s="656"/>
      <c r="S801" s="657"/>
      <c r="T801" s="656"/>
      <c r="U801" s="656"/>
      <c r="V801" s="656"/>
      <c r="W801" s="656"/>
      <c r="X801" s="656"/>
      <c r="Y801" s="656"/>
      <c r="Z801" s="656"/>
      <c r="AA801" s="656"/>
      <c r="AB801" s="656"/>
      <c r="AC801" s="656"/>
      <c r="AD801" s="656"/>
      <c r="AE801" s="656"/>
      <c r="AF801" s="656"/>
      <c r="AG801" s="657"/>
      <c r="AH801" s="656"/>
      <c r="AI801" s="656"/>
      <c r="AJ801" s="656"/>
      <c r="AK801" s="656"/>
      <c r="AL801" s="656"/>
      <c r="AM801" s="656"/>
      <c r="AN801" s="656"/>
      <c r="AO801" s="656"/>
      <c r="AP801" s="656"/>
      <c r="AQ801" s="656"/>
      <c r="AR801" s="656"/>
      <c r="AS801" s="656"/>
      <c r="AT801" s="656"/>
      <c r="AU801" s="657"/>
      <c r="AV801" s="656"/>
      <c r="AW801" s="656"/>
      <c r="AX801" s="656"/>
      <c r="AY801" s="656"/>
      <c r="AZ801" s="656"/>
      <c r="BA801" s="656"/>
      <c r="BB801" s="656"/>
      <c r="BC801" s="656"/>
      <c r="BD801" s="656"/>
      <c r="BE801" s="656"/>
      <c r="BF801" s="656"/>
      <c r="BG801" s="656"/>
      <c r="BH801" s="656"/>
      <c r="BI801" s="657"/>
      <c r="BJ801" s="657"/>
      <c r="BK801" s="657"/>
      <c r="BL801" s="657"/>
      <c r="BM801" s="657"/>
    </row>
    <row r="802" spans="1:65" ht="15.6" outlineLevel="1" x14ac:dyDescent="0.3">
      <c r="A802" t="str">
        <f>A801</f>
        <v>On hand</v>
      </c>
      <c r="B802" s="597" t="s">
        <v>67</v>
      </c>
      <c r="C802" s="658" t="s">
        <v>68</v>
      </c>
      <c r="D802" s="658" t="s">
        <v>68</v>
      </c>
      <c r="F802" s="659">
        <v>2</v>
      </c>
      <c r="G802" s="592">
        <v>2</v>
      </c>
      <c r="H802" s="660">
        <f>'Weekly Capacity (PE)'!G802</f>
        <v>2</v>
      </c>
      <c r="I802" s="660">
        <f>'Weekly Capacity (PE)'!H802</f>
        <v>2</v>
      </c>
      <c r="J802" s="660">
        <f>'Weekly Capacity (PE)'!I802</f>
        <v>2</v>
      </c>
      <c r="K802" s="660">
        <f>'Weekly Capacity (PE)'!J802</f>
        <v>2</v>
      </c>
      <c r="L802" s="660">
        <f>'Weekly Capacity (PE)'!K802</f>
        <v>2</v>
      </c>
      <c r="M802" s="660">
        <f>'Weekly Capacity (PE)'!L802</f>
        <v>2</v>
      </c>
      <c r="N802" s="660">
        <f>'Weekly Capacity (PE)'!M802</f>
        <v>2</v>
      </c>
      <c r="O802" s="660">
        <f>'Weekly Capacity (PE)'!N802</f>
        <v>2</v>
      </c>
      <c r="P802" s="660">
        <f>'Weekly Capacity (PE)'!O802</f>
        <v>2</v>
      </c>
      <c r="Q802" s="592">
        <v>2</v>
      </c>
      <c r="R802" s="661">
        <v>2</v>
      </c>
      <c r="S802" s="594">
        <f t="shared" ref="S802:S850" si="334">AVERAGE(F802:R802)</f>
        <v>2</v>
      </c>
      <c r="T802" s="662">
        <f>R802</f>
        <v>2</v>
      </c>
      <c r="U802" s="659">
        <f t="shared" ref="U802:AF817" si="335">T802</f>
        <v>2</v>
      </c>
      <c r="V802" s="659">
        <f t="shared" si="335"/>
        <v>2</v>
      </c>
      <c r="W802" s="659">
        <f t="shared" si="335"/>
        <v>2</v>
      </c>
      <c r="X802" s="659">
        <f t="shared" si="335"/>
        <v>2</v>
      </c>
      <c r="Y802" s="659">
        <f t="shared" si="335"/>
        <v>2</v>
      </c>
      <c r="Z802" s="659">
        <f t="shared" si="335"/>
        <v>2</v>
      </c>
      <c r="AA802" s="659">
        <f t="shared" si="335"/>
        <v>2</v>
      </c>
      <c r="AB802" s="659">
        <f t="shared" si="335"/>
        <v>2</v>
      </c>
      <c r="AC802" s="659">
        <f t="shared" si="335"/>
        <v>2</v>
      </c>
      <c r="AD802" s="659">
        <f t="shared" si="335"/>
        <v>2</v>
      </c>
      <c r="AE802" s="659">
        <f t="shared" si="335"/>
        <v>2</v>
      </c>
      <c r="AF802" s="661">
        <f t="shared" si="335"/>
        <v>2</v>
      </c>
      <c r="AG802" s="594">
        <f t="shared" ref="AG802:AG850" si="336">AVERAGE(T802:AF802)</f>
        <v>2</v>
      </c>
      <c r="AH802" s="662">
        <f t="shared" ref="AH802:AH819" si="337">AF802</f>
        <v>2</v>
      </c>
      <c r="AI802" s="659">
        <f t="shared" ref="AI802:AT817" si="338">AH802</f>
        <v>2</v>
      </c>
      <c r="AJ802" s="659">
        <f t="shared" si="338"/>
        <v>2</v>
      </c>
      <c r="AK802" s="659">
        <f t="shared" si="338"/>
        <v>2</v>
      </c>
      <c r="AL802" s="659">
        <f t="shared" si="338"/>
        <v>2</v>
      </c>
      <c r="AM802" s="659">
        <f t="shared" si="338"/>
        <v>2</v>
      </c>
      <c r="AN802" s="659">
        <f t="shared" si="338"/>
        <v>2</v>
      </c>
      <c r="AO802" s="659">
        <f t="shared" si="338"/>
        <v>2</v>
      </c>
      <c r="AP802" s="659">
        <f t="shared" si="338"/>
        <v>2</v>
      </c>
      <c r="AQ802" s="659">
        <f t="shared" si="338"/>
        <v>2</v>
      </c>
      <c r="AR802" s="659">
        <f t="shared" si="338"/>
        <v>2</v>
      </c>
      <c r="AS802" s="659">
        <f t="shared" si="338"/>
        <v>2</v>
      </c>
      <c r="AT802" s="661">
        <f t="shared" si="338"/>
        <v>2</v>
      </c>
      <c r="AU802" s="594">
        <f t="shared" ref="AU802:AU850" si="339">AVERAGE(AH802:AT802)</f>
        <v>2</v>
      </c>
      <c r="AV802" s="662">
        <f t="shared" ref="AV802:AV805" si="340">AT802</f>
        <v>2</v>
      </c>
      <c r="AW802" s="659">
        <f t="shared" ref="AW802:BH818" si="341">AV802</f>
        <v>2</v>
      </c>
      <c r="AX802" s="659">
        <f t="shared" si="341"/>
        <v>2</v>
      </c>
      <c r="AY802" s="659">
        <f t="shared" si="341"/>
        <v>2</v>
      </c>
      <c r="AZ802" s="659">
        <f t="shared" si="341"/>
        <v>2</v>
      </c>
      <c r="BA802" s="659">
        <f t="shared" si="341"/>
        <v>2</v>
      </c>
      <c r="BB802" s="659">
        <f t="shared" si="341"/>
        <v>2</v>
      </c>
      <c r="BC802" s="659">
        <f t="shared" si="341"/>
        <v>2</v>
      </c>
      <c r="BD802" s="659">
        <f t="shared" si="341"/>
        <v>2</v>
      </c>
      <c r="BE802" s="659">
        <f t="shared" si="341"/>
        <v>2</v>
      </c>
      <c r="BF802" s="659">
        <f t="shared" si="341"/>
        <v>2</v>
      </c>
      <c r="BG802" s="659">
        <f t="shared" si="341"/>
        <v>2</v>
      </c>
      <c r="BH802" s="661">
        <f t="shared" si="341"/>
        <v>2</v>
      </c>
      <c r="BI802" s="594">
        <f t="shared" ref="BI802:BM850" si="342">AVERAGE(AV802:BH802)</f>
        <v>2</v>
      </c>
      <c r="BJ802" s="594">
        <f t="shared" si="342"/>
        <v>2</v>
      </c>
      <c r="BK802" s="594">
        <f t="shared" si="342"/>
        <v>2</v>
      </c>
      <c r="BL802" s="594">
        <f t="shared" si="342"/>
        <v>2</v>
      </c>
      <c r="BM802" s="594">
        <f t="shared" si="342"/>
        <v>2</v>
      </c>
    </row>
    <row r="803" spans="1:65" ht="15.6" outlineLevel="1" x14ac:dyDescent="0.3">
      <c r="A803" t="str">
        <f t="shared" ref="A803:A850" si="343">A802</f>
        <v>On hand</v>
      </c>
      <c r="B803" s="597" t="s">
        <v>67</v>
      </c>
      <c r="C803" s="658" t="s">
        <v>69</v>
      </c>
      <c r="D803" s="658" t="s">
        <v>69</v>
      </c>
      <c r="F803" s="663">
        <v>11</v>
      </c>
      <c r="G803" s="663">
        <f t="shared" ref="G803:R809" si="344">F803</f>
        <v>11</v>
      </c>
      <c r="H803" s="663">
        <f t="shared" si="344"/>
        <v>11</v>
      </c>
      <c r="I803" s="663">
        <f t="shared" si="344"/>
        <v>11</v>
      </c>
      <c r="J803" s="663">
        <f t="shared" si="344"/>
        <v>11</v>
      </c>
      <c r="K803" s="663">
        <f t="shared" si="344"/>
        <v>11</v>
      </c>
      <c r="L803" s="663">
        <f t="shared" si="344"/>
        <v>11</v>
      </c>
      <c r="M803" s="663">
        <f t="shared" si="344"/>
        <v>11</v>
      </c>
      <c r="N803" s="663">
        <f t="shared" si="344"/>
        <v>11</v>
      </c>
      <c r="O803" s="663">
        <f t="shared" si="344"/>
        <v>11</v>
      </c>
      <c r="P803" s="663">
        <f t="shared" si="344"/>
        <v>11</v>
      </c>
      <c r="Q803" s="663">
        <f t="shared" si="344"/>
        <v>11</v>
      </c>
      <c r="R803" s="664">
        <f t="shared" si="344"/>
        <v>11</v>
      </c>
      <c r="S803" s="665">
        <f t="shared" si="334"/>
        <v>11</v>
      </c>
      <c r="T803" s="666">
        <f>R803</f>
        <v>11</v>
      </c>
      <c r="U803" s="663">
        <f t="shared" si="335"/>
        <v>11</v>
      </c>
      <c r="V803" s="663">
        <f t="shared" si="335"/>
        <v>11</v>
      </c>
      <c r="W803" s="663">
        <f t="shared" si="335"/>
        <v>11</v>
      </c>
      <c r="X803" s="663">
        <f t="shared" si="335"/>
        <v>11</v>
      </c>
      <c r="Y803" s="663">
        <f t="shared" si="335"/>
        <v>11</v>
      </c>
      <c r="Z803" s="663">
        <f t="shared" si="335"/>
        <v>11</v>
      </c>
      <c r="AA803" s="663">
        <f t="shared" si="335"/>
        <v>11</v>
      </c>
      <c r="AB803" s="663">
        <f t="shared" si="335"/>
        <v>11</v>
      </c>
      <c r="AC803" s="663">
        <f t="shared" si="335"/>
        <v>11</v>
      </c>
      <c r="AD803" s="663">
        <f t="shared" si="335"/>
        <v>11</v>
      </c>
      <c r="AE803" s="663">
        <f t="shared" si="335"/>
        <v>11</v>
      </c>
      <c r="AF803" s="664">
        <f t="shared" si="335"/>
        <v>11</v>
      </c>
      <c r="AG803" s="667">
        <f t="shared" si="336"/>
        <v>11</v>
      </c>
      <c r="AH803" s="666">
        <f t="shared" si="337"/>
        <v>11</v>
      </c>
      <c r="AI803" s="663">
        <f t="shared" si="338"/>
        <v>11</v>
      </c>
      <c r="AJ803" s="663">
        <f t="shared" si="338"/>
        <v>11</v>
      </c>
      <c r="AK803" s="663">
        <f t="shared" si="338"/>
        <v>11</v>
      </c>
      <c r="AL803" s="663">
        <f t="shared" si="338"/>
        <v>11</v>
      </c>
      <c r="AM803" s="663">
        <f t="shared" si="338"/>
        <v>11</v>
      </c>
      <c r="AN803" s="663">
        <f t="shared" si="338"/>
        <v>11</v>
      </c>
      <c r="AO803" s="663">
        <f t="shared" si="338"/>
        <v>11</v>
      </c>
      <c r="AP803" s="663">
        <f t="shared" si="338"/>
        <v>11</v>
      </c>
      <c r="AQ803" s="663">
        <f t="shared" si="338"/>
        <v>11</v>
      </c>
      <c r="AR803" s="663">
        <f t="shared" si="338"/>
        <v>11</v>
      </c>
      <c r="AS803" s="663">
        <f t="shared" si="338"/>
        <v>11</v>
      </c>
      <c r="AT803" s="664">
        <f t="shared" si="338"/>
        <v>11</v>
      </c>
      <c r="AU803" s="667">
        <f t="shared" si="339"/>
        <v>11</v>
      </c>
      <c r="AV803" s="666">
        <f t="shared" si="340"/>
        <v>11</v>
      </c>
      <c r="AW803" s="663">
        <f t="shared" si="341"/>
        <v>11</v>
      </c>
      <c r="AX803" s="663">
        <f t="shared" si="341"/>
        <v>11</v>
      </c>
      <c r="AY803" s="663">
        <f t="shared" si="341"/>
        <v>11</v>
      </c>
      <c r="AZ803" s="663">
        <f t="shared" si="341"/>
        <v>11</v>
      </c>
      <c r="BA803" s="663">
        <f t="shared" si="341"/>
        <v>11</v>
      </c>
      <c r="BB803" s="663">
        <f t="shared" si="341"/>
        <v>11</v>
      </c>
      <c r="BC803" s="663">
        <f t="shared" si="341"/>
        <v>11</v>
      </c>
      <c r="BD803" s="663">
        <f t="shared" si="341"/>
        <v>11</v>
      </c>
      <c r="BE803" s="663">
        <f t="shared" si="341"/>
        <v>11</v>
      </c>
      <c r="BF803" s="663">
        <f t="shared" si="341"/>
        <v>11</v>
      </c>
      <c r="BG803" s="663">
        <f t="shared" si="341"/>
        <v>11</v>
      </c>
      <c r="BH803" s="664">
        <f t="shared" si="341"/>
        <v>11</v>
      </c>
      <c r="BI803" s="667">
        <f t="shared" si="342"/>
        <v>11</v>
      </c>
      <c r="BJ803" s="667">
        <f t="shared" si="342"/>
        <v>11</v>
      </c>
      <c r="BK803" s="667">
        <f t="shared" si="342"/>
        <v>11</v>
      </c>
      <c r="BL803" s="667">
        <f t="shared" si="342"/>
        <v>11</v>
      </c>
      <c r="BM803" s="667">
        <f t="shared" si="342"/>
        <v>11</v>
      </c>
    </row>
    <row r="804" spans="1:65" ht="15.6" outlineLevel="1" x14ac:dyDescent="0.3">
      <c r="A804" t="str">
        <f t="shared" si="343"/>
        <v>On hand</v>
      </c>
      <c r="B804" s="597" t="s">
        <v>67</v>
      </c>
      <c r="C804" s="658" t="s">
        <v>71</v>
      </c>
      <c r="D804" s="658" t="s">
        <v>71</v>
      </c>
      <c r="F804" s="663">
        <v>8</v>
      </c>
      <c r="G804" s="663">
        <f t="shared" si="344"/>
        <v>8</v>
      </c>
      <c r="H804" s="663">
        <f t="shared" si="344"/>
        <v>8</v>
      </c>
      <c r="I804" s="663">
        <f t="shared" si="344"/>
        <v>8</v>
      </c>
      <c r="J804" s="663">
        <f t="shared" si="344"/>
        <v>8</v>
      </c>
      <c r="K804" s="663">
        <f t="shared" si="344"/>
        <v>8</v>
      </c>
      <c r="L804" s="663">
        <f t="shared" si="344"/>
        <v>8</v>
      </c>
      <c r="M804" s="668">
        <v>10</v>
      </c>
      <c r="N804" s="663">
        <f t="shared" si="344"/>
        <v>10</v>
      </c>
      <c r="O804" s="663">
        <f t="shared" si="344"/>
        <v>10</v>
      </c>
      <c r="P804" s="663">
        <f t="shared" si="344"/>
        <v>10</v>
      </c>
      <c r="Q804" s="663">
        <f t="shared" si="344"/>
        <v>10</v>
      </c>
      <c r="R804" s="664">
        <f t="shared" si="344"/>
        <v>10</v>
      </c>
      <c r="S804" s="669">
        <f t="shared" si="334"/>
        <v>8.9230769230769234</v>
      </c>
      <c r="T804" s="666">
        <v>10</v>
      </c>
      <c r="U804" s="663">
        <f t="shared" si="335"/>
        <v>10</v>
      </c>
      <c r="V804" s="663">
        <f t="shared" si="335"/>
        <v>10</v>
      </c>
      <c r="W804" s="663">
        <f t="shared" si="335"/>
        <v>10</v>
      </c>
      <c r="X804" s="663">
        <f t="shared" si="335"/>
        <v>10</v>
      </c>
      <c r="Y804" s="663">
        <f t="shared" si="335"/>
        <v>10</v>
      </c>
      <c r="Z804" s="663">
        <f t="shared" si="335"/>
        <v>10</v>
      </c>
      <c r="AA804" s="663">
        <f t="shared" si="335"/>
        <v>10</v>
      </c>
      <c r="AB804" s="663">
        <f t="shared" si="335"/>
        <v>10</v>
      </c>
      <c r="AC804" s="663">
        <f t="shared" si="335"/>
        <v>10</v>
      </c>
      <c r="AD804" s="663">
        <f t="shared" si="335"/>
        <v>10</v>
      </c>
      <c r="AE804" s="663">
        <f t="shared" si="335"/>
        <v>10</v>
      </c>
      <c r="AF804" s="664">
        <f t="shared" si="335"/>
        <v>10</v>
      </c>
      <c r="AG804" s="667">
        <f t="shared" si="336"/>
        <v>10</v>
      </c>
      <c r="AH804" s="666">
        <f t="shared" si="337"/>
        <v>10</v>
      </c>
      <c r="AI804" s="663">
        <f t="shared" si="338"/>
        <v>10</v>
      </c>
      <c r="AJ804" s="663">
        <f t="shared" si="338"/>
        <v>10</v>
      </c>
      <c r="AK804" s="663">
        <f t="shared" si="338"/>
        <v>10</v>
      </c>
      <c r="AL804" s="663">
        <f t="shared" si="338"/>
        <v>10</v>
      </c>
      <c r="AM804" s="663">
        <f t="shared" si="338"/>
        <v>10</v>
      </c>
      <c r="AN804" s="663">
        <f t="shared" si="338"/>
        <v>10</v>
      </c>
      <c r="AO804" s="663">
        <f t="shared" si="338"/>
        <v>10</v>
      </c>
      <c r="AP804" s="663">
        <f t="shared" si="338"/>
        <v>10</v>
      </c>
      <c r="AQ804" s="663">
        <f t="shared" si="338"/>
        <v>10</v>
      </c>
      <c r="AR804" s="663">
        <f t="shared" si="338"/>
        <v>10</v>
      </c>
      <c r="AS804" s="663">
        <f t="shared" si="338"/>
        <v>10</v>
      </c>
      <c r="AT804" s="664">
        <f t="shared" si="338"/>
        <v>10</v>
      </c>
      <c r="AU804" s="667">
        <f t="shared" si="339"/>
        <v>10</v>
      </c>
      <c r="AV804" s="666">
        <f t="shared" si="340"/>
        <v>10</v>
      </c>
      <c r="AW804" s="663">
        <f t="shared" si="341"/>
        <v>10</v>
      </c>
      <c r="AX804" s="663">
        <f t="shared" si="341"/>
        <v>10</v>
      </c>
      <c r="AY804" s="663">
        <f t="shared" si="341"/>
        <v>10</v>
      </c>
      <c r="AZ804" s="663">
        <f t="shared" si="341"/>
        <v>10</v>
      </c>
      <c r="BA804" s="663">
        <f t="shared" si="341"/>
        <v>10</v>
      </c>
      <c r="BB804" s="663">
        <f t="shared" si="341"/>
        <v>10</v>
      </c>
      <c r="BC804" s="663">
        <f t="shared" si="341"/>
        <v>10</v>
      </c>
      <c r="BD804" s="663">
        <f t="shared" si="341"/>
        <v>10</v>
      </c>
      <c r="BE804" s="663">
        <f t="shared" si="341"/>
        <v>10</v>
      </c>
      <c r="BF804" s="663">
        <f t="shared" si="341"/>
        <v>10</v>
      </c>
      <c r="BG804" s="663">
        <f t="shared" si="341"/>
        <v>10</v>
      </c>
      <c r="BH804" s="664">
        <f t="shared" si="341"/>
        <v>10</v>
      </c>
      <c r="BI804" s="667">
        <f t="shared" si="342"/>
        <v>10</v>
      </c>
      <c r="BJ804" s="667">
        <f t="shared" si="342"/>
        <v>10</v>
      </c>
      <c r="BK804" s="667">
        <f t="shared" si="342"/>
        <v>10</v>
      </c>
      <c r="BL804" s="667">
        <f t="shared" si="342"/>
        <v>10</v>
      </c>
      <c r="BM804" s="667">
        <f t="shared" si="342"/>
        <v>10</v>
      </c>
    </row>
    <row r="805" spans="1:65" ht="15.6" outlineLevel="1" x14ac:dyDescent="0.3">
      <c r="A805" t="str">
        <f t="shared" si="343"/>
        <v>On hand</v>
      </c>
      <c r="B805" s="597" t="s">
        <v>67</v>
      </c>
      <c r="C805" s="658" t="s">
        <v>72</v>
      </c>
      <c r="D805" s="658" t="s">
        <v>72</v>
      </c>
      <c r="F805" s="663">
        <v>3</v>
      </c>
      <c r="G805" s="670">
        <v>4</v>
      </c>
      <c r="H805" s="663">
        <f t="shared" si="344"/>
        <v>4</v>
      </c>
      <c r="I805" s="663">
        <f t="shared" si="344"/>
        <v>4</v>
      </c>
      <c r="J805" s="663">
        <f t="shared" si="344"/>
        <v>4</v>
      </c>
      <c r="K805" s="663">
        <f t="shared" si="344"/>
        <v>4</v>
      </c>
      <c r="L805" s="663">
        <f t="shared" si="344"/>
        <v>4</v>
      </c>
      <c r="M805" s="663">
        <f t="shared" si="344"/>
        <v>4</v>
      </c>
      <c r="N805" s="663">
        <f t="shared" si="344"/>
        <v>4</v>
      </c>
      <c r="O805" s="663">
        <f t="shared" si="344"/>
        <v>4</v>
      </c>
      <c r="P805" s="663">
        <f t="shared" si="344"/>
        <v>4</v>
      </c>
      <c r="Q805" s="663">
        <f t="shared" si="344"/>
        <v>4</v>
      </c>
      <c r="R805" s="664">
        <f t="shared" si="344"/>
        <v>4</v>
      </c>
      <c r="S805" s="669">
        <f t="shared" si="334"/>
        <v>3.9230769230769229</v>
      </c>
      <c r="T805" s="671">
        <v>5</v>
      </c>
      <c r="U805" s="663">
        <f t="shared" si="335"/>
        <v>5</v>
      </c>
      <c r="V805" s="663">
        <f t="shared" si="335"/>
        <v>5</v>
      </c>
      <c r="W805" s="663">
        <f t="shared" si="335"/>
        <v>5</v>
      </c>
      <c r="X805" s="663">
        <f t="shared" si="335"/>
        <v>5</v>
      </c>
      <c r="Y805" s="663">
        <f t="shared" si="335"/>
        <v>5</v>
      </c>
      <c r="Z805" s="663">
        <f t="shared" si="335"/>
        <v>5</v>
      </c>
      <c r="AA805" s="663">
        <f t="shared" si="335"/>
        <v>5</v>
      </c>
      <c r="AB805" s="663">
        <f t="shared" si="335"/>
        <v>5</v>
      </c>
      <c r="AC805" s="663">
        <f t="shared" si="335"/>
        <v>5</v>
      </c>
      <c r="AD805" s="663">
        <f t="shared" si="335"/>
        <v>5</v>
      </c>
      <c r="AE805" s="663">
        <f t="shared" si="335"/>
        <v>5</v>
      </c>
      <c r="AF805" s="664">
        <f t="shared" si="335"/>
        <v>5</v>
      </c>
      <c r="AG805" s="614">
        <f t="shared" si="336"/>
        <v>5</v>
      </c>
      <c r="AH805" s="666">
        <f t="shared" si="337"/>
        <v>5</v>
      </c>
      <c r="AI805" s="663">
        <f t="shared" si="338"/>
        <v>5</v>
      </c>
      <c r="AJ805" s="663">
        <f t="shared" si="338"/>
        <v>5</v>
      </c>
      <c r="AK805" s="663">
        <f t="shared" si="338"/>
        <v>5</v>
      </c>
      <c r="AL805" s="663">
        <f t="shared" si="338"/>
        <v>5</v>
      </c>
      <c r="AM805" s="663">
        <f t="shared" si="338"/>
        <v>5</v>
      </c>
      <c r="AN805" s="663">
        <f t="shared" si="338"/>
        <v>5</v>
      </c>
      <c r="AO805" s="663">
        <f t="shared" si="338"/>
        <v>5</v>
      </c>
      <c r="AP805" s="663">
        <f t="shared" si="338"/>
        <v>5</v>
      </c>
      <c r="AQ805" s="663">
        <f t="shared" si="338"/>
        <v>5</v>
      </c>
      <c r="AR805" s="663">
        <f t="shared" si="338"/>
        <v>5</v>
      </c>
      <c r="AS805" s="663">
        <f t="shared" si="338"/>
        <v>5</v>
      </c>
      <c r="AT805" s="664">
        <f t="shared" si="338"/>
        <v>5</v>
      </c>
      <c r="AU805" s="614">
        <f t="shared" si="339"/>
        <v>5</v>
      </c>
      <c r="AV805" s="666">
        <f t="shared" si="340"/>
        <v>5</v>
      </c>
      <c r="AW805" s="663">
        <f t="shared" si="341"/>
        <v>5</v>
      </c>
      <c r="AX805" s="663">
        <f t="shared" si="341"/>
        <v>5</v>
      </c>
      <c r="AY805" s="663">
        <f t="shared" si="341"/>
        <v>5</v>
      </c>
      <c r="AZ805" s="663">
        <f t="shared" si="341"/>
        <v>5</v>
      </c>
      <c r="BA805" s="663">
        <f t="shared" si="341"/>
        <v>5</v>
      </c>
      <c r="BB805" s="663">
        <f t="shared" si="341"/>
        <v>5</v>
      </c>
      <c r="BC805" s="663">
        <f t="shared" si="341"/>
        <v>5</v>
      </c>
      <c r="BD805" s="663">
        <f t="shared" si="341"/>
        <v>5</v>
      </c>
      <c r="BE805" s="663">
        <f t="shared" si="341"/>
        <v>5</v>
      </c>
      <c r="BF805" s="663">
        <f t="shared" si="341"/>
        <v>5</v>
      </c>
      <c r="BG805" s="663">
        <f t="shared" si="341"/>
        <v>5</v>
      </c>
      <c r="BH805" s="664">
        <f t="shared" si="341"/>
        <v>5</v>
      </c>
      <c r="BI805" s="614">
        <f t="shared" si="342"/>
        <v>5</v>
      </c>
      <c r="BJ805" s="614">
        <f t="shared" si="342"/>
        <v>5</v>
      </c>
      <c r="BK805" s="614">
        <f t="shared" si="342"/>
        <v>5</v>
      </c>
      <c r="BL805" s="614">
        <f t="shared" si="342"/>
        <v>5</v>
      </c>
      <c r="BM805" s="614">
        <f t="shared" si="342"/>
        <v>5</v>
      </c>
    </row>
    <row r="806" spans="1:65" ht="15.6" outlineLevel="1" x14ac:dyDescent="0.3">
      <c r="A806" t="str">
        <f t="shared" si="343"/>
        <v>On hand</v>
      </c>
      <c r="B806" s="597" t="s">
        <v>67</v>
      </c>
      <c r="C806" s="658" t="s">
        <v>75</v>
      </c>
      <c r="D806" s="658" t="s">
        <v>75</v>
      </c>
      <c r="F806" s="663">
        <v>3</v>
      </c>
      <c r="G806" s="663">
        <f t="shared" si="344"/>
        <v>3</v>
      </c>
      <c r="H806" s="663">
        <f t="shared" si="344"/>
        <v>3</v>
      </c>
      <c r="I806" s="663">
        <f t="shared" si="344"/>
        <v>3</v>
      </c>
      <c r="J806" s="663">
        <f t="shared" si="344"/>
        <v>3</v>
      </c>
      <c r="K806" s="663">
        <f t="shared" si="344"/>
        <v>3</v>
      </c>
      <c r="L806" s="663">
        <f t="shared" si="344"/>
        <v>3</v>
      </c>
      <c r="M806" s="663">
        <f t="shared" si="344"/>
        <v>3</v>
      </c>
      <c r="N806" s="663">
        <f t="shared" si="344"/>
        <v>3</v>
      </c>
      <c r="O806" s="663">
        <f t="shared" si="344"/>
        <v>3</v>
      </c>
      <c r="P806" s="663">
        <f t="shared" si="344"/>
        <v>3</v>
      </c>
      <c r="Q806" s="663">
        <f t="shared" si="344"/>
        <v>3</v>
      </c>
      <c r="R806" s="664">
        <f t="shared" si="344"/>
        <v>3</v>
      </c>
      <c r="S806" s="672">
        <f t="shared" si="334"/>
        <v>3</v>
      </c>
      <c r="T806" s="673">
        <v>3</v>
      </c>
      <c r="U806" s="663">
        <f t="shared" si="335"/>
        <v>3</v>
      </c>
      <c r="V806" s="663">
        <f t="shared" si="335"/>
        <v>3</v>
      </c>
      <c r="W806" s="663">
        <f t="shared" si="335"/>
        <v>3</v>
      </c>
      <c r="X806" s="663">
        <f t="shared" si="335"/>
        <v>3</v>
      </c>
      <c r="Y806" s="663">
        <f t="shared" si="335"/>
        <v>3</v>
      </c>
      <c r="Z806" s="663">
        <f t="shared" si="335"/>
        <v>3</v>
      </c>
      <c r="AA806" s="663">
        <f t="shared" si="335"/>
        <v>3</v>
      </c>
      <c r="AB806" s="663">
        <f t="shared" si="335"/>
        <v>3</v>
      </c>
      <c r="AC806" s="663">
        <f t="shared" si="335"/>
        <v>3</v>
      </c>
      <c r="AD806" s="663">
        <f t="shared" si="335"/>
        <v>3</v>
      </c>
      <c r="AE806" s="663">
        <f t="shared" si="335"/>
        <v>3</v>
      </c>
      <c r="AF806" s="664">
        <f t="shared" si="335"/>
        <v>3</v>
      </c>
      <c r="AG806" s="667">
        <f t="shared" si="336"/>
        <v>3</v>
      </c>
      <c r="AH806" s="666">
        <f t="shared" si="337"/>
        <v>3</v>
      </c>
      <c r="AI806" s="663">
        <f t="shared" si="338"/>
        <v>3</v>
      </c>
      <c r="AJ806" s="663">
        <f t="shared" si="338"/>
        <v>3</v>
      </c>
      <c r="AK806" s="663">
        <f t="shared" si="338"/>
        <v>3</v>
      </c>
      <c r="AL806" s="663">
        <f t="shared" si="338"/>
        <v>3</v>
      </c>
      <c r="AM806" s="663">
        <f t="shared" si="338"/>
        <v>3</v>
      </c>
      <c r="AN806" s="663">
        <f t="shared" si="338"/>
        <v>3</v>
      </c>
      <c r="AO806" s="663">
        <f t="shared" si="338"/>
        <v>3</v>
      </c>
      <c r="AP806" s="663">
        <f t="shared" si="338"/>
        <v>3</v>
      </c>
      <c r="AQ806" s="663">
        <f t="shared" si="338"/>
        <v>3</v>
      </c>
      <c r="AR806" s="663">
        <f t="shared" si="338"/>
        <v>3</v>
      </c>
      <c r="AS806" s="663">
        <f t="shared" si="338"/>
        <v>3</v>
      </c>
      <c r="AT806" s="664">
        <f t="shared" si="338"/>
        <v>3</v>
      </c>
      <c r="AU806" s="667">
        <f t="shared" si="339"/>
        <v>3</v>
      </c>
      <c r="AV806" s="674">
        <f>AU806+2</f>
        <v>5</v>
      </c>
      <c r="AW806" s="663">
        <f t="shared" si="341"/>
        <v>5</v>
      </c>
      <c r="AX806" s="663">
        <f t="shared" si="341"/>
        <v>5</v>
      </c>
      <c r="AY806" s="663">
        <f t="shared" si="341"/>
        <v>5</v>
      </c>
      <c r="AZ806" s="663">
        <f t="shared" si="341"/>
        <v>5</v>
      </c>
      <c r="BA806" s="663">
        <f t="shared" si="341"/>
        <v>5</v>
      </c>
      <c r="BB806" s="663">
        <f t="shared" si="341"/>
        <v>5</v>
      </c>
      <c r="BC806" s="663">
        <f t="shared" si="341"/>
        <v>5</v>
      </c>
      <c r="BD806" s="663">
        <f t="shared" si="341"/>
        <v>5</v>
      </c>
      <c r="BE806" s="663">
        <f t="shared" si="341"/>
        <v>5</v>
      </c>
      <c r="BF806" s="663">
        <f t="shared" si="341"/>
        <v>5</v>
      </c>
      <c r="BG806" s="663">
        <f t="shared" si="341"/>
        <v>5</v>
      </c>
      <c r="BH806" s="664">
        <f t="shared" si="341"/>
        <v>5</v>
      </c>
      <c r="BI806" s="674">
        <f t="shared" si="342"/>
        <v>5</v>
      </c>
      <c r="BJ806" s="667">
        <f t="shared" si="342"/>
        <v>5</v>
      </c>
      <c r="BK806" s="667">
        <f t="shared" si="342"/>
        <v>5</v>
      </c>
      <c r="BL806" s="667">
        <f t="shared" si="342"/>
        <v>5</v>
      </c>
      <c r="BM806" s="667">
        <f t="shared" si="342"/>
        <v>5</v>
      </c>
    </row>
    <row r="807" spans="1:65" s="596" customFormat="1" outlineLevel="1" x14ac:dyDescent="0.3">
      <c r="A807" s="596" t="str">
        <f t="shared" si="343"/>
        <v>On hand</v>
      </c>
      <c r="B807" s="597" t="s">
        <v>67</v>
      </c>
      <c r="C807" s="598" t="s">
        <v>96</v>
      </c>
      <c r="D807" s="599" t="str">
        <f>D755</f>
        <v>Hoplite Final Inspection</v>
      </c>
      <c r="F807" s="675">
        <v>6</v>
      </c>
      <c r="G807" s="600">
        <f t="shared" si="344"/>
        <v>6</v>
      </c>
      <c r="H807" s="600">
        <f t="shared" si="344"/>
        <v>6</v>
      </c>
      <c r="I807" s="600">
        <f t="shared" si="344"/>
        <v>6</v>
      </c>
      <c r="J807" s="600">
        <f t="shared" si="344"/>
        <v>6</v>
      </c>
      <c r="K807" s="600">
        <f t="shared" si="344"/>
        <v>6</v>
      </c>
      <c r="L807" s="600">
        <f t="shared" si="344"/>
        <v>6</v>
      </c>
      <c r="M807" s="600">
        <f t="shared" si="344"/>
        <v>6</v>
      </c>
      <c r="N807" s="600">
        <f t="shared" si="344"/>
        <v>6</v>
      </c>
      <c r="O807" s="600">
        <f t="shared" si="344"/>
        <v>6</v>
      </c>
      <c r="P807" s="600">
        <f t="shared" si="344"/>
        <v>6</v>
      </c>
      <c r="Q807" s="600">
        <f t="shared" si="344"/>
        <v>6</v>
      </c>
      <c r="R807" s="601">
        <f t="shared" si="344"/>
        <v>6</v>
      </c>
      <c r="S807" s="676">
        <f t="shared" si="334"/>
        <v>6</v>
      </c>
      <c r="T807" s="603">
        <v>6</v>
      </c>
      <c r="U807" s="600">
        <f t="shared" si="335"/>
        <v>6</v>
      </c>
      <c r="V807" s="600">
        <f t="shared" si="335"/>
        <v>6</v>
      </c>
      <c r="W807" s="600">
        <f t="shared" si="335"/>
        <v>6</v>
      </c>
      <c r="X807" s="600">
        <f t="shared" si="335"/>
        <v>6</v>
      </c>
      <c r="Y807" s="600">
        <f t="shared" si="335"/>
        <v>6</v>
      </c>
      <c r="Z807" s="600">
        <f t="shared" si="335"/>
        <v>6</v>
      </c>
      <c r="AA807" s="600">
        <f t="shared" si="335"/>
        <v>6</v>
      </c>
      <c r="AB807" s="600">
        <f t="shared" si="335"/>
        <v>6</v>
      </c>
      <c r="AC807" s="600">
        <f t="shared" si="335"/>
        <v>6</v>
      </c>
      <c r="AD807" s="600">
        <f t="shared" si="335"/>
        <v>6</v>
      </c>
      <c r="AE807" s="600">
        <f t="shared" si="335"/>
        <v>6</v>
      </c>
      <c r="AF807" s="601">
        <f t="shared" si="335"/>
        <v>6</v>
      </c>
      <c r="AG807" s="677">
        <f t="shared" si="336"/>
        <v>6</v>
      </c>
      <c r="AH807" s="603">
        <f t="shared" si="337"/>
        <v>6</v>
      </c>
      <c r="AI807" s="600">
        <f t="shared" si="338"/>
        <v>6</v>
      </c>
      <c r="AJ807" s="600">
        <f t="shared" si="338"/>
        <v>6</v>
      </c>
      <c r="AK807" s="600">
        <f t="shared" si="338"/>
        <v>6</v>
      </c>
      <c r="AL807" s="600">
        <f t="shared" si="338"/>
        <v>6</v>
      </c>
      <c r="AM807" s="600">
        <f t="shared" si="338"/>
        <v>6</v>
      </c>
      <c r="AN807" s="600">
        <f t="shared" si="338"/>
        <v>6</v>
      </c>
      <c r="AO807" s="600">
        <f t="shared" si="338"/>
        <v>6</v>
      </c>
      <c r="AP807" s="600">
        <f t="shared" si="338"/>
        <v>6</v>
      </c>
      <c r="AQ807" s="600">
        <f t="shared" si="338"/>
        <v>6</v>
      </c>
      <c r="AR807" s="600">
        <f t="shared" si="338"/>
        <v>6</v>
      </c>
      <c r="AS807" s="600">
        <f t="shared" si="338"/>
        <v>6</v>
      </c>
      <c r="AT807" s="601">
        <f t="shared" si="338"/>
        <v>6</v>
      </c>
      <c r="AU807" s="677">
        <f t="shared" si="339"/>
        <v>6</v>
      </c>
      <c r="AV807" s="677">
        <f t="shared" ref="AV807" si="345">AU807</f>
        <v>6</v>
      </c>
      <c r="AW807" s="600">
        <f t="shared" si="341"/>
        <v>6</v>
      </c>
      <c r="AX807" s="600">
        <f t="shared" si="341"/>
        <v>6</v>
      </c>
      <c r="AY807" s="600">
        <f t="shared" si="341"/>
        <v>6</v>
      </c>
      <c r="AZ807" s="600">
        <f t="shared" si="341"/>
        <v>6</v>
      </c>
      <c r="BA807" s="600">
        <f t="shared" si="341"/>
        <v>6</v>
      </c>
      <c r="BB807" s="600">
        <f t="shared" si="341"/>
        <v>6</v>
      </c>
      <c r="BC807" s="600">
        <f t="shared" si="341"/>
        <v>6</v>
      </c>
      <c r="BD807" s="600">
        <f t="shared" si="341"/>
        <v>6</v>
      </c>
      <c r="BE807" s="600">
        <f t="shared" si="341"/>
        <v>6</v>
      </c>
      <c r="BF807" s="600">
        <f t="shared" si="341"/>
        <v>6</v>
      </c>
      <c r="BG807" s="600">
        <f t="shared" si="341"/>
        <v>6</v>
      </c>
      <c r="BH807" s="601">
        <f t="shared" si="341"/>
        <v>6</v>
      </c>
      <c r="BI807" s="677">
        <f t="shared" si="342"/>
        <v>6</v>
      </c>
      <c r="BJ807" s="677">
        <f t="shared" si="342"/>
        <v>6</v>
      </c>
      <c r="BK807" s="677">
        <f t="shared" si="342"/>
        <v>6</v>
      </c>
      <c r="BL807" s="677">
        <f t="shared" si="342"/>
        <v>6</v>
      </c>
      <c r="BM807" s="677">
        <f t="shared" si="342"/>
        <v>6</v>
      </c>
    </row>
    <row r="808" spans="1:65" s="596" customFormat="1" outlineLevel="1" x14ac:dyDescent="0.3">
      <c r="A808" s="596" t="str">
        <f t="shared" si="343"/>
        <v>On hand</v>
      </c>
      <c r="B808" s="597" t="s">
        <v>67</v>
      </c>
      <c r="C808" s="598" t="s">
        <v>96</v>
      </c>
      <c r="D808" s="599" t="str">
        <f>D756</f>
        <v>Hoplens Final Inspection</v>
      </c>
      <c r="F808" s="600">
        <v>8</v>
      </c>
      <c r="G808" s="600">
        <f t="shared" si="344"/>
        <v>8</v>
      </c>
      <c r="H808" s="600">
        <f t="shared" si="344"/>
        <v>8</v>
      </c>
      <c r="I808" s="600">
        <f t="shared" si="344"/>
        <v>8</v>
      </c>
      <c r="J808" s="600">
        <f t="shared" si="344"/>
        <v>8</v>
      </c>
      <c r="K808" s="600">
        <f t="shared" si="344"/>
        <v>8</v>
      </c>
      <c r="L808" s="600">
        <f t="shared" si="344"/>
        <v>8</v>
      </c>
      <c r="M808" s="600">
        <f t="shared" si="344"/>
        <v>8</v>
      </c>
      <c r="N808" s="600">
        <f t="shared" si="344"/>
        <v>8</v>
      </c>
      <c r="O808" s="675">
        <f>N808+4</f>
        <v>12</v>
      </c>
      <c r="P808" s="675">
        <f t="shared" ref="P808" si="346">O808+4</f>
        <v>16</v>
      </c>
      <c r="Q808" s="600">
        <f>P808</f>
        <v>16</v>
      </c>
      <c r="R808" s="601">
        <f t="shared" si="344"/>
        <v>16</v>
      </c>
      <c r="S808" s="676">
        <f t="shared" si="334"/>
        <v>10.153846153846153</v>
      </c>
      <c r="T808" s="603">
        <f>R808</f>
        <v>16</v>
      </c>
      <c r="U808" s="600">
        <f t="shared" si="335"/>
        <v>16</v>
      </c>
      <c r="V808" s="600">
        <f t="shared" si="335"/>
        <v>16</v>
      </c>
      <c r="W808" s="600">
        <f t="shared" si="335"/>
        <v>16</v>
      </c>
      <c r="X808" s="600">
        <f t="shared" si="335"/>
        <v>16</v>
      </c>
      <c r="Y808" s="600">
        <f t="shared" si="335"/>
        <v>16</v>
      </c>
      <c r="Z808" s="600">
        <f t="shared" si="335"/>
        <v>16</v>
      </c>
      <c r="AA808" s="600">
        <f t="shared" si="335"/>
        <v>16</v>
      </c>
      <c r="AB808" s="600">
        <f t="shared" si="335"/>
        <v>16</v>
      </c>
      <c r="AC808" s="600">
        <f t="shared" si="335"/>
        <v>16</v>
      </c>
      <c r="AD808" s="600">
        <f t="shared" si="335"/>
        <v>16</v>
      </c>
      <c r="AE808" s="600">
        <f t="shared" si="335"/>
        <v>16</v>
      </c>
      <c r="AF808" s="601">
        <f t="shared" si="335"/>
        <v>16</v>
      </c>
      <c r="AG808" s="677">
        <f t="shared" si="336"/>
        <v>16</v>
      </c>
      <c r="AH808" s="603">
        <f t="shared" si="337"/>
        <v>16</v>
      </c>
      <c r="AI808" s="600">
        <f t="shared" si="338"/>
        <v>16</v>
      </c>
      <c r="AJ808" s="600">
        <f t="shared" si="338"/>
        <v>16</v>
      </c>
      <c r="AK808" s="600">
        <f t="shared" si="338"/>
        <v>16</v>
      </c>
      <c r="AL808" s="600">
        <f t="shared" si="338"/>
        <v>16</v>
      </c>
      <c r="AM808" s="600">
        <f t="shared" si="338"/>
        <v>16</v>
      </c>
      <c r="AN808" s="600">
        <f t="shared" si="338"/>
        <v>16</v>
      </c>
      <c r="AO808" s="600">
        <f t="shared" si="338"/>
        <v>16</v>
      </c>
      <c r="AP808" s="600">
        <f t="shared" si="338"/>
        <v>16</v>
      </c>
      <c r="AQ808" s="600">
        <f t="shared" si="338"/>
        <v>16</v>
      </c>
      <c r="AR808" s="600">
        <f t="shared" si="338"/>
        <v>16</v>
      </c>
      <c r="AS808" s="600">
        <f t="shared" si="338"/>
        <v>16</v>
      </c>
      <c r="AT808" s="601">
        <f t="shared" si="338"/>
        <v>16</v>
      </c>
      <c r="AU808" s="677">
        <f t="shared" si="339"/>
        <v>16</v>
      </c>
      <c r="AV808" s="674">
        <f>AU808+6</f>
        <v>22</v>
      </c>
      <c r="AW808" s="600">
        <f t="shared" si="341"/>
        <v>22</v>
      </c>
      <c r="AX808" s="600">
        <f t="shared" si="341"/>
        <v>22</v>
      </c>
      <c r="AY808" s="600">
        <f t="shared" si="341"/>
        <v>22</v>
      </c>
      <c r="AZ808" s="600">
        <f t="shared" si="341"/>
        <v>22</v>
      </c>
      <c r="BA808" s="600">
        <f t="shared" si="341"/>
        <v>22</v>
      </c>
      <c r="BB808" s="600">
        <f t="shared" si="341"/>
        <v>22</v>
      </c>
      <c r="BC808" s="600">
        <f t="shared" si="341"/>
        <v>22</v>
      </c>
      <c r="BD808" s="600">
        <f t="shared" si="341"/>
        <v>22</v>
      </c>
      <c r="BE808" s="600">
        <f t="shared" si="341"/>
        <v>22</v>
      </c>
      <c r="BF808" s="600">
        <f t="shared" si="341"/>
        <v>22</v>
      </c>
      <c r="BG808" s="600">
        <f t="shared" si="341"/>
        <v>22</v>
      </c>
      <c r="BH808" s="601">
        <f t="shared" si="341"/>
        <v>22</v>
      </c>
      <c r="BI808" s="674">
        <f t="shared" si="342"/>
        <v>22</v>
      </c>
      <c r="BJ808" s="677">
        <f t="shared" si="342"/>
        <v>22</v>
      </c>
      <c r="BK808" s="677">
        <f t="shared" si="342"/>
        <v>22</v>
      </c>
      <c r="BL808" s="677">
        <f t="shared" si="342"/>
        <v>22</v>
      </c>
      <c r="BM808" s="677">
        <f t="shared" si="342"/>
        <v>22</v>
      </c>
    </row>
    <row r="809" spans="1:65" ht="15.6" outlineLevel="1" x14ac:dyDescent="0.3">
      <c r="A809" s="596" t="str">
        <f t="shared" si="343"/>
        <v>On hand</v>
      </c>
      <c r="B809" s="597" t="s">
        <v>67</v>
      </c>
      <c r="C809" s="678" t="s">
        <v>83</v>
      </c>
      <c r="D809" s="678" t="s">
        <v>83</v>
      </c>
      <c r="F809" s="679">
        <v>3</v>
      </c>
      <c r="G809" s="680">
        <f t="shared" si="344"/>
        <v>3</v>
      </c>
      <c r="H809" s="680">
        <f t="shared" si="344"/>
        <v>3</v>
      </c>
      <c r="I809" s="680">
        <f t="shared" si="344"/>
        <v>3</v>
      </c>
      <c r="J809" s="680">
        <f t="shared" si="344"/>
        <v>3</v>
      </c>
      <c r="K809" s="680">
        <f t="shared" si="344"/>
        <v>3</v>
      </c>
      <c r="L809" s="680">
        <f t="shared" si="344"/>
        <v>3</v>
      </c>
      <c r="M809" s="680">
        <f t="shared" si="344"/>
        <v>3</v>
      </c>
      <c r="N809" s="680">
        <f t="shared" si="344"/>
        <v>3</v>
      </c>
      <c r="O809" s="680">
        <f t="shared" si="344"/>
        <v>3</v>
      </c>
      <c r="P809" s="680">
        <f t="shared" si="344"/>
        <v>3</v>
      </c>
      <c r="Q809" s="680">
        <f t="shared" si="344"/>
        <v>3</v>
      </c>
      <c r="R809" s="681">
        <f t="shared" si="344"/>
        <v>3</v>
      </c>
      <c r="S809" s="633">
        <f t="shared" si="334"/>
        <v>3</v>
      </c>
      <c r="T809" s="682">
        <v>3</v>
      </c>
      <c r="U809" s="680">
        <f t="shared" si="335"/>
        <v>3</v>
      </c>
      <c r="V809" s="680">
        <f t="shared" si="335"/>
        <v>3</v>
      </c>
      <c r="W809" s="680">
        <f t="shared" si="335"/>
        <v>3</v>
      </c>
      <c r="X809" s="680">
        <f t="shared" si="335"/>
        <v>3</v>
      </c>
      <c r="Y809" s="680">
        <f t="shared" si="335"/>
        <v>3</v>
      </c>
      <c r="Z809" s="680">
        <f t="shared" si="335"/>
        <v>3</v>
      </c>
      <c r="AA809" s="680">
        <f t="shared" si="335"/>
        <v>3</v>
      </c>
      <c r="AB809" s="680">
        <f t="shared" si="335"/>
        <v>3</v>
      </c>
      <c r="AC809" s="680">
        <f t="shared" si="335"/>
        <v>3</v>
      </c>
      <c r="AD809" s="680">
        <f t="shared" si="335"/>
        <v>3</v>
      </c>
      <c r="AE809" s="680">
        <f t="shared" si="335"/>
        <v>3</v>
      </c>
      <c r="AF809" s="681">
        <f t="shared" si="335"/>
        <v>3</v>
      </c>
      <c r="AG809" s="614">
        <f t="shared" si="336"/>
        <v>3</v>
      </c>
      <c r="AH809" s="683">
        <f t="shared" si="337"/>
        <v>3</v>
      </c>
      <c r="AI809" s="680">
        <f t="shared" si="338"/>
        <v>3</v>
      </c>
      <c r="AJ809" s="680">
        <f t="shared" si="338"/>
        <v>3</v>
      </c>
      <c r="AK809" s="680">
        <f t="shared" si="338"/>
        <v>3</v>
      </c>
      <c r="AL809" s="680">
        <f t="shared" si="338"/>
        <v>3</v>
      </c>
      <c r="AM809" s="680">
        <f t="shared" si="338"/>
        <v>3</v>
      </c>
      <c r="AN809" s="680">
        <f t="shared" si="338"/>
        <v>3</v>
      </c>
      <c r="AO809" s="680">
        <f t="shared" si="338"/>
        <v>3</v>
      </c>
      <c r="AP809" s="680">
        <f t="shared" si="338"/>
        <v>3</v>
      </c>
      <c r="AQ809" s="680">
        <f t="shared" si="338"/>
        <v>3</v>
      </c>
      <c r="AR809" s="680">
        <f t="shared" si="338"/>
        <v>3</v>
      </c>
      <c r="AS809" s="680">
        <f t="shared" si="338"/>
        <v>3</v>
      </c>
      <c r="AT809" s="681">
        <f t="shared" si="338"/>
        <v>3</v>
      </c>
      <c r="AU809" s="614">
        <f t="shared" si="339"/>
        <v>3</v>
      </c>
      <c r="AV809" s="684">
        <f>AU809+2</f>
        <v>5</v>
      </c>
      <c r="AW809" s="680">
        <f t="shared" si="341"/>
        <v>5</v>
      </c>
      <c r="AX809" s="680">
        <f t="shared" si="341"/>
        <v>5</v>
      </c>
      <c r="AY809" s="680">
        <f t="shared" si="341"/>
        <v>5</v>
      </c>
      <c r="AZ809" s="680">
        <f t="shared" si="341"/>
        <v>5</v>
      </c>
      <c r="BA809" s="680">
        <f t="shared" si="341"/>
        <v>5</v>
      </c>
      <c r="BB809" s="680">
        <f t="shared" si="341"/>
        <v>5</v>
      </c>
      <c r="BC809" s="680">
        <f t="shared" si="341"/>
        <v>5</v>
      </c>
      <c r="BD809" s="680">
        <f t="shared" si="341"/>
        <v>5</v>
      </c>
      <c r="BE809" s="680">
        <f t="shared" si="341"/>
        <v>5</v>
      </c>
      <c r="BF809" s="680">
        <f t="shared" si="341"/>
        <v>5</v>
      </c>
      <c r="BG809" s="680">
        <f t="shared" si="341"/>
        <v>5</v>
      </c>
      <c r="BH809" s="681">
        <f t="shared" si="341"/>
        <v>5</v>
      </c>
      <c r="BI809" s="684">
        <f t="shared" si="342"/>
        <v>5</v>
      </c>
      <c r="BJ809" s="614">
        <f t="shared" si="342"/>
        <v>5</v>
      </c>
      <c r="BK809" s="614">
        <f t="shared" si="342"/>
        <v>5</v>
      </c>
      <c r="BL809" s="614">
        <f t="shared" si="342"/>
        <v>5</v>
      </c>
      <c r="BM809" s="614">
        <f t="shared" si="342"/>
        <v>5</v>
      </c>
    </row>
    <row r="810" spans="1:65" ht="15.6" outlineLevel="1" x14ac:dyDescent="0.3">
      <c r="A810" s="596" t="str">
        <f t="shared" si="343"/>
        <v>On hand</v>
      </c>
      <c r="B810" s="297" t="s">
        <v>70</v>
      </c>
      <c r="C810" s="685" t="s">
        <v>33</v>
      </c>
      <c r="D810" s="685" t="s">
        <v>60</v>
      </c>
      <c r="E810" s="179"/>
      <c r="F810" s="686">
        <v>8</v>
      </c>
      <c r="G810" s="687">
        <f>'Weekly Capacity (PE)'!F810</f>
        <v>8</v>
      </c>
      <c r="H810" s="687">
        <f>'Weekly Capacity (PE)'!G810</f>
        <v>8</v>
      </c>
      <c r="I810" s="687">
        <f>'Weekly Capacity (PE)'!H810</f>
        <v>8</v>
      </c>
      <c r="J810" s="687">
        <f>'Weekly Capacity (PE)'!I810</f>
        <v>8</v>
      </c>
      <c r="K810" s="687">
        <f>'Weekly Capacity (PE)'!J810</f>
        <v>8</v>
      </c>
      <c r="L810" s="687">
        <f>'Weekly Capacity (PE)'!K810</f>
        <v>8</v>
      </c>
      <c r="M810" s="687">
        <f>M$812</f>
        <v>10</v>
      </c>
      <c r="N810" s="687">
        <v>11</v>
      </c>
      <c r="O810" s="687">
        <v>11</v>
      </c>
      <c r="P810" s="687">
        <v>11</v>
      </c>
      <c r="Q810" s="687">
        <v>11</v>
      </c>
      <c r="R810" s="688">
        <v>11</v>
      </c>
      <c r="S810" s="689">
        <f t="shared" si="334"/>
        <v>9.3076923076923084</v>
      </c>
      <c r="T810" s="690">
        <v>11</v>
      </c>
      <c r="U810" s="686">
        <f t="shared" si="335"/>
        <v>11</v>
      </c>
      <c r="V810" s="686">
        <f t="shared" si="335"/>
        <v>11</v>
      </c>
      <c r="W810" s="686">
        <f t="shared" si="335"/>
        <v>11</v>
      </c>
      <c r="X810" s="686">
        <f t="shared" si="335"/>
        <v>11</v>
      </c>
      <c r="Y810" s="686">
        <f t="shared" si="335"/>
        <v>11</v>
      </c>
      <c r="Z810" s="686">
        <f t="shared" si="335"/>
        <v>11</v>
      </c>
      <c r="AA810" s="686">
        <f t="shared" si="335"/>
        <v>11</v>
      </c>
      <c r="AB810" s="686">
        <f t="shared" si="335"/>
        <v>11</v>
      </c>
      <c r="AC810" s="686">
        <f t="shared" si="335"/>
        <v>11</v>
      </c>
      <c r="AD810" s="686">
        <f t="shared" si="335"/>
        <v>11</v>
      </c>
      <c r="AE810" s="686">
        <f t="shared" si="335"/>
        <v>11</v>
      </c>
      <c r="AF810" s="691">
        <f t="shared" si="335"/>
        <v>11</v>
      </c>
      <c r="AG810" s="692">
        <f t="shared" si="336"/>
        <v>11</v>
      </c>
      <c r="AH810" s="693">
        <f t="shared" si="337"/>
        <v>11</v>
      </c>
      <c r="AI810" s="686">
        <f t="shared" si="338"/>
        <v>11</v>
      </c>
      <c r="AJ810" s="686">
        <f t="shared" si="338"/>
        <v>11</v>
      </c>
      <c r="AK810" s="686">
        <f t="shared" si="338"/>
        <v>11</v>
      </c>
      <c r="AL810" s="686">
        <f t="shared" si="338"/>
        <v>11</v>
      </c>
      <c r="AM810" s="686">
        <f t="shared" si="338"/>
        <v>11</v>
      </c>
      <c r="AN810" s="686">
        <f t="shared" si="338"/>
        <v>11</v>
      </c>
      <c r="AO810" s="686">
        <f t="shared" si="338"/>
        <v>11</v>
      </c>
      <c r="AP810" s="686">
        <f t="shared" si="338"/>
        <v>11</v>
      </c>
      <c r="AQ810" s="686">
        <f t="shared" si="338"/>
        <v>11</v>
      </c>
      <c r="AR810" s="686">
        <f t="shared" si="338"/>
        <v>11</v>
      </c>
      <c r="AS810" s="686">
        <f t="shared" si="338"/>
        <v>11</v>
      </c>
      <c r="AT810" s="691">
        <f t="shared" si="338"/>
        <v>11</v>
      </c>
      <c r="AU810" s="692">
        <f t="shared" si="339"/>
        <v>11</v>
      </c>
      <c r="AV810" s="692">
        <f t="shared" ref="AV810:BH828" si="347">AU810</f>
        <v>11</v>
      </c>
      <c r="AW810" s="686">
        <f t="shared" si="341"/>
        <v>11</v>
      </c>
      <c r="AX810" s="686">
        <f t="shared" si="341"/>
        <v>11</v>
      </c>
      <c r="AY810" s="686">
        <f t="shared" si="341"/>
        <v>11</v>
      </c>
      <c r="AZ810" s="686">
        <f t="shared" si="341"/>
        <v>11</v>
      </c>
      <c r="BA810" s="686">
        <f t="shared" si="341"/>
        <v>11</v>
      </c>
      <c r="BB810" s="686">
        <f t="shared" si="341"/>
        <v>11</v>
      </c>
      <c r="BC810" s="686">
        <f t="shared" si="341"/>
        <v>11</v>
      </c>
      <c r="BD810" s="686">
        <f t="shared" si="341"/>
        <v>11</v>
      </c>
      <c r="BE810" s="686">
        <f t="shared" si="341"/>
        <v>11</v>
      </c>
      <c r="BF810" s="686">
        <f t="shared" si="341"/>
        <v>11</v>
      </c>
      <c r="BG810" s="686">
        <f t="shared" si="341"/>
        <v>11</v>
      </c>
      <c r="BH810" s="691">
        <f t="shared" si="341"/>
        <v>11</v>
      </c>
      <c r="BI810" s="692">
        <f t="shared" si="342"/>
        <v>11</v>
      </c>
      <c r="BJ810" s="692">
        <f t="shared" si="342"/>
        <v>11</v>
      </c>
      <c r="BK810" s="692">
        <f t="shared" si="342"/>
        <v>11</v>
      </c>
      <c r="BL810" s="692">
        <f t="shared" si="342"/>
        <v>11</v>
      </c>
      <c r="BM810" s="692">
        <f t="shared" si="342"/>
        <v>11</v>
      </c>
    </row>
    <row r="811" spans="1:65" ht="15.6" outlineLevel="1" x14ac:dyDescent="0.3">
      <c r="A811" s="596" t="str">
        <f t="shared" si="343"/>
        <v>On hand</v>
      </c>
      <c r="B811" s="273" t="s">
        <v>70</v>
      </c>
      <c r="C811" s="658" t="s">
        <v>33</v>
      </c>
      <c r="D811" s="658" t="s">
        <v>61</v>
      </c>
      <c r="F811" s="663">
        <v>8</v>
      </c>
      <c r="G811" s="694">
        <f>'Weekly Capacity (PE)'!F811</f>
        <v>8</v>
      </c>
      <c r="H811" s="694">
        <f>'Weekly Capacity (PE)'!G811</f>
        <v>8</v>
      </c>
      <c r="I811" s="694">
        <f>'Weekly Capacity (PE)'!H811</f>
        <v>8</v>
      </c>
      <c r="J811" s="694">
        <f>'Weekly Capacity (PE)'!I811</f>
        <v>8</v>
      </c>
      <c r="K811" s="694">
        <f>'Weekly Capacity (PE)'!J811</f>
        <v>8</v>
      </c>
      <c r="L811" s="694">
        <f>'Weekly Capacity (PE)'!K811</f>
        <v>8</v>
      </c>
      <c r="M811" s="694">
        <f>M$812</f>
        <v>10</v>
      </c>
      <c r="N811" s="694">
        <v>11</v>
      </c>
      <c r="O811" s="694">
        <v>11</v>
      </c>
      <c r="P811" s="694">
        <v>11</v>
      </c>
      <c r="Q811" s="694">
        <v>11</v>
      </c>
      <c r="R811" s="695">
        <v>11</v>
      </c>
      <c r="S811" s="669">
        <f t="shared" si="334"/>
        <v>9.3076923076923084</v>
      </c>
      <c r="T811" s="696">
        <v>11</v>
      </c>
      <c r="U811" s="663">
        <f t="shared" si="335"/>
        <v>11</v>
      </c>
      <c r="V811" s="663">
        <f t="shared" si="335"/>
        <v>11</v>
      </c>
      <c r="W811" s="663">
        <f t="shared" si="335"/>
        <v>11</v>
      </c>
      <c r="X811" s="663">
        <f t="shared" si="335"/>
        <v>11</v>
      </c>
      <c r="Y811" s="663">
        <f t="shared" si="335"/>
        <v>11</v>
      </c>
      <c r="Z811" s="663">
        <f t="shared" si="335"/>
        <v>11</v>
      </c>
      <c r="AA811" s="663">
        <f t="shared" si="335"/>
        <v>11</v>
      </c>
      <c r="AB811" s="663">
        <f t="shared" si="335"/>
        <v>11</v>
      </c>
      <c r="AC811" s="663">
        <f t="shared" si="335"/>
        <v>11</v>
      </c>
      <c r="AD811" s="663">
        <f t="shared" si="335"/>
        <v>11</v>
      </c>
      <c r="AE811" s="663">
        <f t="shared" si="335"/>
        <v>11</v>
      </c>
      <c r="AF811" s="664">
        <f t="shared" si="335"/>
        <v>11</v>
      </c>
      <c r="AG811" s="667">
        <f t="shared" si="336"/>
        <v>11</v>
      </c>
      <c r="AH811" s="666">
        <f t="shared" si="337"/>
        <v>11</v>
      </c>
      <c r="AI811" s="663">
        <f t="shared" si="338"/>
        <v>11</v>
      </c>
      <c r="AJ811" s="663">
        <f t="shared" si="338"/>
        <v>11</v>
      </c>
      <c r="AK811" s="663">
        <f t="shared" si="338"/>
        <v>11</v>
      </c>
      <c r="AL811" s="663">
        <f t="shared" si="338"/>
        <v>11</v>
      </c>
      <c r="AM811" s="663">
        <f t="shared" si="338"/>
        <v>11</v>
      </c>
      <c r="AN811" s="663">
        <f t="shared" si="338"/>
        <v>11</v>
      </c>
      <c r="AO811" s="663">
        <f t="shared" si="338"/>
        <v>11</v>
      </c>
      <c r="AP811" s="663">
        <f t="shared" si="338"/>
        <v>11</v>
      </c>
      <c r="AQ811" s="663">
        <f t="shared" si="338"/>
        <v>11</v>
      </c>
      <c r="AR811" s="663">
        <f t="shared" si="338"/>
        <v>11</v>
      </c>
      <c r="AS811" s="663">
        <f t="shared" si="338"/>
        <v>11</v>
      </c>
      <c r="AT811" s="664">
        <f t="shared" si="338"/>
        <v>11</v>
      </c>
      <c r="AU811" s="667">
        <f t="shared" si="339"/>
        <v>11</v>
      </c>
      <c r="AV811" s="667">
        <f t="shared" si="347"/>
        <v>11</v>
      </c>
      <c r="AW811" s="663">
        <f t="shared" si="341"/>
        <v>11</v>
      </c>
      <c r="AX811" s="663">
        <f t="shared" si="341"/>
        <v>11</v>
      </c>
      <c r="AY811" s="663">
        <f t="shared" si="341"/>
        <v>11</v>
      </c>
      <c r="AZ811" s="663">
        <f t="shared" si="341"/>
        <v>11</v>
      </c>
      <c r="BA811" s="663">
        <f t="shared" si="341"/>
        <v>11</v>
      </c>
      <c r="BB811" s="663">
        <f t="shared" si="341"/>
        <v>11</v>
      </c>
      <c r="BC811" s="663">
        <f t="shared" si="341"/>
        <v>11</v>
      </c>
      <c r="BD811" s="663">
        <f t="shared" si="341"/>
        <v>11</v>
      </c>
      <c r="BE811" s="663">
        <f t="shared" si="341"/>
        <v>11</v>
      </c>
      <c r="BF811" s="663">
        <f t="shared" si="341"/>
        <v>11</v>
      </c>
      <c r="BG811" s="663">
        <f t="shared" si="341"/>
        <v>11</v>
      </c>
      <c r="BH811" s="664">
        <f t="shared" si="341"/>
        <v>11</v>
      </c>
      <c r="BI811" s="667">
        <f t="shared" si="342"/>
        <v>11</v>
      </c>
      <c r="BJ811" s="667">
        <f t="shared" si="342"/>
        <v>11</v>
      </c>
      <c r="BK811" s="667">
        <f t="shared" si="342"/>
        <v>11</v>
      </c>
      <c r="BL811" s="667">
        <f t="shared" si="342"/>
        <v>11</v>
      </c>
      <c r="BM811" s="667">
        <f t="shared" si="342"/>
        <v>11</v>
      </c>
    </row>
    <row r="812" spans="1:65" ht="15.6" outlineLevel="1" x14ac:dyDescent="0.3">
      <c r="A812" s="596" t="str">
        <f t="shared" si="343"/>
        <v>On hand</v>
      </c>
      <c r="B812" s="273" t="s">
        <v>70</v>
      </c>
      <c r="C812" s="658" t="s">
        <v>33</v>
      </c>
      <c r="D812" s="658" t="s">
        <v>62</v>
      </c>
      <c r="F812" s="663">
        <v>8</v>
      </c>
      <c r="G812" s="694">
        <f>'Weekly Capacity (PE)'!F812</f>
        <v>8</v>
      </c>
      <c r="H812" s="694">
        <f>'Weekly Capacity (PE)'!G812</f>
        <v>8</v>
      </c>
      <c r="I812" s="694">
        <f>'Weekly Capacity (PE)'!H812</f>
        <v>8</v>
      </c>
      <c r="J812" s="697">
        <f>I812+1</f>
        <v>9</v>
      </c>
      <c r="K812" s="698">
        <f>'Weekly Capacity (PE)'!J812</f>
        <v>9</v>
      </c>
      <c r="L812" s="698">
        <f>'Weekly Capacity (PE)'!K812</f>
        <v>9</v>
      </c>
      <c r="M812" s="697">
        <f t="shared" ref="M812" si="348">L812+1</f>
        <v>10</v>
      </c>
      <c r="N812" s="697">
        <v>11</v>
      </c>
      <c r="O812" s="694">
        <v>11</v>
      </c>
      <c r="P812" s="694">
        <v>11</v>
      </c>
      <c r="Q812" s="694">
        <v>11</v>
      </c>
      <c r="R812" s="695">
        <v>11</v>
      </c>
      <c r="S812" s="699">
        <f t="shared" si="334"/>
        <v>9.5384615384615383</v>
      </c>
      <c r="T812" s="700">
        <v>11</v>
      </c>
      <c r="U812" s="663">
        <f t="shared" si="335"/>
        <v>11</v>
      </c>
      <c r="V812" s="663">
        <f t="shared" si="335"/>
        <v>11</v>
      </c>
      <c r="W812" s="663">
        <f t="shared" si="335"/>
        <v>11</v>
      </c>
      <c r="X812" s="663">
        <f t="shared" si="335"/>
        <v>11</v>
      </c>
      <c r="Y812" s="663">
        <f t="shared" si="335"/>
        <v>11</v>
      </c>
      <c r="Z812" s="663">
        <f t="shared" si="335"/>
        <v>11</v>
      </c>
      <c r="AA812" s="663">
        <f t="shared" si="335"/>
        <v>11</v>
      </c>
      <c r="AB812" s="663">
        <f t="shared" si="335"/>
        <v>11</v>
      </c>
      <c r="AC812" s="663">
        <f t="shared" si="335"/>
        <v>11</v>
      </c>
      <c r="AD812" s="663">
        <f t="shared" si="335"/>
        <v>11</v>
      </c>
      <c r="AE812" s="663">
        <f t="shared" si="335"/>
        <v>11</v>
      </c>
      <c r="AF812" s="664">
        <f t="shared" si="335"/>
        <v>11</v>
      </c>
      <c r="AG812" s="667">
        <f t="shared" si="336"/>
        <v>11</v>
      </c>
      <c r="AH812" s="666">
        <f t="shared" si="337"/>
        <v>11</v>
      </c>
      <c r="AI812" s="663">
        <f t="shared" si="338"/>
        <v>11</v>
      </c>
      <c r="AJ812" s="663">
        <f t="shared" si="338"/>
        <v>11</v>
      </c>
      <c r="AK812" s="663">
        <f t="shared" si="338"/>
        <v>11</v>
      </c>
      <c r="AL812" s="663">
        <f t="shared" si="338"/>
        <v>11</v>
      </c>
      <c r="AM812" s="663">
        <f t="shared" si="338"/>
        <v>11</v>
      </c>
      <c r="AN812" s="663">
        <f t="shared" si="338"/>
        <v>11</v>
      </c>
      <c r="AO812" s="663">
        <f t="shared" si="338"/>
        <v>11</v>
      </c>
      <c r="AP812" s="663">
        <f t="shared" si="338"/>
        <v>11</v>
      </c>
      <c r="AQ812" s="663">
        <f t="shared" si="338"/>
        <v>11</v>
      </c>
      <c r="AR812" s="663">
        <f t="shared" si="338"/>
        <v>11</v>
      </c>
      <c r="AS812" s="663">
        <f t="shared" si="338"/>
        <v>11</v>
      </c>
      <c r="AT812" s="664">
        <f t="shared" si="338"/>
        <v>11</v>
      </c>
      <c r="AU812" s="667">
        <f t="shared" si="339"/>
        <v>11</v>
      </c>
      <c r="AV812" s="667">
        <f t="shared" si="347"/>
        <v>11</v>
      </c>
      <c r="AW812" s="663">
        <f t="shared" si="341"/>
        <v>11</v>
      </c>
      <c r="AX812" s="663">
        <f t="shared" si="341"/>
        <v>11</v>
      </c>
      <c r="AY812" s="663">
        <f t="shared" si="341"/>
        <v>11</v>
      </c>
      <c r="AZ812" s="663">
        <f t="shared" si="341"/>
        <v>11</v>
      </c>
      <c r="BA812" s="663">
        <f t="shared" si="341"/>
        <v>11</v>
      </c>
      <c r="BB812" s="663">
        <f t="shared" si="341"/>
        <v>11</v>
      </c>
      <c r="BC812" s="663">
        <f t="shared" si="341"/>
        <v>11</v>
      </c>
      <c r="BD812" s="663">
        <f t="shared" si="341"/>
        <v>11</v>
      </c>
      <c r="BE812" s="663">
        <f t="shared" si="341"/>
        <v>11</v>
      </c>
      <c r="BF812" s="663">
        <f t="shared" si="341"/>
        <v>11</v>
      </c>
      <c r="BG812" s="663">
        <f t="shared" si="341"/>
        <v>11</v>
      </c>
      <c r="BH812" s="664">
        <f t="shared" si="341"/>
        <v>11</v>
      </c>
      <c r="BI812" s="667">
        <f t="shared" si="342"/>
        <v>11</v>
      </c>
      <c r="BJ812" s="667">
        <f t="shared" si="342"/>
        <v>11</v>
      </c>
      <c r="BK812" s="667">
        <f t="shared" si="342"/>
        <v>11</v>
      </c>
      <c r="BL812" s="667">
        <f t="shared" si="342"/>
        <v>11</v>
      </c>
      <c r="BM812" s="667">
        <f t="shared" si="342"/>
        <v>11</v>
      </c>
    </row>
    <row r="813" spans="1:65" ht="15.6" outlineLevel="1" x14ac:dyDescent="0.3">
      <c r="A813" s="596" t="str">
        <f t="shared" si="343"/>
        <v>On hand</v>
      </c>
      <c r="B813" s="273" t="s">
        <v>70</v>
      </c>
      <c r="C813" s="658" t="s">
        <v>33</v>
      </c>
      <c r="D813" s="658" t="s">
        <v>63</v>
      </c>
      <c r="F813" s="663">
        <v>8</v>
      </c>
      <c r="G813" s="694">
        <f>'Weekly Capacity (PE)'!F813</f>
        <v>8</v>
      </c>
      <c r="H813" s="694">
        <f>'Weekly Capacity (PE)'!G813</f>
        <v>8</v>
      </c>
      <c r="I813" s="694">
        <f>'Weekly Capacity (PE)'!H813</f>
        <v>8</v>
      </c>
      <c r="J813" s="694">
        <f>'Weekly Capacity (PE)'!I813</f>
        <v>8</v>
      </c>
      <c r="K813" s="694">
        <f>'Weekly Capacity (PE)'!J813</f>
        <v>8</v>
      </c>
      <c r="L813" s="694">
        <f>'Weekly Capacity (PE)'!K813</f>
        <v>8</v>
      </c>
      <c r="M813" s="694">
        <f t="shared" ref="M813:M814" si="349">M$812</f>
        <v>10</v>
      </c>
      <c r="N813" s="694">
        <v>11</v>
      </c>
      <c r="O813" s="694">
        <v>11</v>
      </c>
      <c r="P813" s="694">
        <v>11</v>
      </c>
      <c r="Q813" s="694">
        <v>11</v>
      </c>
      <c r="R813" s="695">
        <v>11</v>
      </c>
      <c r="S813" s="669">
        <f t="shared" si="334"/>
        <v>9.3076923076923084</v>
      </c>
      <c r="T813" s="696">
        <v>11</v>
      </c>
      <c r="U813" s="663">
        <f t="shared" si="335"/>
        <v>11</v>
      </c>
      <c r="V813" s="663">
        <f t="shared" si="335"/>
        <v>11</v>
      </c>
      <c r="W813" s="663">
        <f t="shared" si="335"/>
        <v>11</v>
      </c>
      <c r="X813" s="663">
        <f t="shared" si="335"/>
        <v>11</v>
      </c>
      <c r="Y813" s="663">
        <f t="shared" si="335"/>
        <v>11</v>
      </c>
      <c r="Z813" s="663">
        <f t="shared" si="335"/>
        <v>11</v>
      </c>
      <c r="AA813" s="663">
        <f t="shared" si="335"/>
        <v>11</v>
      </c>
      <c r="AB813" s="663">
        <f t="shared" si="335"/>
        <v>11</v>
      </c>
      <c r="AC813" s="663">
        <f t="shared" si="335"/>
        <v>11</v>
      </c>
      <c r="AD813" s="663">
        <f t="shared" si="335"/>
        <v>11</v>
      </c>
      <c r="AE813" s="663">
        <f t="shared" si="335"/>
        <v>11</v>
      </c>
      <c r="AF813" s="664">
        <f t="shared" si="335"/>
        <v>11</v>
      </c>
      <c r="AG813" s="667">
        <f t="shared" si="336"/>
        <v>11</v>
      </c>
      <c r="AH813" s="666">
        <f t="shared" si="337"/>
        <v>11</v>
      </c>
      <c r="AI813" s="663">
        <f t="shared" si="338"/>
        <v>11</v>
      </c>
      <c r="AJ813" s="663">
        <f t="shared" si="338"/>
        <v>11</v>
      </c>
      <c r="AK813" s="663">
        <f t="shared" si="338"/>
        <v>11</v>
      </c>
      <c r="AL813" s="663">
        <f t="shared" si="338"/>
        <v>11</v>
      </c>
      <c r="AM813" s="663">
        <f t="shared" si="338"/>
        <v>11</v>
      </c>
      <c r="AN813" s="663">
        <f t="shared" si="338"/>
        <v>11</v>
      </c>
      <c r="AO813" s="663">
        <f t="shared" si="338"/>
        <v>11</v>
      </c>
      <c r="AP813" s="663">
        <f t="shared" si="338"/>
        <v>11</v>
      </c>
      <c r="AQ813" s="663">
        <f t="shared" si="338"/>
        <v>11</v>
      </c>
      <c r="AR813" s="663">
        <f t="shared" si="338"/>
        <v>11</v>
      </c>
      <c r="AS813" s="663">
        <f t="shared" si="338"/>
        <v>11</v>
      </c>
      <c r="AT813" s="664">
        <f t="shared" si="338"/>
        <v>11</v>
      </c>
      <c r="AU813" s="667">
        <f t="shared" si="339"/>
        <v>11</v>
      </c>
      <c r="AV813" s="667">
        <f t="shared" si="347"/>
        <v>11</v>
      </c>
      <c r="AW813" s="663">
        <f t="shared" si="341"/>
        <v>11</v>
      </c>
      <c r="AX813" s="663">
        <f t="shared" si="341"/>
        <v>11</v>
      </c>
      <c r="AY813" s="663">
        <f t="shared" si="341"/>
        <v>11</v>
      </c>
      <c r="AZ813" s="663">
        <f t="shared" si="341"/>
        <v>11</v>
      </c>
      <c r="BA813" s="663">
        <f t="shared" si="341"/>
        <v>11</v>
      </c>
      <c r="BB813" s="663">
        <f t="shared" si="341"/>
        <v>11</v>
      </c>
      <c r="BC813" s="663">
        <f t="shared" si="341"/>
        <v>11</v>
      </c>
      <c r="BD813" s="663">
        <f t="shared" si="341"/>
        <v>11</v>
      </c>
      <c r="BE813" s="663">
        <f t="shared" si="341"/>
        <v>11</v>
      </c>
      <c r="BF813" s="663">
        <f t="shared" si="341"/>
        <v>11</v>
      </c>
      <c r="BG813" s="663">
        <f t="shared" si="341"/>
        <v>11</v>
      </c>
      <c r="BH813" s="664">
        <f t="shared" si="341"/>
        <v>11</v>
      </c>
      <c r="BI813" s="667">
        <f t="shared" si="342"/>
        <v>11</v>
      </c>
      <c r="BJ813" s="667">
        <f t="shared" si="342"/>
        <v>11</v>
      </c>
      <c r="BK813" s="667">
        <f t="shared" si="342"/>
        <v>11</v>
      </c>
      <c r="BL813" s="667">
        <f t="shared" si="342"/>
        <v>11</v>
      </c>
      <c r="BM813" s="667">
        <f t="shared" si="342"/>
        <v>11</v>
      </c>
    </row>
    <row r="814" spans="1:65" ht="15.6" outlineLevel="1" x14ac:dyDescent="0.3">
      <c r="A814" s="596" t="str">
        <f t="shared" si="343"/>
        <v>On hand</v>
      </c>
      <c r="B814" s="701" t="s">
        <v>70</v>
      </c>
      <c r="C814" s="678" t="s">
        <v>33</v>
      </c>
      <c r="D814" s="678" t="s">
        <v>64</v>
      </c>
      <c r="F814" s="702">
        <v>8</v>
      </c>
      <c r="G814" s="680">
        <f>'Weekly Capacity (PE)'!F814</f>
        <v>8</v>
      </c>
      <c r="H814" s="680">
        <f>'Weekly Capacity (PE)'!G814</f>
        <v>8</v>
      </c>
      <c r="I814" s="680">
        <f>'Weekly Capacity (PE)'!H814</f>
        <v>8</v>
      </c>
      <c r="J814" s="680">
        <f>'Weekly Capacity (PE)'!I814</f>
        <v>8</v>
      </c>
      <c r="K814" s="680">
        <f>'Weekly Capacity (PE)'!J814</f>
        <v>8</v>
      </c>
      <c r="L814" s="680">
        <f>'Weekly Capacity (PE)'!K814</f>
        <v>8</v>
      </c>
      <c r="M814" s="680">
        <f t="shared" si="349"/>
        <v>10</v>
      </c>
      <c r="N814" s="680">
        <v>11</v>
      </c>
      <c r="O814" s="680">
        <v>11</v>
      </c>
      <c r="P814" s="680">
        <v>11</v>
      </c>
      <c r="Q814" s="680">
        <v>11</v>
      </c>
      <c r="R814" s="681">
        <v>11</v>
      </c>
      <c r="S814" s="703">
        <f t="shared" si="334"/>
        <v>9.3076923076923084</v>
      </c>
      <c r="T814" s="704">
        <v>11</v>
      </c>
      <c r="U814" s="702">
        <f t="shared" si="335"/>
        <v>11</v>
      </c>
      <c r="V814" s="702">
        <f t="shared" si="335"/>
        <v>11</v>
      </c>
      <c r="W814" s="702">
        <f t="shared" si="335"/>
        <v>11</v>
      </c>
      <c r="X814" s="702">
        <f t="shared" si="335"/>
        <v>11</v>
      </c>
      <c r="Y814" s="702">
        <f t="shared" si="335"/>
        <v>11</v>
      </c>
      <c r="Z814" s="702">
        <f t="shared" si="335"/>
        <v>11</v>
      </c>
      <c r="AA814" s="702">
        <f t="shared" si="335"/>
        <v>11</v>
      </c>
      <c r="AB814" s="702">
        <f t="shared" si="335"/>
        <v>11</v>
      </c>
      <c r="AC814" s="702">
        <f t="shared" si="335"/>
        <v>11</v>
      </c>
      <c r="AD814" s="702">
        <f t="shared" si="335"/>
        <v>11</v>
      </c>
      <c r="AE814" s="702">
        <f t="shared" si="335"/>
        <v>11</v>
      </c>
      <c r="AF814" s="705">
        <f t="shared" si="335"/>
        <v>11</v>
      </c>
      <c r="AG814" s="667">
        <f t="shared" si="336"/>
        <v>11</v>
      </c>
      <c r="AH814" s="666">
        <f t="shared" si="337"/>
        <v>11</v>
      </c>
      <c r="AI814" s="663">
        <f t="shared" si="338"/>
        <v>11</v>
      </c>
      <c r="AJ814" s="663">
        <f t="shared" si="338"/>
        <v>11</v>
      </c>
      <c r="AK814" s="663">
        <f t="shared" si="338"/>
        <v>11</v>
      </c>
      <c r="AL814" s="663">
        <f t="shared" si="338"/>
        <v>11</v>
      </c>
      <c r="AM814" s="663">
        <f t="shared" si="338"/>
        <v>11</v>
      </c>
      <c r="AN814" s="663">
        <f t="shared" si="338"/>
        <v>11</v>
      </c>
      <c r="AO814" s="663">
        <f t="shared" si="338"/>
        <v>11</v>
      </c>
      <c r="AP814" s="663">
        <f t="shared" si="338"/>
        <v>11</v>
      </c>
      <c r="AQ814" s="663">
        <f t="shared" si="338"/>
        <v>11</v>
      </c>
      <c r="AR814" s="663">
        <f t="shared" si="338"/>
        <v>11</v>
      </c>
      <c r="AS814" s="663">
        <f t="shared" si="338"/>
        <v>11</v>
      </c>
      <c r="AT814" s="664">
        <f t="shared" si="338"/>
        <v>11</v>
      </c>
      <c r="AU814" s="667">
        <f t="shared" si="339"/>
        <v>11</v>
      </c>
      <c r="AV814" s="667">
        <f t="shared" si="347"/>
        <v>11</v>
      </c>
      <c r="AW814" s="663">
        <f t="shared" si="341"/>
        <v>11</v>
      </c>
      <c r="AX814" s="663">
        <f t="shared" si="341"/>
        <v>11</v>
      </c>
      <c r="AY814" s="663">
        <f t="shared" si="341"/>
        <v>11</v>
      </c>
      <c r="AZ814" s="663">
        <f t="shared" si="341"/>
        <v>11</v>
      </c>
      <c r="BA814" s="663">
        <f t="shared" si="341"/>
        <v>11</v>
      </c>
      <c r="BB814" s="663">
        <f t="shared" si="341"/>
        <v>11</v>
      </c>
      <c r="BC814" s="663">
        <f t="shared" si="341"/>
        <v>11</v>
      </c>
      <c r="BD814" s="663">
        <f t="shared" si="341"/>
        <v>11</v>
      </c>
      <c r="BE814" s="663">
        <f t="shared" si="341"/>
        <v>11</v>
      </c>
      <c r="BF814" s="663">
        <f t="shared" si="341"/>
        <v>11</v>
      </c>
      <c r="BG814" s="663">
        <f t="shared" si="341"/>
        <v>11</v>
      </c>
      <c r="BH814" s="664">
        <f t="shared" si="341"/>
        <v>11</v>
      </c>
      <c r="BI814" s="667">
        <f t="shared" si="342"/>
        <v>11</v>
      </c>
      <c r="BJ814" s="667">
        <f t="shared" si="342"/>
        <v>11</v>
      </c>
      <c r="BK814" s="667">
        <f t="shared" si="342"/>
        <v>11</v>
      </c>
      <c r="BL814" s="667">
        <f t="shared" si="342"/>
        <v>11</v>
      </c>
      <c r="BM814" s="667">
        <f t="shared" si="342"/>
        <v>11</v>
      </c>
    </row>
    <row r="815" spans="1:65" ht="15.6" outlineLevel="1" x14ac:dyDescent="0.3">
      <c r="A815" s="596" t="str">
        <f t="shared" si="343"/>
        <v>On hand</v>
      </c>
      <c r="B815" s="297" t="s">
        <v>73</v>
      </c>
      <c r="C815" s="685" t="s">
        <v>34</v>
      </c>
      <c r="D815" s="685" t="s">
        <v>60</v>
      </c>
      <c r="E815" s="179"/>
      <c r="F815" s="686">
        <v>5</v>
      </c>
      <c r="G815" s="687">
        <f>'Weekly Capacity (PE)'!F815</f>
        <v>5</v>
      </c>
      <c r="H815" s="687">
        <f>'Weekly Capacity (PE)'!G815</f>
        <v>5</v>
      </c>
      <c r="I815" s="687">
        <f>'Weekly Capacity (PE)'!H815</f>
        <v>5</v>
      </c>
      <c r="J815" s="687">
        <f>'Weekly Capacity (PE)'!I815</f>
        <v>5</v>
      </c>
      <c r="K815" s="687">
        <f>'Weekly Capacity (PE)'!J815</f>
        <v>5</v>
      </c>
      <c r="L815" s="687">
        <f>'Weekly Capacity (PE)'!K815</f>
        <v>5</v>
      </c>
      <c r="M815" s="687">
        <f>'Weekly Capacity (PE)'!L815</f>
        <v>5</v>
      </c>
      <c r="N815" s="687">
        <f>'Weekly Capacity (PE)'!M815</f>
        <v>5</v>
      </c>
      <c r="O815" s="687">
        <f>O$817</f>
        <v>6</v>
      </c>
      <c r="P815" s="687">
        <f t="shared" ref="P815:R816" si="350">P$817</f>
        <v>7</v>
      </c>
      <c r="Q815" s="687">
        <f t="shared" si="350"/>
        <v>8</v>
      </c>
      <c r="R815" s="688">
        <f t="shared" si="350"/>
        <v>8</v>
      </c>
      <c r="S815" s="689">
        <f t="shared" si="334"/>
        <v>5.6923076923076925</v>
      </c>
      <c r="T815" s="690">
        <v>8</v>
      </c>
      <c r="U815" s="686">
        <f t="shared" si="335"/>
        <v>8</v>
      </c>
      <c r="V815" s="686">
        <f t="shared" si="335"/>
        <v>8</v>
      </c>
      <c r="W815" s="686">
        <f t="shared" si="335"/>
        <v>8</v>
      </c>
      <c r="X815" s="686">
        <f t="shared" si="335"/>
        <v>8</v>
      </c>
      <c r="Y815" s="686">
        <f t="shared" si="335"/>
        <v>8</v>
      </c>
      <c r="Z815" s="686">
        <f t="shared" si="335"/>
        <v>8</v>
      </c>
      <c r="AA815" s="686">
        <f t="shared" si="335"/>
        <v>8</v>
      </c>
      <c r="AB815" s="687">
        <f t="shared" si="335"/>
        <v>8</v>
      </c>
      <c r="AC815" s="686">
        <f t="shared" si="335"/>
        <v>8</v>
      </c>
      <c r="AD815" s="686">
        <f t="shared" si="335"/>
        <v>8</v>
      </c>
      <c r="AE815" s="686">
        <f t="shared" si="335"/>
        <v>8</v>
      </c>
      <c r="AF815" s="691">
        <f t="shared" si="335"/>
        <v>8</v>
      </c>
      <c r="AG815" s="692">
        <f t="shared" si="336"/>
        <v>8</v>
      </c>
      <c r="AH815" s="693">
        <f t="shared" si="337"/>
        <v>8</v>
      </c>
      <c r="AI815" s="686">
        <f t="shared" si="338"/>
        <v>8</v>
      </c>
      <c r="AJ815" s="686">
        <f t="shared" si="338"/>
        <v>8</v>
      </c>
      <c r="AK815" s="686">
        <f t="shared" si="338"/>
        <v>8</v>
      </c>
      <c r="AL815" s="686">
        <f t="shared" si="338"/>
        <v>8</v>
      </c>
      <c r="AM815" s="686">
        <f t="shared" si="338"/>
        <v>8</v>
      </c>
      <c r="AN815" s="686">
        <f t="shared" si="338"/>
        <v>8</v>
      </c>
      <c r="AO815" s="686">
        <f t="shared" si="338"/>
        <v>8</v>
      </c>
      <c r="AP815" s="687">
        <f t="shared" si="338"/>
        <v>8</v>
      </c>
      <c r="AQ815" s="686">
        <f t="shared" si="338"/>
        <v>8</v>
      </c>
      <c r="AR815" s="686">
        <f t="shared" si="338"/>
        <v>8</v>
      </c>
      <c r="AS815" s="686">
        <f t="shared" si="338"/>
        <v>8</v>
      </c>
      <c r="AT815" s="691">
        <f t="shared" si="338"/>
        <v>8</v>
      </c>
      <c r="AU815" s="692">
        <f t="shared" si="339"/>
        <v>8</v>
      </c>
      <c r="AV815" s="692">
        <f t="shared" si="347"/>
        <v>8</v>
      </c>
      <c r="AW815" s="686">
        <f t="shared" si="341"/>
        <v>8</v>
      </c>
      <c r="AX815" s="686">
        <f t="shared" si="341"/>
        <v>8</v>
      </c>
      <c r="AY815" s="686">
        <f t="shared" si="341"/>
        <v>8</v>
      </c>
      <c r="AZ815" s="686">
        <f t="shared" si="341"/>
        <v>8</v>
      </c>
      <c r="BA815" s="686">
        <f t="shared" si="341"/>
        <v>8</v>
      </c>
      <c r="BB815" s="686">
        <f t="shared" si="341"/>
        <v>8</v>
      </c>
      <c r="BC815" s="686">
        <f t="shared" si="341"/>
        <v>8</v>
      </c>
      <c r="BD815" s="687">
        <f t="shared" si="341"/>
        <v>8</v>
      </c>
      <c r="BE815" s="686">
        <f t="shared" si="341"/>
        <v>8</v>
      </c>
      <c r="BF815" s="686">
        <f t="shared" si="341"/>
        <v>8</v>
      </c>
      <c r="BG815" s="686">
        <f t="shared" si="341"/>
        <v>8</v>
      </c>
      <c r="BH815" s="691">
        <f t="shared" si="341"/>
        <v>8</v>
      </c>
      <c r="BI815" s="692">
        <f t="shared" si="342"/>
        <v>8</v>
      </c>
      <c r="BJ815" s="692">
        <f t="shared" si="342"/>
        <v>8</v>
      </c>
      <c r="BK815" s="692">
        <f t="shared" si="342"/>
        <v>8</v>
      </c>
      <c r="BL815" s="692">
        <f t="shared" si="342"/>
        <v>8</v>
      </c>
      <c r="BM815" s="692">
        <f t="shared" si="342"/>
        <v>8</v>
      </c>
    </row>
    <row r="816" spans="1:65" ht="15.6" outlineLevel="1" x14ac:dyDescent="0.3">
      <c r="A816" s="596" t="str">
        <f t="shared" si="343"/>
        <v>On hand</v>
      </c>
      <c r="B816" s="273" t="s">
        <v>73</v>
      </c>
      <c r="C816" s="658" t="s">
        <v>34</v>
      </c>
      <c r="D816" s="658" t="s">
        <v>61</v>
      </c>
      <c r="F816" s="663">
        <v>5</v>
      </c>
      <c r="G816" s="694">
        <f>'Weekly Capacity (PE)'!F816</f>
        <v>5</v>
      </c>
      <c r="H816" s="694">
        <f>'Weekly Capacity (PE)'!G816</f>
        <v>5</v>
      </c>
      <c r="I816" s="694">
        <f>'Weekly Capacity (PE)'!H816</f>
        <v>5</v>
      </c>
      <c r="J816" s="694">
        <f>'Weekly Capacity (PE)'!I816</f>
        <v>5</v>
      </c>
      <c r="K816" s="694">
        <f>'Weekly Capacity (PE)'!J816</f>
        <v>5</v>
      </c>
      <c r="L816" s="694">
        <f>'Weekly Capacity (PE)'!K816</f>
        <v>5</v>
      </c>
      <c r="M816" s="694">
        <f>'Weekly Capacity (PE)'!L816</f>
        <v>5</v>
      </c>
      <c r="N816" s="694">
        <f>'Weekly Capacity (PE)'!M816</f>
        <v>5</v>
      </c>
      <c r="O816" s="694">
        <f t="shared" ref="O816" si="351">O$817</f>
        <v>6</v>
      </c>
      <c r="P816" s="694">
        <f t="shared" si="350"/>
        <v>7</v>
      </c>
      <c r="Q816" s="694">
        <f t="shared" si="350"/>
        <v>8</v>
      </c>
      <c r="R816" s="695">
        <f t="shared" si="350"/>
        <v>8</v>
      </c>
      <c r="S816" s="669">
        <f t="shared" si="334"/>
        <v>5.6923076923076925</v>
      </c>
      <c r="T816" s="696">
        <v>8</v>
      </c>
      <c r="U816" s="663">
        <f t="shared" si="335"/>
        <v>8</v>
      </c>
      <c r="V816" s="663">
        <f t="shared" si="335"/>
        <v>8</v>
      </c>
      <c r="W816" s="663">
        <f t="shared" si="335"/>
        <v>8</v>
      </c>
      <c r="X816" s="663">
        <f t="shared" si="335"/>
        <v>8</v>
      </c>
      <c r="Y816" s="663">
        <f t="shared" si="335"/>
        <v>8</v>
      </c>
      <c r="Z816" s="663">
        <f t="shared" si="335"/>
        <v>8</v>
      </c>
      <c r="AA816" s="663">
        <f t="shared" si="335"/>
        <v>8</v>
      </c>
      <c r="AB816" s="694">
        <f t="shared" si="335"/>
        <v>8</v>
      </c>
      <c r="AC816" s="663">
        <f t="shared" si="335"/>
        <v>8</v>
      </c>
      <c r="AD816" s="663">
        <f t="shared" si="335"/>
        <v>8</v>
      </c>
      <c r="AE816" s="663">
        <f t="shared" si="335"/>
        <v>8</v>
      </c>
      <c r="AF816" s="664">
        <f t="shared" si="335"/>
        <v>8</v>
      </c>
      <c r="AG816" s="667">
        <f t="shared" si="336"/>
        <v>8</v>
      </c>
      <c r="AH816" s="666">
        <f t="shared" si="337"/>
        <v>8</v>
      </c>
      <c r="AI816" s="663">
        <f t="shared" si="338"/>
        <v>8</v>
      </c>
      <c r="AJ816" s="663">
        <f t="shared" si="338"/>
        <v>8</v>
      </c>
      <c r="AK816" s="663">
        <f t="shared" si="338"/>
        <v>8</v>
      </c>
      <c r="AL816" s="663">
        <f t="shared" si="338"/>
        <v>8</v>
      </c>
      <c r="AM816" s="663">
        <f t="shared" si="338"/>
        <v>8</v>
      </c>
      <c r="AN816" s="663">
        <f t="shared" si="338"/>
        <v>8</v>
      </c>
      <c r="AO816" s="663">
        <f t="shared" si="338"/>
        <v>8</v>
      </c>
      <c r="AP816" s="694">
        <f t="shared" si="338"/>
        <v>8</v>
      </c>
      <c r="AQ816" s="663">
        <f t="shared" si="338"/>
        <v>8</v>
      </c>
      <c r="AR816" s="663">
        <f t="shared" si="338"/>
        <v>8</v>
      </c>
      <c r="AS816" s="663">
        <f t="shared" si="338"/>
        <v>8</v>
      </c>
      <c r="AT816" s="664">
        <f t="shared" si="338"/>
        <v>8</v>
      </c>
      <c r="AU816" s="667">
        <f t="shared" si="339"/>
        <v>8</v>
      </c>
      <c r="AV816" s="667">
        <f t="shared" si="347"/>
        <v>8</v>
      </c>
      <c r="AW816" s="663">
        <f t="shared" si="341"/>
        <v>8</v>
      </c>
      <c r="AX816" s="663">
        <f t="shared" si="341"/>
        <v>8</v>
      </c>
      <c r="AY816" s="663">
        <f t="shared" si="341"/>
        <v>8</v>
      </c>
      <c r="AZ816" s="663">
        <f t="shared" si="341"/>
        <v>8</v>
      </c>
      <c r="BA816" s="663">
        <f t="shared" si="341"/>
        <v>8</v>
      </c>
      <c r="BB816" s="663">
        <f t="shared" si="341"/>
        <v>8</v>
      </c>
      <c r="BC816" s="663">
        <f t="shared" si="341"/>
        <v>8</v>
      </c>
      <c r="BD816" s="694">
        <f t="shared" si="341"/>
        <v>8</v>
      </c>
      <c r="BE816" s="663">
        <f t="shared" si="341"/>
        <v>8</v>
      </c>
      <c r="BF816" s="663">
        <f t="shared" si="341"/>
        <v>8</v>
      </c>
      <c r="BG816" s="663">
        <f t="shared" si="341"/>
        <v>8</v>
      </c>
      <c r="BH816" s="664">
        <f t="shared" si="341"/>
        <v>8</v>
      </c>
      <c r="BI816" s="667">
        <f t="shared" si="342"/>
        <v>8</v>
      </c>
      <c r="BJ816" s="667">
        <f t="shared" si="342"/>
        <v>8</v>
      </c>
      <c r="BK816" s="667">
        <f t="shared" si="342"/>
        <v>8</v>
      </c>
      <c r="BL816" s="667">
        <f t="shared" si="342"/>
        <v>8</v>
      </c>
      <c r="BM816" s="667">
        <f t="shared" si="342"/>
        <v>8</v>
      </c>
    </row>
    <row r="817" spans="1:66" ht="15.6" outlineLevel="1" x14ac:dyDescent="0.3">
      <c r="A817" s="596" t="str">
        <f t="shared" si="343"/>
        <v>On hand</v>
      </c>
      <c r="B817" s="273" t="s">
        <v>73</v>
      </c>
      <c r="C817" s="658" t="s">
        <v>34</v>
      </c>
      <c r="D817" s="658" t="s">
        <v>62</v>
      </c>
      <c r="F817" s="663">
        <v>5</v>
      </c>
      <c r="G817" s="694">
        <f>'Weekly Capacity (PE)'!F817</f>
        <v>5</v>
      </c>
      <c r="H817" s="694">
        <f>'Weekly Capacity (PE)'!G817</f>
        <v>5</v>
      </c>
      <c r="I817" s="694">
        <f>'Weekly Capacity (PE)'!H817</f>
        <v>5</v>
      </c>
      <c r="J817" s="694">
        <f>'Weekly Capacity (PE)'!I817</f>
        <v>5</v>
      </c>
      <c r="K817" s="694">
        <f>'Weekly Capacity (PE)'!J817</f>
        <v>5</v>
      </c>
      <c r="L817" s="694">
        <f>'Weekly Capacity (PE)'!K817</f>
        <v>5</v>
      </c>
      <c r="M817" s="694">
        <f>'Weekly Capacity (PE)'!L817</f>
        <v>5</v>
      </c>
      <c r="N817" s="694">
        <f>'Weekly Capacity (PE)'!M817</f>
        <v>5</v>
      </c>
      <c r="O817" s="697">
        <f>N817+1</f>
        <v>6</v>
      </c>
      <c r="P817" s="697">
        <f>O817+1</f>
        <v>7</v>
      </c>
      <c r="Q817" s="697">
        <f>P817+1</f>
        <v>8</v>
      </c>
      <c r="R817" s="695">
        <f>'Weekly Capacity (PE)'!Q817</f>
        <v>8</v>
      </c>
      <c r="S817" s="699">
        <f t="shared" si="334"/>
        <v>5.6923076923076925</v>
      </c>
      <c r="T817" s="700">
        <v>8</v>
      </c>
      <c r="U817" s="663">
        <f t="shared" si="335"/>
        <v>8</v>
      </c>
      <c r="V817" s="663">
        <f t="shared" si="335"/>
        <v>8</v>
      </c>
      <c r="W817" s="663">
        <f t="shared" si="335"/>
        <v>8</v>
      </c>
      <c r="X817" s="663">
        <f t="shared" si="335"/>
        <v>8</v>
      </c>
      <c r="Y817" s="663">
        <f t="shared" si="335"/>
        <v>8</v>
      </c>
      <c r="Z817" s="663">
        <f t="shared" si="335"/>
        <v>8</v>
      </c>
      <c r="AA817" s="663">
        <f t="shared" si="335"/>
        <v>8</v>
      </c>
      <c r="AB817" s="694">
        <f t="shared" si="335"/>
        <v>8</v>
      </c>
      <c r="AC817" s="663">
        <f t="shared" si="335"/>
        <v>8</v>
      </c>
      <c r="AD817" s="663">
        <f t="shared" si="335"/>
        <v>8</v>
      </c>
      <c r="AE817" s="663">
        <f t="shared" si="335"/>
        <v>8</v>
      </c>
      <c r="AF817" s="664">
        <f t="shared" si="335"/>
        <v>8</v>
      </c>
      <c r="AG817" s="667">
        <f t="shared" si="336"/>
        <v>8</v>
      </c>
      <c r="AH817" s="666">
        <f t="shared" si="337"/>
        <v>8</v>
      </c>
      <c r="AI817" s="663">
        <f t="shared" si="338"/>
        <v>8</v>
      </c>
      <c r="AJ817" s="663">
        <f t="shared" si="338"/>
        <v>8</v>
      </c>
      <c r="AK817" s="663">
        <f t="shared" si="338"/>
        <v>8</v>
      </c>
      <c r="AL817" s="663">
        <f t="shared" si="338"/>
        <v>8</v>
      </c>
      <c r="AM817" s="663">
        <f t="shared" si="338"/>
        <v>8</v>
      </c>
      <c r="AN817" s="663">
        <f t="shared" si="338"/>
        <v>8</v>
      </c>
      <c r="AO817" s="663">
        <f t="shared" si="338"/>
        <v>8</v>
      </c>
      <c r="AP817" s="694">
        <f t="shared" si="338"/>
        <v>8</v>
      </c>
      <c r="AQ817" s="663">
        <f t="shared" si="338"/>
        <v>8</v>
      </c>
      <c r="AR817" s="663">
        <f t="shared" si="338"/>
        <v>8</v>
      </c>
      <c r="AS817" s="663">
        <f t="shared" si="338"/>
        <v>8</v>
      </c>
      <c r="AT817" s="664">
        <f t="shared" si="338"/>
        <v>8</v>
      </c>
      <c r="AU817" s="667">
        <f t="shared" si="339"/>
        <v>8</v>
      </c>
      <c r="AV817" s="667">
        <f t="shared" si="347"/>
        <v>8</v>
      </c>
      <c r="AW817" s="663">
        <f t="shared" si="341"/>
        <v>8</v>
      </c>
      <c r="AX817" s="663">
        <f t="shared" si="341"/>
        <v>8</v>
      </c>
      <c r="AY817" s="663">
        <f t="shared" si="341"/>
        <v>8</v>
      </c>
      <c r="AZ817" s="663">
        <f t="shared" si="341"/>
        <v>8</v>
      </c>
      <c r="BA817" s="663">
        <f t="shared" si="341"/>
        <v>8</v>
      </c>
      <c r="BB817" s="663">
        <f t="shared" si="341"/>
        <v>8</v>
      </c>
      <c r="BC817" s="663">
        <f t="shared" si="341"/>
        <v>8</v>
      </c>
      <c r="BD817" s="694">
        <f t="shared" si="341"/>
        <v>8</v>
      </c>
      <c r="BE817" s="663">
        <f t="shared" si="341"/>
        <v>8</v>
      </c>
      <c r="BF817" s="663">
        <f t="shared" si="341"/>
        <v>8</v>
      </c>
      <c r="BG817" s="663">
        <f t="shared" si="341"/>
        <v>8</v>
      </c>
      <c r="BH817" s="664">
        <f t="shared" si="341"/>
        <v>8</v>
      </c>
      <c r="BI817" s="667">
        <f t="shared" si="342"/>
        <v>8</v>
      </c>
      <c r="BJ817" s="667">
        <f t="shared" si="342"/>
        <v>8</v>
      </c>
      <c r="BK817" s="667">
        <f t="shared" si="342"/>
        <v>8</v>
      </c>
      <c r="BL817" s="667">
        <f t="shared" si="342"/>
        <v>8</v>
      </c>
      <c r="BM817" s="667">
        <f t="shared" si="342"/>
        <v>8</v>
      </c>
    </row>
    <row r="818" spans="1:66" ht="15.6" outlineLevel="1" x14ac:dyDescent="0.3">
      <c r="A818" s="596" t="str">
        <f t="shared" si="343"/>
        <v>On hand</v>
      </c>
      <c r="B818" s="273" t="s">
        <v>73</v>
      </c>
      <c r="C818" s="658" t="s">
        <v>34</v>
      </c>
      <c r="D818" s="658" t="s">
        <v>63</v>
      </c>
      <c r="F818" s="663">
        <v>5</v>
      </c>
      <c r="G818" s="694">
        <f>'Weekly Capacity (PE)'!F818</f>
        <v>5</v>
      </c>
      <c r="H818" s="694">
        <f>'Weekly Capacity (PE)'!G818</f>
        <v>5</v>
      </c>
      <c r="I818" s="694">
        <f>'Weekly Capacity (PE)'!H818</f>
        <v>5</v>
      </c>
      <c r="J818" s="694">
        <f>'Weekly Capacity (PE)'!I818</f>
        <v>5</v>
      </c>
      <c r="K818" s="694">
        <f>'Weekly Capacity (PE)'!J818</f>
        <v>5</v>
      </c>
      <c r="L818" s="694">
        <f>'Weekly Capacity (PE)'!K818</f>
        <v>5</v>
      </c>
      <c r="M818" s="694">
        <f>'Weekly Capacity (PE)'!L818</f>
        <v>5</v>
      </c>
      <c r="N818" s="694">
        <f>'Weekly Capacity (PE)'!M818</f>
        <v>5</v>
      </c>
      <c r="O818" s="694">
        <f t="shared" ref="O818:R819" si="352">O$817</f>
        <v>6</v>
      </c>
      <c r="P818" s="694">
        <f t="shared" si="352"/>
        <v>7</v>
      </c>
      <c r="Q818" s="694">
        <f t="shared" si="352"/>
        <v>8</v>
      </c>
      <c r="R818" s="695">
        <f t="shared" si="352"/>
        <v>8</v>
      </c>
      <c r="S818" s="669">
        <f t="shared" si="334"/>
        <v>5.6923076923076925</v>
      </c>
      <c r="T818" s="696">
        <v>8</v>
      </c>
      <c r="U818" s="663">
        <f t="shared" ref="U818:AF819" si="353">T818</f>
        <v>8</v>
      </c>
      <c r="V818" s="663">
        <f t="shared" si="353"/>
        <v>8</v>
      </c>
      <c r="W818" s="663">
        <f t="shared" si="353"/>
        <v>8</v>
      </c>
      <c r="X818" s="663">
        <f t="shared" si="353"/>
        <v>8</v>
      </c>
      <c r="Y818" s="663">
        <f t="shared" si="353"/>
        <v>8</v>
      </c>
      <c r="Z818" s="663">
        <f t="shared" si="353"/>
        <v>8</v>
      </c>
      <c r="AA818" s="663">
        <f t="shared" si="353"/>
        <v>8</v>
      </c>
      <c r="AB818" s="694">
        <f t="shared" si="353"/>
        <v>8</v>
      </c>
      <c r="AC818" s="663">
        <f t="shared" si="353"/>
        <v>8</v>
      </c>
      <c r="AD818" s="663">
        <f t="shared" si="353"/>
        <v>8</v>
      </c>
      <c r="AE818" s="663">
        <f t="shared" si="353"/>
        <v>8</v>
      </c>
      <c r="AF818" s="664">
        <f t="shared" si="353"/>
        <v>8</v>
      </c>
      <c r="AG818" s="667">
        <f t="shared" si="336"/>
        <v>8</v>
      </c>
      <c r="AH818" s="666">
        <f t="shared" si="337"/>
        <v>8</v>
      </c>
      <c r="AI818" s="663">
        <f t="shared" ref="AI818:AT819" si="354">AH818</f>
        <v>8</v>
      </c>
      <c r="AJ818" s="663">
        <f t="shared" si="354"/>
        <v>8</v>
      </c>
      <c r="AK818" s="663">
        <f t="shared" si="354"/>
        <v>8</v>
      </c>
      <c r="AL818" s="663">
        <f t="shared" si="354"/>
        <v>8</v>
      </c>
      <c r="AM818" s="663">
        <f t="shared" si="354"/>
        <v>8</v>
      </c>
      <c r="AN818" s="663">
        <f t="shared" si="354"/>
        <v>8</v>
      </c>
      <c r="AO818" s="663">
        <f t="shared" si="354"/>
        <v>8</v>
      </c>
      <c r="AP818" s="694">
        <f t="shared" si="354"/>
        <v>8</v>
      </c>
      <c r="AQ818" s="663">
        <f t="shared" si="354"/>
        <v>8</v>
      </c>
      <c r="AR818" s="663">
        <f t="shared" si="354"/>
        <v>8</v>
      </c>
      <c r="AS818" s="663">
        <f t="shared" si="354"/>
        <v>8</v>
      </c>
      <c r="AT818" s="664">
        <f t="shared" si="354"/>
        <v>8</v>
      </c>
      <c r="AU818" s="667">
        <f t="shared" si="339"/>
        <v>8</v>
      </c>
      <c r="AV818" s="667">
        <f t="shared" si="347"/>
        <v>8</v>
      </c>
      <c r="AW818" s="663">
        <f t="shared" si="341"/>
        <v>8</v>
      </c>
      <c r="AX818" s="663">
        <f t="shared" si="341"/>
        <v>8</v>
      </c>
      <c r="AY818" s="663">
        <f t="shared" si="341"/>
        <v>8</v>
      </c>
      <c r="AZ818" s="663">
        <f t="shared" si="341"/>
        <v>8</v>
      </c>
      <c r="BA818" s="663">
        <f t="shared" si="341"/>
        <v>8</v>
      </c>
      <c r="BB818" s="663">
        <f t="shared" si="341"/>
        <v>8</v>
      </c>
      <c r="BC818" s="663">
        <f t="shared" si="341"/>
        <v>8</v>
      </c>
      <c r="BD818" s="694">
        <f t="shared" si="341"/>
        <v>8</v>
      </c>
      <c r="BE818" s="663">
        <f t="shared" si="341"/>
        <v>8</v>
      </c>
      <c r="BF818" s="663">
        <f t="shared" si="341"/>
        <v>8</v>
      </c>
      <c r="BG818" s="663">
        <f t="shared" si="341"/>
        <v>8</v>
      </c>
      <c r="BH818" s="664">
        <f t="shared" si="341"/>
        <v>8</v>
      </c>
      <c r="BI818" s="667">
        <f t="shared" si="342"/>
        <v>8</v>
      </c>
      <c r="BJ818" s="667">
        <f t="shared" si="342"/>
        <v>8</v>
      </c>
      <c r="BK818" s="667">
        <f t="shared" si="342"/>
        <v>8</v>
      </c>
      <c r="BL818" s="667">
        <f t="shared" si="342"/>
        <v>8</v>
      </c>
      <c r="BM818" s="667">
        <f t="shared" si="342"/>
        <v>8</v>
      </c>
    </row>
    <row r="819" spans="1:66" ht="15.6" outlineLevel="1" x14ac:dyDescent="0.3">
      <c r="A819" s="596" t="str">
        <f t="shared" si="343"/>
        <v>On hand</v>
      </c>
      <c r="B819" s="701" t="s">
        <v>73</v>
      </c>
      <c r="C819" s="678" t="s">
        <v>34</v>
      </c>
      <c r="D819" s="678" t="s">
        <v>64</v>
      </c>
      <c r="F819" s="702">
        <v>5</v>
      </c>
      <c r="G819" s="680">
        <f>'Weekly Capacity (PE)'!F819</f>
        <v>5</v>
      </c>
      <c r="H819" s="680">
        <f>'Weekly Capacity (PE)'!G819</f>
        <v>5</v>
      </c>
      <c r="I819" s="680">
        <f>'Weekly Capacity (PE)'!H819</f>
        <v>5</v>
      </c>
      <c r="J819" s="680">
        <f>'Weekly Capacity (PE)'!I819</f>
        <v>5</v>
      </c>
      <c r="K819" s="680">
        <f>'Weekly Capacity (PE)'!J819</f>
        <v>5</v>
      </c>
      <c r="L819" s="680">
        <f>'Weekly Capacity (PE)'!K819</f>
        <v>5</v>
      </c>
      <c r="M819" s="680">
        <f>'Weekly Capacity (PE)'!L819</f>
        <v>5</v>
      </c>
      <c r="N819" s="680">
        <f>'Weekly Capacity (PE)'!M819</f>
        <v>5</v>
      </c>
      <c r="O819" s="680">
        <f t="shared" si="352"/>
        <v>6</v>
      </c>
      <c r="P819" s="680">
        <f t="shared" si="352"/>
        <v>7</v>
      </c>
      <c r="Q819" s="680">
        <f t="shared" si="352"/>
        <v>8</v>
      </c>
      <c r="R819" s="681">
        <f t="shared" si="352"/>
        <v>8</v>
      </c>
      <c r="S819" s="703">
        <f t="shared" si="334"/>
        <v>5.6923076923076925</v>
      </c>
      <c r="T819" s="704">
        <v>8</v>
      </c>
      <c r="U819" s="702">
        <f t="shared" si="353"/>
        <v>8</v>
      </c>
      <c r="V819" s="702">
        <f t="shared" si="353"/>
        <v>8</v>
      </c>
      <c r="W819" s="702">
        <f t="shared" si="353"/>
        <v>8</v>
      </c>
      <c r="X819" s="702">
        <f t="shared" si="353"/>
        <v>8</v>
      </c>
      <c r="Y819" s="702">
        <f t="shared" si="353"/>
        <v>8</v>
      </c>
      <c r="Z819" s="702">
        <f t="shared" si="353"/>
        <v>8</v>
      </c>
      <c r="AA819" s="702">
        <f t="shared" si="353"/>
        <v>8</v>
      </c>
      <c r="AB819" s="680">
        <f t="shared" si="353"/>
        <v>8</v>
      </c>
      <c r="AC819" s="702">
        <f t="shared" si="353"/>
        <v>8</v>
      </c>
      <c r="AD819" s="702">
        <f t="shared" si="353"/>
        <v>8</v>
      </c>
      <c r="AE819" s="702">
        <f t="shared" si="353"/>
        <v>8</v>
      </c>
      <c r="AF819" s="705">
        <f t="shared" si="353"/>
        <v>8</v>
      </c>
      <c r="AG819" s="667">
        <f t="shared" si="336"/>
        <v>8</v>
      </c>
      <c r="AH819" s="666">
        <f t="shared" si="337"/>
        <v>8</v>
      </c>
      <c r="AI819" s="663">
        <f t="shared" si="354"/>
        <v>8</v>
      </c>
      <c r="AJ819" s="663">
        <f t="shared" si="354"/>
        <v>8</v>
      </c>
      <c r="AK819" s="663">
        <f t="shared" si="354"/>
        <v>8</v>
      </c>
      <c r="AL819" s="663">
        <f t="shared" si="354"/>
        <v>8</v>
      </c>
      <c r="AM819" s="663">
        <f t="shared" si="354"/>
        <v>8</v>
      </c>
      <c r="AN819" s="663">
        <f t="shared" si="354"/>
        <v>8</v>
      </c>
      <c r="AO819" s="663">
        <f t="shared" si="354"/>
        <v>8</v>
      </c>
      <c r="AP819" s="694">
        <f t="shared" si="354"/>
        <v>8</v>
      </c>
      <c r="AQ819" s="663">
        <f t="shared" si="354"/>
        <v>8</v>
      </c>
      <c r="AR819" s="663">
        <f t="shared" si="354"/>
        <v>8</v>
      </c>
      <c r="AS819" s="663">
        <f t="shared" si="354"/>
        <v>8</v>
      </c>
      <c r="AT819" s="664">
        <f t="shared" si="354"/>
        <v>8</v>
      </c>
      <c r="AU819" s="667">
        <f t="shared" si="339"/>
        <v>8</v>
      </c>
      <c r="AV819" s="667">
        <f t="shared" si="347"/>
        <v>8</v>
      </c>
      <c r="AW819" s="663">
        <f t="shared" si="347"/>
        <v>8</v>
      </c>
      <c r="AX819" s="663">
        <f t="shared" si="347"/>
        <v>8</v>
      </c>
      <c r="AY819" s="663">
        <f t="shared" si="347"/>
        <v>8</v>
      </c>
      <c r="AZ819" s="663">
        <f t="shared" si="347"/>
        <v>8</v>
      </c>
      <c r="BA819" s="663">
        <f t="shared" si="347"/>
        <v>8</v>
      </c>
      <c r="BB819" s="663">
        <f t="shared" si="347"/>
        <v>8</v>
      </c>
      <c r="BC819" s="663">
        <f t="shared" si="347"/>
        <v>8</v>
      </c>
      <c r="BD819" s="694">
        <f t="shared" si="347"/>
        <v>8</v>
      </c>
      <c r="BE819" s="663">
        <f t="shared" si="347"/>
        <v>8</v>
      </c>
      <c r="BF819" s="663">
        <f t="shared" si="347"/>
        <v>8</v>
      </c>
      <c r="BG819" s="663">
        <f t="shared" si="347"/>
        <v>8</v>
      </c>
      <c r="BH819" s="664">
        <f t="shared" si="347"/>
        <v>8</v>
      </c>
      <c r="BI819" s="667">
        <f t="shared" si="342"/>
        <v>8</v>
      </c>
      <c r="BJ819" s="667">
        <f t="shared" si="342"/>
        <v>8</v>
      </c>
      <c r="BK819" s="667">
        <f t="shared" si="342"/>
        <v>8</v>
      </c>
      <c r="BL819" s="667">
        <f t="shared" si="342"/>
        <v>8</v>
      </c>
      <c r="BM819" s="667">
        <f t="shared" si="342"/>
        <v>8</v>
      </c>
    </row>
    <row r="820" spans="1:66" ht="15.6" outlineLevel="1" x14ac:dyDescent="0.3">
      <c r="A820" s="596" t="str">
        <f t="shared" si="343"/>
        <v>On hand</v>
      </c>
      <c r="B820" s="297" t="s">
        <v>76</v>
      </c>
      <c r="C820" s="685" t="s">
        <v>35</v>
      </c>
      <c r="D820" s="706" t="s">
        <v>77</v>
      </c>
      <c r="E820" s="179"/>
      <c r="F820" s="686">
        <v>5</v>
      </c>
      <c r="G820" s="686">
        <f t="shared" ref="G820:R820" si="355">ROUNDUP(G821/2,0)</f>
        <v>5</v>
      </c>
      <c r="H820" s="707">
        <f t="shared" si="355"/>
        <v>6</v>
      </c>
      <c r="I820" s="707">
        <f t="shared" si="355"/>
        <v>7</v>
      </c>
      <c r="J820" s="686">
        <f t="shared" si="355"/>
        <v>7</v>
      </c>
      <c r="K820" s="686">
        <f t="shared" si="355"/>
        <v>7</v>
      </c>
      <c r="L820" s="686">
        <f t="shared" si="355"/>
        <v>7</v>
      </c>
      <c r="M820" s="686">
        <f t="shared" si="355"/>
        <v>7</v>
      </c>
      <c r="N820" s="686">
        <f t="shared" si="355"/>
        <v>7</v>
      </c>
      <c r="O820" s="686">
        <f t="shared" si="355"/>
        <v>7</v>
      </c>
      <c r="P820" s="686">
        <f t="shared" si="355"/>
        <v>7</v>
      </c>
      <c r="Q820" s="686">
        <f t="shared" si="355"/>
        <v>7</v>
      </c>
      <c r="R820" s="691">
        <f t="shared" si="355"/>
        <v>7</v>
      </c>
      <c r="S820" s="689">
        <f t="shared" si="334"/>
        <v>6.615384615384615</v>
      </c>
      <c r="T820" s="693">
        <f t="shared" ref="T820" si="356">ROUNDUP(T821/2,0)</f>
        <v>7</v>
      </c>
      <c r="U820" s="686">
        <f t="shared" ref="U820:AF820" si="357">U821/2</f>
        <v>7</v>
      </c>
      <c r="V820" s="686">
        <f t="shared" si="357"/>
        <v>7</v>
      </c>
      <c r="W820" s="686">
        <f t="shared" si="357"/>
        <v>7</v>
      </c>
      <c r="X820" s="686">
        <f t="shared" si="357"/>
        <v>7</v>
      </c>
      <c r="Y820" s="686">
        <f t="shared" si="357"/>
        <v>7</v>
      </c>
      <c r="Z820" s="686">
        <f t="shared" si="357"/>
        <v>7</v>
      </c>
      <c r="AA820" s="708">
        <f t="shared" ref="AA820:AD820" si="358">ROUNDUP(AA821/2,0)</f>
        <v>9</v>
      </c>
      <c r="AB820" s="708">
        <f t="shared" si="358"/>
        <v>11</v>
      </c>
      <c r="AC820" s="708">
        <f t="shared" si="358"/>
        <v>13</v>
      </c>
      <c r="AD820" s="708">
        <f t="shared" si="358"/>
        <v>14</v>
      </c>
      <c r="AE820" s="686">
        <f t="shared" si="357"/>
        <v>13.5</v>
      </c>
      <c r="AF820" s="691">
        <f t="shared" si="357"/>
        <v>13.5</v>
      </c>
      <c r="AG820" s="709">
        <f t="shared" si="336"/>
        <v>9.4615384615384617</v>
      </c>
      <c r="AH820" s="693">
        <f t="shared" ref="AH820:AT820" si="359">AH821/2</f>
        <v>13.5</v>
      </c>
      <c r="AI820" s="686">
        <f t="shared" si="359"/>
        <v>13.5</v>
      </c>
      <c r="AJ820" s="686">
        <f t="shared" si="359"/>
        <v>13.5</v>
      </c>
      <c r="AK820" s="686">
        <f t="shared" si="359"/>
        <v>13.5</v>
      </c>
      <c r="AL820" s="686">
        <f t="shared" si="359"/>
        <v>13.5</v>
      </c>
      <c r="AM820" s="686">
        <f t="shared" si="359"/>
        <v>13.5</v>
      </c>
      <c r="AN820" s="686">
        <f t="shared" si="359"/>
        <v>13.5</v>
      </c>
      <c r="AO820" s="686">
        <f t="shared" si="359"/>
        <v>13.5</v>
      </c>
      <c r="AP820" s="686">
        <f t="shared" si="359"/>
        <v>13.5</v>
      </c>
      <c r="AQ820" s="686">
        <f t="shared" si="359"/>
        <v>13.5</v>
      </c>
      <c r="AR820" s="686">
        <f t="shared" si="359"/>
        <v>13.5</v>
      </c>
      <c r="AS820" s="686">
        <f t="shared" si="359"/>
        <v>13.5</v>
      </c>
      <c r="AT820" s="691">
        <f t="shared" si="359"/>
        <v>13.5</v>
      </c>
      <c r="AU820" s="709">
        <f t="shared" si="339"/>
        <v>13.5</v>
      </c>
      <c r="AV820" s="709">
        <f t="shared" si="347"/>
        <v>13.5</v>
      </c>
      <c r="AW820" s="686">
        <f t="shared" ref="AW820:BH820" si="360">AW821/2</f>
        <v>13.5</v>
      </c>
      <c r="AX820" s="686">
        <f t="shared" si="360"/>
        <v>13.5</v>
      </c>
      <c r="AY820" s="686">
        <f t="shared" si="360"/>
        <v>13.5</v>
      </c>
      <c r="AZ820" s="686">
        <f t="shared" si="360"/>
        <v>13.5</v>
      </c>
      <c r="BA820" s="686">
        <f t="shared" si="360"/>
        <v>13.5</v>
      </c>
      <c r="BB820" s="686">
        <f t="shared" si="360"/>
        <v>13.5</v>
      </c>
      <c r="BC820" s="686">
        <f t="shared" si="360"/>
        <v>13.5</v>
      </c>
      <c r="BD820" s="686">
        <f t="shared" si="360"/>
        <v>13.5</v>
      </c>
      <c r="BE820" s="686">
        <f t="shared" si="360"/>
        <v>13.5</v>
      </c>
      <c r="BF820" s="686">
        <f t="shared" si="360"/>
        <v>13.5</v>
      </c>
      <c r="BG820" s="686">
        <f t="shared" si="360"/>
        <v>13.5</v>
      </c>
      <c r="BH820" s="691">
        <f t="shared" si="360"/>
        <v>13.5</v>
      </c>
      <c r="BI820" s="709">
        <f t="shared" si="342"/>
        <v>13.5</v>
      </c>
      <c r="BJ820" s="709">
        <f t="shared" si="342"/>
        <v>13.5</v>
      </c>
      <c r="BK820" s="709">
        <f t="shared" si="342"/>
        <v>13.5</v>
      </c>
      <c r="BL820" s="709">
        <f t="shared" si="342"/>
        <v>13.5</v>
      </c>
      <c r="BM820" s="709">
        <f t="shared" si="342"/>
        <v>13.5</v>
      </c>
    </row>
    <row r="821" spans="1:66" ht="15.6" outlineLevel="1" x14ac:dyDescent="0.3">
      <c r="A821" s="596" t="str">
        <f t="shared" si="343"/>
        <v>On hand</v>
      </c>
      <c r="B821" s="273" t="s">
        <v>76</v>
      </c>
      <c r="C821" s="658" t="s">
        <v>35</v>
      </c>
      <c r="D821" s="710" t="s">
        <v>78</v>
      </c>
      <c r="F821" s="711">
        <v>10</v>
      </c>
      <c r="G821" s="660">
        <f t="shared" ref="G821:R821" si="361">F821</f>
        <v>10</v>
      </c>
      <c r="H821" s="712">
        <f>G821+2</f>
        <v>12</v>
      </c>
      <c r="I821" s="712">
        <f>H821+2</f>
        <v>14</v>
      </c>
      <c r="J821" s="660">
        <f t="shared" ref="J821" si="362">I821</f>
        <v>14</v>
      </c>
      <c r="K821" s="660">
        <f t="shared" si="361"/>
        <v>14</v>
      </c>
      <c r="L821" s="694">
        <f t="shared" si="361"/>
        <v>14</v>
      </c>
      <c r="M821" s="694">
        <f t="shared" si="361"/>
        <v>14</v>
      </c>
      <c r="N821" s="694">
        <f t="shared" si="361"/>
        <v>14</v>
      </c>
      <c r="O821" s="694">
        <f t="shared" si="361"/>
        <v>14</v>
      </c>
      <c r="P821" s="694">
        <f t="shared" si="361"/>
        <v>14</v>
      </c>
      <c r="Q821" s="694">
        <f t="shared" si="361"/>
        <v>14</v>
      </c>
      <c r="R821" s="695">
        <f t="shared" si="361"/>
        <v>14</v>
      </c>
      <c r="S821" s="699">
        <f t="shared" si="334"/>
        <v>13.23076923076923</v>
      </c>
      <c r="T821" s="713">
        <f>R821</f>
        <v>14</v>
      </c>
      <c r="U821" s="660">
        <f t="shared" ref="U821:AF821" si="363">T821</f>
        <v>14</v>
      </c>
      <c r="V821" s="660">
        <f t="shared" si="363"/>
        <v>14</v>
      </c>
      <c r="W821" s="660">
        <f t="shared" si="363"/>
        <v>14</v>
      </c>
      <c r="X821" s="660">
        <f t="shared" si="363"/>
        <v>14</v>
      </c>
      <c r="Y821" s="660">
        <f t="shared" si="363"/>
        <v>14</v>
      </c>
      <c r="Z821" s="660">
        <f t="shared" si="363"/>
        <v>14</v>
      </c>
      <c r="AA821" s="714">
        <f t="shared" ref="AA821:AB821" si="364">Z821+4</f>
        <v>18</v>
      </c>
      <c r="AB821" s="714">
        <f t="shared" si="364"/>
        <v>22</v>
      </c>
      <c r="AC821" s="714">
        <f>AB821+4</f>
        <v>26</v>
      </c>
      <c r="AD821" s="714">
        <f>AC821+1</f>
        <v>27</v>
      </c>
      <c r="AE821" s="660">
        <f t="shared" si="363"/>
        <v>27</v>
      </c>
      <c r="AF821" s="715">
        <f t="shared" si="363"/>
        <v>27</v>
      </c>
      <c r="AG821" s="716">
        <f t="shared" si="336"/>
        <v>18.846153846153847</v>
      </c>
      <c r="AH821" s="666">
        <f>AF821</f>
        <v>27</v>
      </c>
      <c r="AI821" s="663">
        <f t="shared" ref="AI821:AT821" si="365">AH821</f>
        <v>27</v>
      </c>
      <c r="AJ821" s="663">
        <f t="shared" si="365"/>
        <v>27</v>
      </c>
      <c r="AK821" s="663">
        <f t="shared" si="365"/>
        <v>27</v>
      </c>
      <c r="AL821" s="663">
        <f t="shared" si="365"/>
        <v>27</v>
      </c>
      <c r="AM821" s="663">
        <f t="shared" si="365"/>
        <v>27</v>
      </c>
      <c r="AN821" s="663">
        <f t="shared" si="365"/>
        <v>27</v>
      </c>
      <c r="AO821" s="663">
        <f t="shared" si="365"/>
        <v>27</v>
      </c>
      <c r="AP821" s="663">
        <f t="shared" si="365"/>
        <v>27</v>
      </c>
      <c r="AQ821" s="663">
        <f t="shared" si="365"/>
        <v>27</v>
      </c>
      <c r="AR821" s="663">
        <f t="shared" si="365"/>
        <v>27</v>
      </c>
      <c r="AS821" s="663">
        <f t="shared" si="365"/>
        <v>27</v>
      </c>
      <c r="AT821" s="664">
        <f t="shared" si="365"/>
        <v>27</v>
      </c>
      <c r="AU821" s="716">
        <f t="shared" si="339"/>
        <v>27</v>
      </c>
      <c r="AV821" s="716">
        <f t="shared" si="347"/>
        <v>27</v>
      </c>
      <c r="AW821" s="663">
        <f t="shared" si="347"/>
        <v>27</v>
      </c>
      <c r="AX821" s="663">
        <f t="shared" si="347"/>
        <v>27</v>
      </c>
      <c r="AY821" s="663">
        <f t="shared" si="347"/>
        <v>27</v>
      </c>
      <c r="AZ821" s="663">
        <f t="shared" si="347"/>
        <v>27</v>
      </c>
      <c r="BA821" s="663">
        <f t="shared" si="347"/>
        <v>27</v>
      </c>
      <c r="BB821" s="663">
        <f t="shared" si="347"/>
        <v>27</v>
      </c>
      <c r="BC821" s="663">
        <f t="shared" si="347"/>
        <v>27</v>
      </c>
      <c r="BD821" s="663">
        <f t="shared" si="347"/>
        <v>27</v>
      </c>
      <c r="BE821" s="663">
        <f t="shared" si="347"/>
        <v>27</v>
      </c>
      <c r="BF821" s="663">
        <f t="shared" si="347"/>
        <v>27</v>
      </c>
      <c r="BG821" s="663">
        <f t="shared" si="347"/>
        <v>27</v>
      </c>
      <c r="BH821" s="664">
        <f t="shared" si="347"/>
        <v>27</v>
      </c>
      <c r="BI821" s="716">
        <f t="shared" si="342"/>
        <v>27</v>
      </c>
      <c r="BJ821" s="716">
        <f t="shared" si="342"/>
        <v>27</v>
      </c>
      <c r="BK821" s="716">
        <f t="shared" si="342"/>
        <v>27</v>
      </c>
      <c r="BL821" s="716">
        <f t="shared" si="342"/>
        <v>27</v>
      </c>
      <c r="BM821" s="716">
        <f t="shared" si="342"/>
        <v>27</v>
      </c>
    </row>
    <row r="822" spans="1:66" ht="15.6" outlineLevel="1" x14ac:dyDescent="0.3">
      <c r="A822" s="596" t="str">
        <f t="shared" si="343"/>
        <v>On hand</v>
      </c>
      <c r="B822" s="701" t="s">
        <v>76</v>
      </c>
      <c r="C822" s="717" t="s">
        <v>35</v>
      </c>
      <c r="D822" s="718" t="s">
        <v>79</v>
      </c>
      <c r="F822" s="680">
        <v>3</v>
      </c>
      <c r="G822" s="680">
        <f t="shared" ref="G822:R822" si="366">ROUNDUP(G821/4,0)</f>
        <v>3</v>
      </c>
      <c r="H822" s="719">
        <f t="shared" si="366"/>
        <v>3</v>
      </c>
      <c r="I822" s="719">
        <f t="shared" si="366"/>
        <v>4</v>
      </c>
      <c r="J822" s="680">
        <f t="shared" si="366"/>
        <v>4</v>
      </c>
      <c r="K822" s="680">
        <f t="shared" si="366"/>
        <v>4</v>
      </c>
      <c r="L822" s="720">
        <f t="shared" si="366"/>
        <v>4</v>
      </c>
      <c r="M822" s="720">
        <f t="shared" si="366"/>
        <v>4</v>
      </c>
      <c r="N822" s="720">
        <f t="shared" si="366"/>
        <v>4</v>
      </c>
      <c r="O822" s="720">
        <f t="shared" si="366"/>
        <v>4</v>
      </c>
      <c r="P822" s="720">
        <f t="shared" si="366"/>
        <v>4</v>
      </c>
      <c r="Q822" s="720">
        <f t="shared" si="366"/>
        <v>4</v>
      </c>
      <c r="R822" s="721">
        <f t="shared" si="366"/>
        <v>4</v>
      </c>
      <c r="S822" s="703">
        <f t="shared" si="334"/>
        <v>3.7692307692307692</v>
      </c>
      <c r="T822" s="704">
        <f t="shared" ref="T822" si="367">ROUNDUP(T821/4,0)</f>
        <v>4</v>
      </c>
      <c r="U822" s="702">
        <f t="shared" ref="U822:AF822" si="368">U821/4</f>
        <v>3.5</v>
      </c>
      <c r="V822" s="702">
        <f t="shared" si="368"/>
        <v>3.5</v>
      </c>
      <c r="W822" s="702">
        <f t="shared" si="368"/>
        <v>3.5</v>
      </c>
      <c r="X822" s="702">
        <f t="shared" si="368"/>
        <v>3.5</v>
      </c>
      <c r="Y822" s="702">
        <f t="shared" si="368"/>
        <v>3.5</v>
      </c>
      <c r="Z822" s="702">
        <f t="shared" si="368"/>
        <v>3.5</v>
      </c>
      <c r="AA822" s="722">
        <f t="shared" ref="AA822:AD822" si="369">ROUNDUP(AA821/4,0)</f>
        <v>5</v>
      </c>
      <c r="AB822" s="722">
        <f t="shared" si="369"/>
        <v>6</v>
      </c>
      <c r="AC822" s="722">
        <f t="shared" si="369"/>
        <v>7</v>
      </c>
      <c r="AD822" s="722">
        <f t="shared" si="369"/>
        <v>7</v>
      </c>
      <c r="AE822" s="702">
        <f t="shared" si="368"/>
        <v>6.75</v>
      </c>
      <c r="AF822" s="705">
        <f t="shared" si="368"/>
        <v>6.75</v>
      </c>
      <c r="AG822" s="723">
        <f t="shared" si="336"/>
        <v>4.884615384615385</v>
      </c>
      <c r="AH822" s="724">
        <f t="shared" ref="AH822:AT822" si="370">AH821/4</f>
        <v>6.75</v>
      </c>
      <c r="AI822" s="702">
        <f t="shared" si="370"/>
        <v>6.75</v>
      </c>
      <c r="AJ822" s="702">
        <f t="shared" si="370"/>
        <v>6.75</v>
      </c>
      <c r="AK822" s="702">
        <f t="shared" si="370"/>
        <v>6.75</v>
      </c>
      <c r="AL822" s="702">
        <f t="shared" si="370"/>
        <v>6.75</v>
      </c>
      <c r="AM822" s="702">
        <f t="shared" si="370"/>
        <v>6.75</v>
      </c>
      <c r="AN822" s="702">
        <f t="shared" si="370"/>
        <v>6.75</v>
      </c>
      <c r="AO822" s="702">
        <f t="shared" si="370"/>
        <v>6.75</v>
      </c>
      <c r="AP822" s="702">
        <f t="shared" si="370"/>
        <v>6.75</v>
      </c>
      <c r="AQ822" s="702">
        <f t="shared" si="370"/>
        <v>6.75</v>
      </c>
      <c r="AR822" s="702">
        <f t="shared" si="370"/>
        <v>6.75</v>
      </c>
      <c r="AS822" s="702">
        <f t="shared" si="370"/>
        <v>6.75</v>
      </c>
      <c r="AT822" s="705">
        <f t="shared" si="370"/>
        <v>6.75</v>
      </c>
      <c r="AU822" s="723">
        <f t="shared" si="339"/>
        <v>6.75</v>
      </c>
      <c r="AV822" s="723">
        <f t="shared" si="347"/>
        <v>6.75</v>
      </c>
      <c r="AW822" s="702">
        <f t="shared" ref="AW822:BH822" si="371">AW821/4</f>
        <v>6.75</v>
      </c>
      <c r="AX822" s="702">
        <f t="shared" si="371"/>
        <v>6.75</v>
      </c>
      <c r="AY822" s="702">
        <f t="shared" si="371"/>
        <v>6.75</v>
      </c>
      <c r="AZ822" s="702">
        <f t="shared" si="371"/>
        <v>6.75</v>
      </c>
      <c r="BA822" s="702">
        <f t="shared" si="371"/>
        <v>6.75</v>
      </c>
      <c r="BB822" s="702">
        <f t="shared" si="371"/>
        <v>6.75</v>
      </c>
      <c r="BC822" s="702">
        <f t="shared" si="371"/>
        <v>6.75</v>
      </c>
      <c r="BD822" s="702">
        <f t="shared" si="371"/>
        <v>6.75</v>
      </c>
      <c r="BE822" s="702">
        <f t="shared" si="371"/>
        <v>6.75</v>
      </c>
      <c r="BF822" s="702">
        <f t="shared" si="371"/>
        <v>6.75</v>
      </c>
      <c r="BG822" s="702">
        <f t="shared" si="371"/>
        <v>6.75</v>
      </c>
      <c r="BH822" s="705">
        <f t="shared" si="371"/>
        <v>6.75</v>
      </c>
      <c r="BI822" s="723">
        <f t="shared" si="342"/>
        <v>6.75</v>
      </c>
      <c r="BJ822" s="723">
        <f t="shared" si="342"/>
        <v>6.75</v>
      </c>
      <c r="BK822" s="723">
        <f t="shared" si="342"/>
        <v>6.75</v>
      </c>
      <c r="BL822" s="723">
        <f t="shared" si="342"/>
        <v>6.75</v>
      </c>
      <c r="BM822" s="723">
        <f t="shared" si="342"/>
        <v>6.75</v>
      </c>
    </row>
    <row r="823" spans="1:66" ht="15.6" outlineLevel="1" x14ac:dyDescent="0.3">
      <c r="A823" s="596" t="str">
        <f t="shared" si="343"/>
        <v>On hand</v>
      </c>
      <c r="B823" s="297" t="s">
        <v>84</v>
      </c>
      <c r="C823" s="658" t="s">
        <v>36</v>
      </c>
      <c r="D823" s="706" t="s">
        <v>77</v>
      </c>
      <c r="E823" s="179"/>
      <c r="F823" s="686">
        <v>5</v>
      </c>
      <c r="G823" s="725">
        <f t="shared" ref="G823:R823" si="372">ROUNDUP(G824/2,0)</f>
        <v>6</v>
      </c>
      <c r="H823" s="686">
        <f t="shared" si="372"/>
        <v>6</v>
      </c>
      <c r="I823" s="686">
        <f t="shared" si="372"/>
        <v>6</v>
      </c>
      <c r="J823" s="686">
        <f t="shared" si="372"/>
        <v>6</v>
      </c>
      <c r="K823" s="686">
        <f t="shared" si="372"/>
        <v>6</v>
      </c>
      <c r="L823" s="686">
        <f t="shared" si="372"/>
        <v>6</v>
      </c>
      <c r="M823" s="686">
        <f t="shared" si="372"/>
        <v>6</v>
      </c>
      <c r="N823" s="686">
        <f t="shared" si="372"/>
        <v>6</v>
      </c>
      <c r="O823" s="686">
        <f t="shared" si="372"/>
        <v>6</v>
      </c>
      <c r="P823" s="686">
        <f t="shared" si="372"/>
        <v>6</v>
      </c>
      <c r="Q823" s="686">
        <f t="shared" si="372"/>
        <v>6</v>
      </c>
      <c r="R823" s="691">
        <f t="shared" si="372"/>
        <v>6</v>
      </c>
      <c r="S823" s="689">
        <f t="shared" si="334"/>
        <v>5.9230769230769234</v>
      </c>
      <c r="T823" s="693">
        <f t="shared" ref="T823" si="373">ROUNDUP(T824/2,0)</f>
        <v>6</v>
      </c>
      <c r="U823" s="686">
        <f t="shared" ref="U823:AF823" si="374">U824/2</f>
        <v>5.5</v>
      </c>
      <c r="V823" s="686">
        <f t="shared" si="374"/>
        <v>5.5</v>
      </c>
      <c r="W823" s="686">
        <f t="shared" si="374"/>
        <v>5.5</v>
      </c>
      <c r="X823" s="686">
        <f t="shared" si="374"/>
        <v>5.5</v>
      </c>
      <c r="Y823" s="686">
        <f t="shared" si="374"/>
        <v>5.5</v>
      </c>
      <c r="Z823" s="686">
        <f t="shared" si="374"/>
        <v>5.5</v>
      </c>
      <c r="AA823" s="686">
        <f t="shared" si="374"/>
        <v>5.5</v>
      </c>
      <c r="AB823" s="686">
        <f t="shared" si="374"/>
        <v>5.5</v>
      </c>
      <c r="AC823" s="686">
        <f t="shared" si="374"/>
        <v>5.5</v>
      </c>
      <c r="AD823" s="708">
        <f t="shared" ref="AD823:AE823" si="375">ROUNDUP(AD824/2,0)</f>
        <v>7</v>
      </c>
      <c r="AE823" s="708">
        <f t="shared" si="375"/>
        <v>8</v>
      </c>
      <c r="AF823" s="686">
        <f t="shared" si="374"/>
        <v>8</v>
      </c>
      <c r="AG823" s="709">
        <f t="shared" si="336"/>
        <v>6.0384615384615383</v>
      </c>
      <c r="AH823" s="693">
        <f t="shared" ref="AH823:AT823" si="376">AH824/2</f>
        <v>8</v>
      </c>
      <c r="AI823" s="686">
        <f t="shared" si="376"/>
        <v>8</v>
      </c>
      <c r="AJ823" s="686">
        <f t="shared" si="376"/>
        <v>8</v>
      </c>
      <c r="AK823" s="686">
        <f t="shared" si="376"/>
        <v>8</v>
      </c>
      <c r="AL823" s="686">
        <f t="shared" si="376"/>
        <v>8</v>
      </c>
      <c r="AM823" s="686">
        <f t="shared" si="376"/>
        <v>8</v>
      </c>
      <c r="AN823" s="686">
        <f t="shared" si="376"/>
        <v>8</v>
      </c>
      <c r="AO823" s="686">
        <f t="shared" si="376"/>
        <v>8</v>
      </c>
      <c r="AP823" s="686">
        <f t="shared" si="376"/>
        <v>8</v>
      </c>
      <c r="AQ823" s="686">
        <f t="shared" si="376"/>
        <v>8</v>
      </c>
      <c r="AR823" s="686">
        <f t="shared" si="376"/>
        <v>8</v>
      </c>
      <c r="AS823" s="686">
        <f t="shared" si="376"/>
        <v>8</v>
      </c>
      <c r="AT823" s="691">
        <f t="shared" si="376"/>
        <v>8</v>
      </c>
      <c r="AU823" s="709">
        <f t="shared" si="339"/>
        <v>8</v>
      </c>
      <c r="AV823" s="709">
        <f t="shared" si="347"/>
        <v>8</v>
      </c>
      <c r="AW823" s="686">
        <f t="shared" ref="AW823:BH823" si="377">AW824/2</f>
        <v>8</v>
      </c>
      <c r="AX823" s="686">
        <f t="shared" si="377"/>
        <v>8</v>
      </c>
      <c r="AY823" s="686">
        <f t="shared" si="377"/>
        <v>8</v>
      </c>
      <c r="AZ823" s="686">
        <f t="shared" si="377"/>
        <v>8</v>
      </c>
      <c r="BA823" s="686">
        <f t="shared" si="377"/>
        <v>8</v>
      </c>
      <c r="BB823" s="686">
        <f t="shared" si="377"/>
        <v>8</v>
      </c>
      <c r="BC823" s="686">
        <f t="shared" si="377"/>
        <v>8</v>
      </c>
      <c r="BD823" s="686">
        <f t="shared" si="377"/>
        <v>8</v>
      </c>
      <c r="BE823" s="686">
        <f t="shared" si="377"/>
        <v>8</v>
      </c>
      <c r="BF823" s="686">
        <f t="shared" si="377"/>
        <v>8</v>
      </c>
      <c r="BG823" s="686">
        <f t="shared" si="377"/>
        <v>8</v>
      </c>
      <c r="BH823" s="691">
        <f t="shared" si="377"/>
        <v>8</v>
      </c>
      <c r="BI823" s="709">
        <f t="shared" si="342"/>
        <v>8</v>
      </c>
      <c r="BJ823" s="709">
        <f t="shared" si="342"/>
        <v>8</v>
      </c>
      <c r="BK823" s="709">
        <f t="shared" si="342"/>
        <v>8</v>
      </c>
      <c r="BL823" s="709">
        <f t="shared" si="342"/>
        <v>8</v>
      </c>
      <c r="BM823" s="709">
        <f t="shared" si="342"/>
        <v>8</v>
      </c>
    </row>
    <row r="824" spans="1:66" s="726" customFormat="1" ht="15.6" outlineLevel="1" x14ac:dyDescent="0.3">
      <c r="A824" s="596" t="str">
        <f t="shared" si="343"/>
        <v>On hand</v>
      </c>
      <c r="B824" s="273" t="s">
        <v>84</v>
      </c>
      <c r="C824" s="658" t="s">
        <v>36</v>
      </c>
      <c r="D824" s="710" t="s">
        <v>78</v>
      </c>
      <c r="F824" s="694">
        <v>9</v>
      </c>
      <c r="G824" s="727">
        <f>F824+2</f>
        <v>11</v>
      </c>
      <c r="H824" s="694">
        <f t="shared" ref="H824:R824" si="378">G824</f>
        <v>11</v>
      </c>
      <c r="I824" s="694">
        <f t="shared" si="378"/>
        <v>11</v>
      </c>
      <c r="J824" s="694">
        <f t="shared" si="378"/>
        <v>11</v>
      </c>
      <c r="K824" s="694">
        <f t="shared" si="378"/>
        <v>11</v>
      </c>
      <c r="L824" s="694">
        <f t="shared" si="378"/>
        <v>11</v>
      </c>
      <c r="M824" s="694">
        <f t="shared" si="378"/>
        <v>11</v>
      </c>
      <c r="N824" s="694">
        <f t="shared" si="378"/>
        <v>11</v>
      </c>
      <c r="O824" s="694">
        <f t="shared" si="378"/>
        <v>11</v>
      </c>
      <c r="P824" s="694">
        <f t="shared" si="378"/>
        <v>11</v>
      </c>
      <c r="Q824" s="694">
        <f t="shared" si="378"/>
        <v>11</v>
      </c>
      <c r="R824" s="695">
        <f t="shared" si="378"/>
        <v>11</v>
      </c>
      <c r="S824" s="699">
        <f t="shared" si="334"/>
        <v>10.846153846153847</v>
      </c>
      <c r="T824" s="713">
        <f>R824</f>
        <v>11</v>
      </c>
      <c r="U824" s="694">
        <f t="shared" ref="U824:AC824" si="379">T824</f>
        <v>11</v>
      </c>
      <c r="V824" s="694">
        <f t="shared" si="379"/>
        <v>11</v>
      </c>
      <c r="W824" s="694">
        <f t="shared" si="379"/>
        <v>11</v>
      </c>
      <c r="X824" s="694">
        <f t="shared" si="379"/>
        <v>11</v>
      </c>
      <c r="Y824" s="694">
        <f t="shared" si="379"/>
        <v>11</v>
      </c>
      <c r="Z824" s="694">
        <f t="shared" si="379"/>
        <v>11</v>
      </c>
      <c r="AA824" s="694">
        <f t="shared" si="379"/>
        <v>11</v>
      </c>
      <c r="AB824" s="694">
        <f t="shared" si="379"/>
        <v>11</v>
      </c>
      <c r="AC824" s="694">
        <f t="shared" si="379"/>
        <v>11</v>
      </c>
      <c r="AD824" s="714">
        <f>AC824+3</f>
        <v>14</v>
      </c>
      <c r="AE824" s="714">
        <f>AD824+2</f>
        <v>16</v>
      </c>
      <c r="AF824" s="694">
        <f t="shared" ref="AF824" si="380">AE824</f>
        <v>16</v>
      </c>
      <c r="AG824" s="716">
        <f t="shared" si="336"/>
        <v>12</v>
      </c>
      <c r="AH824" s="666">
        <f>AF824</f>
        <v>16</v>
      </c>
      <c r="AI824" s="663">
        <f t="shared" ref="AI824:AT824" si="381">AH824</f>
        <v>16</v>
      </c>
      <c r="AJ824" s="663">
        <f t="shared" si="381"/>
        <v>16</v>
      </c>
      <c r="AK824" s="663">
        <f t="shared" si="381"/>
        <v>16</v>
      </c>
      <c r="AL824" s="663">
        <f t="shared" si="381"/>
        <v>16</v>
      </c>
      <c r="AM824" s="663">
        <f t="shared" si="381"/>
        <v>16</v>
      </c>
      <c r="AN824" s="663">
        <f t="shared" si="381"/>
        <v>16</v>
      </c>
      <c r="AO824" s="663">
        <f t="shared" si="381"/>
        <v>16</v>
      </c>
      <c r="AP824" s="663">
        <f t="shared" si="381"/>
        <v>16</v>
      </c>
      <c r="AQ824" s="663">
        <f t="shared" si="381"/>
        <v>16</v>
      </c>
      <c r="AR824" s="663">
        <f t="shared" si="381"/>
        <v>16</v>
      </c>
      <c r="AS824" s="663">
        <f t="shared" si="381"/>
        <v>16</v>
      </c>
      <c r="AT824" s="664">
        <f t="shared" si="381"/>
        <v>16</v>
      </c>
      <c r="AU824" s="716">
        <f t="shared" si="339"/>
        <v>16</v>
      </c>
      <c r="AV824" s="716">
        <f t="shared" si="347"/>
        <v>16</v>
      </c>
      <c r="AW824" s="663">
        <f t="shared" si="347"/>
        <v>16</v>
      </c>
      <c r="AX824" s="663">
        <f t="shared" si="347"/>
        <v>16</v>
      </c>
      <c r="AY824" s="663">
        <f t="shared" si="347"/>
        <v>16</v>
      </c>
      <c r="AZ824" s="663">
        <f t="shared" si="347"/>
        <v>16</v>
      </c>
      <c r="BA824" s="663">
        <f t="shared" si="347"/>
        <v>16</v>
      </c>
      <c r="BB824" s="663">
        <f t="shared" si="347"/>
        <v>16</v>
      </c>
      <c r="BC824" s="663">
        <f t="shared" si="347"/>
        <v>16</v>
      </c>
      <c r="BD824" s="663">
        <f t="shared" si="347"/>
        <v>16</v>
      </c>
      <c r="BE824" s="663">
        <f t="shared" si="347"/>
        <v>16</v>
      </c>
      <c r="BF824" s="663">
        <f t="shared" si="347"/>
        <v>16</v>
      </c>
      <c r="BG824" s="663">
        <f t="shared" si="347"/>
        <v>16</v>
      </c>
      <c r="BH824" s="664">
        <f t="shared" si="347"/>
        <v>16</v>
      </c>
      <c r="BI824" s="716">
        <f t="shared" si="342"/>
        <v>16</v>
      </c>
      <c r="BJ824" s="716">
        <f t="shared" si="342"/>
        <v>16</v>
      </c>
      <c r="BK824" s="716">
        <f t="shared" si="342"/>
        <v>16</v>
      </c>
      <c r="BL824" s="716">
        <f t="shared" si="342"/>
        <v>16</v>
      </c>
      <c r="BM824" s="716">
        <f t="shared" si="342"/>
        <v>16</v>
      </c>
    </row>
    <row r="825" spans="1:66" s="648" customFormat="1" ht="15.6" outlineLevel="1" x14ac:dyDescent="0.3">
      <c r="A825" s="728" t="str">
        <f t="shared" si="343"/>
        <v>On hand</v>
      </c>
      <c r="B825" s="645" t="s">
        <v>84</v>
      </c>
      <c r="C825" s="729" t="s">
        <v>36</v>
      </c>
      <c r="D825" s="730" t="s">
        <v>79</v>
      </c>
      <c r="F825" s="731">
        <v>3</v>
      </c>
      <c r="G825" s="732">
        <f t="shared" ref="G825:R825" si="382">ROUNDUP(G824/4,0)</f>
        <v>3</v>
      </c>
      <c r="H825" s="731">
        <f t="shared" si="382"/>
        <v>3</v>
      </c>
      <c r="I825" s="731">
        <f t="shared" si="382"/>
        <v>3</v>
      </c>
      <c r="J825" s="731">
        <f t="shared" si="382"/>
        <v>3</v>
      </c>
      <c r="K825" s="731">
        <f t="shared" si="382"/>
        <v>3</v>
      </c>
      <c r="L825" s="731">
        <f t="shared" si="382"/>
        <v>3</v>
      </c>
      <c r="M825" s="731">
        <f t="shared" si="382"/>
        <v>3</v>
      </c>
      <c r="N825" s="731">
        <f t="shared" si="382"/>
        <v>3</v>
      </c>
      <c r="O825" s="731">
        <f t="shared" si="382"/>
        <v>3</v>
      </c>
      <c r="P825" s="731">
        <f t="shared" si="382"/>
        <v>3</v>
      </c>
      <c r="Q825" s="731">
        <f t="shared" si="382"/>
        <v>3</v>
      </c>
      <c r="R825" s="733">
        <f t="shared" si="382"/>
        <v>3</v>
      </c>
      <c r="S825" s="734">
        <f t="shared" si="334"/>
        <v>3</v>
      </c>
      <c r="T825" s="735">
        <f t="shared" ref="T825" si="383">ROUNDUP(T824/4,0)</f>
        <v>3</v>
      </c>
      <c r="U825" s="736">
        <f t="shared" ref="U825:AC825" si="384">U824/4</f>
        <v>2.75</v>
      </c>
      <c r="V825" s="736">
        <f t="shared" si="384"/>
        <v>2.75</v>
      </c>
      <c r="W825" s="736">
        <f t="shared" si="384"/>
        <v>2.75</v>
      </c>
      <c r="X825" s="736">
        <f t="shared" si="384"/>
        <v>2.75</v>
      </c>
      <c r="Y825" s="736">
        <f t="shared" si="384"/>
        <v>2.75</v>
      </c>
      <c r="Z825" s="736">
        <f t="shared" si="384"/>
        <v>2.75</v>
      </c>
      <c r="AA825" s="736">
        <f t="shared" si="384"/>
        <v>2.75</v>
      </c>
      <c r="AB825" s="736">
        <f t="shared" si="384"/>
        <v>2.75</v>
      </c>
      <c r="AC825" s="736">
        <f t="shared" si="384"/>
        <v>2.75</v>
      </c>
      <c r="AD825" s="737">
        <f t="shared" ref="AD825:AE825" si="385">ROUNDUP(AD824/4,0)</f>
        <v>4</v>
      </c>
      <c r="AE825" s="737">
        <f t="shared" si="385"/>
        <v>4</v>
      </c>
      <c r="AF825" s="736">
        <f t="shared" ref="AF825" si="386">AF824/4</f>
        <v>4</v>
      </c>
      <c r="AG825" s="738">
        <f t="shared" si="336"/>
        <v>3.0576923076923075</v>
      </c>
      <c r="AH825" s="739">
        <f t="shared" ref="AH825:AT825" si="387">AH824/4</f>
        <v>4</v>
      </c>
      <c r="AI825" s="736">
        <f t="shared" si="387"/>
        <v>4</v>
      </c>
      <c r="AJ825" s="736">
        <f t="shared" si="387"/>
        <v>4</v>
      </c>
      <c r="AK825" s="736">
        <f t="shared" si="387"/>
        <v>4</v>
      </c>
      <c r="AL825" s="736">
        <f t="shared" si="387"/>
        <v>4</v>
      </c>
      <c r="AM825" s="736">
        <f t="shared" si="387"/>
        <v>4</v>
      </c>
      <c r="AN825" s="736">
        <f t="shared" si="387"/>
        <v>4</v>
      </c>
      <c r="AO825" s="736">
        <f t="shared" si="387"/>
        <v>4</v>
      </c>
      <c r="AP825" s="736">
        <f t="shared" si="387"/>
        <v>4</v>
      </c>
      <c r="AQ825" s="736">
        <f t="shared" si="387"/>
        <v>4</v>
      </c>
      <c r="AR825" s="736">
        <f t="shared" si="387"/>
        <v>4</v>
      </c>
      <c r="AS825" s="736">
        <f t="shared" si="387"/>
        <v>4</v>
      </c>
      <c r="AT825" s="740">
        <f t="shared" si="387"/>
        <v>4</v>
      </c>
      <c r="AU825" s="738">
        <f t="shared" si="339"/>
        <v>4</v>
      </c>
      <c r="AV825" s="738">
        <f t="shared" si="347"/>
        <v>4</v>
      </c>
      <c r="AW825" s="736">
        <f t="shared" ref="AW825:BH825" si="388">AW824/4</f>
        <v>4</v>
      </c>
      <c r="AX825" s="736">
        <f t="shared" si="388"/>
        <v>4</v>
      </c>
      <c r="AY825" s="736">
        <f t="shared" si="388"/>
        <v>4</v>
      </c>
      <c r="AZ825" s="736">
        <f t="shared" si="388"/>
        <v>4</v>
      </c>
      <c r="BA825" s="736">
        <f t="shared" si="388"/>
        <v>4</v>
      </c>
      <c r="BB825" s="736">
        <f t="shared" si="388"/>
        <v>4</v>
      </c>
      <c r="BC825" s="736">
        <f t="shared" si="388"/>
        <v>4</v>
      </c>
      <c r="BD825" s="736">
        <f t="shared" si="388"/>
        <v>4</v>
      </c>
      <c r="BE825" s="736">
        <f t="shared" si="388"/>
        <v>4</v>
      </c>
      <c r="BF825" s="736">
        <f t="shared" si="388"/>
        <v>4</v>
      </c>
      <c r="BG825" s="736">
        <f t="shared" si="388"/>
        <v>4</v>
      </c>
      <c r="BH825" s="740">
        <f t="shared" si="388"/>
        <v>4</v>
      </c>
      <c r="BI825" s="738">
        <f t="shared" si="342"/>
        <v>4</v>
      </c>
      <c r="BJ825" s="738">
        <f t="shared" si="342"/>
        <v>4</v>
      </c>
      <c r="BK825" s="738">
        <f t="shared" si="342"/>
        <v>4</v>
      </c>
      <c r="BL825" s="738">
        <f t="shared" si="342"/>
        <v>4</v>
      </c>
      <c r="BM825" s="738">
        <f t="shared" si="342"/>
        <v>4</v>
      </c>
    </row>
    <row r="826" spans="1:66" ht="15.6" outlineLevel="1" x14ac:dyDescent="0.3">
      <c r="A826" s="596" t="str">
        <f t="shared" si="343"/>
        <v>On hand</v>
      </c>
      <c r="B826" s="273" t="s">
        <v>84</v>
      </c>
      <c r="C826" s="658" t="s">
        <v>36</v>
      </c>
      <c r="D826" s="658" t="s">
        <v>80</v>
      </c>
      <c r="F826" s="741">
        <v>0.5</v>
      </c>
      <c r="G826" s="741">
        <f>'Weekly Capacity (PE)'!F826</f>
        <v>0.5</v>
      </c>
      <c r="H826" s="741">
        <f>'Weekly Capacity (PE)'!G826</f>
        <v>0.5</v>
      </c>
      <c r="I826" s="741">
        <f>'Weekly Capacity (PE)'!H826</f>
        <v>0.5</v>
      </c>
      <c r="J826" s="741">
        <f>'Weekly Capacity (PE)'!I826</f>
        <v>0.5</v>
      </c>
      <c r="K826" s="741">
        <f>'Weekly Capacity (PE)'!J826</f>
        <v>0.5</v>
      </c>
      <c r="L826" s="741">
        <f>'Weekly Capacity (PE)'!K826</f>
        <v>0.5</v>
      </c>
      <c r="M826" s="741">
        <f>'Weekly Capacity (PE)'!L826</f>
        <v>0.5</v>
      </c>
      <c r="N826" s="741">
        <f>'Weekly Capacity (PE)'!M826</f>
        <v>0.5</v>
      </c>
      <c r="O826" s="741">
        <f>'Weekly Capacity (PE)'!N826</f>
        <v>0.5</v>
      </c>
      <c r="P826" s="741">
        <f>'Weekly Capacity (PE)'!O826</f>
        <v>0.5</v>
      </c>
      <c r="Q826" s="741">
        <f>'Weekly Capacity (PE)'!P826</f>
        <v>0.5</v>
      </c>
      <c r="R826" s="742">
        <f>'Weekly Capacity (PE)'!Q826</f>
        <v>0.5</v>
      </c>
      <c r="S826" s="743">
        <f t="shared" si="334"/>
        <v>0.5</v>
      </c>
      <c r="T826" s="744">
        <v>0.5</v>
      </c>
      <c r="U826" s="745">
        <f t="shared" ref="U826:AF841" si="389">T826</f>
        <v>0.5</v>
      </c>
      <c r="V826" s="745">
        <f t="shared" si="389"/>
        <v>0.5</v>
      </c>
      <c r="W826" s="745">
        <f t="shared" si="389"/>
        <v>0.5</v>
      </c>
      <c r="X826" s="745">
        <f t="shared" si="389"/>
        <v>0.5</v>
      </c>
      <c r="Y826" s="745">
        <f t="shared" si="389"/>
        <v>0.5</v>
      </c>
      <c r="Z826" s="745">
        <f t="shared" si="389"/>
        <v>0.5</v>
      </c>
      <c r="AA826" s="745">
        <f t="shared" si="389"/>
        <v>0.5</v>
      </c>
      <c r="AB826" s="745">
        <f t="shared" si="389"/>
        <v>0.5</v>
      </c>
      <c r="AC826" s="745">
        <f t="shared" si="389"/>
        <v>0.5</v>
      </c>
      <c r="AD826" s="745">
        <f t="shared" si="389"/>
        <v>0.5</v>
      </c>
      <c r="AE826" s="745">
        <f t="shared" si="389"/>
        <v>0.5</v>
      </c>
      <c r="AF826" s="746">
        <f t="shared" si="389"/>
        <v>0.5</v>
      </c>
      <c r="AG826" s="594">
        <f t="shared" si="336"/>
        <v>0.5</v>
      </c>
      <c r="AH826" s="744">
        <f t="shared" ref="AH826:AH850" si="390">AF826</f>
        <v>0.5</v>
      </c>
      <c r="AI826" s="745">
        <f t="shared" ref="AI826:AT841" si="391">AH826</f>
        <v>0.5</v>
      </c>
      <c r="AJ826" s="745">
        <f t="shared" si="391"/>
        <v>0.5</v>
      </c>
      <c r="AK826" s="745">
        <f t="shared" si="391"/>
        <v>0.5</v>
      </c>
      <c r="AL826" s="745">
        <f t="shared" si="391"/>
        <v>0.5</v>
      </c>
      <c r="AM826" s="745">
        <f t="shared" si="391"/>
        <v>0.5</v>
      </c>
      <c r="AN826" s="745">
        <f t="shared" si="391"/>
        <v>0.5</v>
      </c>
      <c r="AO826" s="745">
        <f t="shared" si="391"/>
        <v>0.5</v>
      </c>
      <c r="AP826" s="745">
        <f t="shared" si="391"/>
        <v>0.5</v>
      </c>
      <c r="AQ826" s="745">
        <f t="shared" si="391"/>
        <v>0.5</v>
      </c>
      <c r="AR826" s="745">
        <f t="shared" si="391"/>
        <v>0.5</v>
      </c>
      <c r="AS826" s="745">
        <f t="shared" si="391"/>
        <v>0.5</v>
      </c>
      <c r="AT826" s="746">
        <f t="shared" si="391"/>
        <v>0.5</v>
      </c>
      <c r="AU826" s="594">
        <f t="shared" si="339"/>
        <v>0.5</v>
      </c>
      <c r="AV826" s="594">
        <f t="shared" si="347"/>
        <v>0.5</v>
      </c>
      <c r="AW826" s="745">
        <f t="shared" si="347"/>
        <v>0.5</v>
      </c>
      <c r="AX826" s="745">
        <f t="shared" si="347"/>
        <v>0.5</v>
      </c>
      <c r="AY826" s="745">
        <f t="shared" si="347"/>
        <v>0.5</v>
      </c>
      <c r="AZ826" s="745">
        <f t="shared" si="347"/>
        <v>0.5</v>
      </c>
      <c r="BA826" s="745">
        <f t="shared" si="347"/>
        <v>0.5</v>
      </c>
      <c r="BB826" s="745">
        <f t="shared" si="347"/>
        <v>0.5</v>
      </c>
      <c r="BC826" s="745">
        <f t="shared" si="347"/>
        <v>0.5</v>
      </c>
      <c r="BD826" s="745">
        <f t="shared" si="347"/>
        <v>0.5</v>
      </c>
      <c r="BE826" s="745">
        <f t="shared" si="347"/>
        <v>0.5</v>
      </c>
      <c r="BF826" s="745">
        <f t="shared" si="347"/>
        <v>0.5</v>
      </c>
      <c r="BG826" s="745">
        <f t="shared" si="347"/>
        <v>0.5</v>
      </c>
      <c r="BH826" s="746">
        <f t="shared" si="347"/>
        <v>0.5</v>
      </c>
      <c r="BI826" s="594">
        <f t="shared" si="342"/>
        <v>0.5</v>
      </c>
      <c r="BJ826" s="594">
        <f t="shared" si="342"/>
        <v>0.5</v>
      </c>
      <c r="BK826" s="594">
        <f t="shared" si="342"/>
        <v>0.5</v>
      </c>
      <c r="BL826" s="594">
        <f t="shared" si="342"/>
        <v>0.5</v>
      </c>
      <c r="BM826" s="594">
        <f t="shared" si="342"/>
        <v>0.5</v>
      </c>
      <c r="BN826">
        <v>0.5</v>
      </c>
    </row>
    <row r="827" spans="1:66" ht="15.6" outlineLevel="1" x14ac:dyDescent="0.3">
      <c r="A827" s="596" t="str">
        <f t="shared" si="343"/>
        <v>On hand</v>
      </c>
      <c r="B827" s="273" t="s">
        <v>84</v>
      </c>
      <c r="C827" s="658" t="s">
        <v>36</v>
      </c>
      <c r="D827" s="658" t="s">
        <v>81</v>
      </c>
      <c r="F827" s="747">
        <v>1</v>
      </c>
      <c r="G827" s="694">
        <f>'Weekly Capacity (PE)'!F827</f>
        <v>1</v>
      </c>
      <c r="H827" s="694">
        <f>'Weekly Capacity (PE)'!G827</f>
        <v>1</v>
      </c>
      <c r="I827" s="694">
        <f>'Weekly Capacity (PE)'!H827</f>
        <v>1</v>
      </c>
      <c r="J827" s="694">
        <f>'Weekly Capacity (PE)'!I827</f>
        <v>1</v>
      </c>
      <c r="K827" s="694">
        <f>'Weekly Capacity (PE)'!J827</f>
        <v>1</v>
      </c>
      <c r="L827" s="694">
        <f>'Weekly Capacity (PE)'!K827</f>
        <v>1</v>
      </c>
      <c r="M827" s="694">
        <f>'Weekly Capacity (PE)'!L827</f>
        <v>1</v>
      </c>
      <c r="N827" s="694">
        <f>'Weekly Capacity (PE)'!M827</f>
        <v>1</v>
      </c>
      <c r="O827" s="694">
        <f>'Weekly Capacity (PE)'!N827</f>
        <v>1</v>
      </c>
      <c r="P827" s="694">
        <f>'Weekly Capacity (PE)'!O827</f>
        <v>1</v>
      </c>
      <c r="Q827" s="694">
        <f>'Weekly Capacity (PE)'!P827</f>
        <v>1</v>
      </c>
      <c r="R827" s="695">
        <f>'Weekly Capacity (PE)'!Q827</f>
        <v>1</v>
      </c>
      <c r="S827" s="748">
        <f t="shared" si="334"/>
        <v>1</v>
      </c>
      <c r="T827" s="666">
        <v>1</v>
      </c>
      <c r="U827" s="663">
        <f t="shared" si="389"/>
        <v>1</v>
      </c>
      <c r="V827" s="663">
        <f t="shared" si="389"/>
        <v>1</v>
      </c>
      <c r="W827" s="663">
        <f t="shared" si="389"/>
        <v>1</v>
      </c>
      <c r="X827" s="663">
        <f t="shared" si="389"/>
        <v>1</v>
      </c>
      <c r="Y827" s="663">
        <f t="shared" si="389"/>
        <v>1</v>
      </c>
      <c r="Z827" s="663">
        <f t="shared" si="389"/>
        <v>1</v>
      </c>
      <c r="AA827" s="663">
        <f t="shared" si="389"/>
        <v>1</v>
      </c>
      <c r="AB827" s="663">
        <f t="shared" si="389"/>
        <v>1</v>
      </c>
      <c r="AC827" s="663">
        <f t="shared" si="389"/>
        <v>1</v>
      </c>
      <c r="AD827" s="663">
        <f t="shared" si="389"/>
        <v>1</v>
      </c>
      <c r="AE827" s="663">
        <f t="shared" si="389"/>
        <v>1</v>
      </c>
      <c r="AF827" s="664">
        <f t="shared" si="389"/>
        <v>1</v>
      </c>
      <c r="AG827" s="614">
        <f t="shared" si="336"/>
        <v>1</v>
      </c>
      <c r="AH827" s="666">
        <f t="shared" si="390"/>
        <v>1</v>
      </c>
      <c r="AI827" s="663">
        <f t="shared" si="391"/>
        <v>1</v>
      </c>
      <c r="AJ827" s="663">
        <f t="shared" si="391"/>
        <v>1</v>
      </c>
      <c r="AK827" s="663">
        <f t="shared" si="391"/>
        <v>1</v>
      </c>
      <c r="AL827" s="663">
        <f t="shared" si="391"/>
        <v>1</v>
      </c>
      <c r="AM827" s="663">
        <f t="shared" si="391"/>
        <v>1</v>
      </c>
      <c r="AN827" s="663">
        <f t="shared" si="391"/>
        <v>1</v>
      </c>
      <c r="AO827" s="663">
        <f t="shared" si="391"/>
        <v>1</v>
      </c>
      <c r="AP827" s="663">
        <f t="shared" si="391"/>
        <v>1</v>
      </c>
      <c r="AQ827" s="663">
        <f t="shared" si="391"/>
        <v>1</v>
      </c>
      <c r="AR827" s="663">
        <f t="shared" si="391"/>
        <v>1</v>
      </c>
      <c r="AS827" s="663">
        <f t="shared" si="391"/>
        <v>1</v>
      </c>
      <c r="AT827" s="664">
        <f t="shared" si="391"/>
        <v>1</v>
      </c>
      <c r="AU827" s="614">
        <f t="shared" si="339"/>
        <v>1</v>
      </c>
      <c r="AV827" s="614">
        <f t="shared" si="347"/>
        <v>1</v>
      </c>
      <c r="AW827" s="663">
        <f t="shared" si="347"/>
        <v>1</v>
      </c>
      <c r="AX827" s="663">
        <f t="shared" si="347"/>
        <v>1</v>
      </c>
      <c r="AY827" s="663">
        <f t="shared" si="347"/>
        <v>1</v>
      </c>
      <c r="AZ827" s="663">
        <f t="shared" si="347"/>
        <v>1</v>
      </c>
      <c r="BA827" s="663">
        <f t="shared" si="347"/>
        <v>1</v>
      </c>
      <c r="BB827" s="663">
        <f t="shared" si="347"/>
        <v>1</v>
      </c>
      <c r="BC827" s="663">
        <f t="shared" si="347"/>
        <v>1</v>
      </c>
      <c r="BD827" s="663">
        <f t="shared" si="347"/>
        <v>1</v>
      </c>
      <c r="BE827" s="663">
        <f t="shared" si="347"/>
        <v>1</v>
      </c>
      <c r="BF827" s="663">
        <f t="shared" si="347"/>
        <v>1</v>
      </c>
      <c r="BG827" s="663">
        <f t="shared" si="347"/>
        <v>1</v>
      </c>
      <c r="BH827" s="664">
        <f t="shared" si="347"/>
        <v>1</v>
      </c>
      <c r="BI827" s="614">
        <f t="shared" si="342"/>
        <v>1</v>
      </c>
      <c r="BJ827" s="614">
        <f t="shared" si="342"/>
        <v>1</v>
      </c>
      <c r="BK827" s="614">
        <f t="shared" si="342"/>
        <v>1</v>
      </c>
      <c r="BL827" s="614">
        <f t="shared" si="342"/>
        <v>1</v>
      </c>
      <c r="BM827" s="614">
        <f t="shared" si="342"/>
        <v>1</v>
      </c>
      <c r="BN827">
        <v>1</v>
      </c>
    </row>
    <row r="828" spans="1:66" ht="15.6" outlineLevel="1" x14ac:dyDescent="0.3">
      <c r="A828" s="596" t="str">
        <f t="shared" si="343"/>
        <v>On hand</v>
      </c>
      <c r="B828" s="701" t="s">
        <v>84</v>
      </c>
      <c r="C828" s="678" t="s">
        <v>36</v>
      </c>
      <c r="D828" s="678" t="s">
        <v>82</v>
      </c>
      <c r="F828" s="747">
        <v>0.5</v>
      </c>
      <c r="G828" s="749">
        <f>'Weekly Capacity (PE)'!F828</f>
        <v>0.5</v>
      </c>
      <c r="H828" s="749">
        <f>'Weekly Capacity (PE)'!G828</f>
        <v>0.5</v>
      </c>
      <c r="I828" s="749">
        <f>'Weekly Capacity (PE)'!H828</f>
        <v>0.5</v>
      </c>
      <c r="J828" s="749">
        <f>'Weekly Capacity (PE)'!I828</f>
        <v>0.5</v>
      </c>
      <c r="K828" s="749">
        <f>'Weekly Capacity (PE)'!J828</f>
        <v>0.5</v>
      </c>
      <c r="L828" s="749">
        <f>'Weekly Capacity (PE)'!K828</f>
        <v>0.5</v>
      </c>
      <c r="M828" s="749">
        <f>'Weekly Capacity (PE)'!L828</f>
        <v>0.5</v>
      </c>
      <c r="N828" s="749">
        <f>'Weekly Capacity (PE)'!M828</f>
        <v>0.5</v>
      </c>
      <c r="O828" s="749">
        <f>'Weekly Capacity (PE)'!N828</f>
        <v>0.5</v>
      </c>
      <c r="P828" s="749">
        <f>'Weekly Capacity (PE)'!O828</f>
        <v>0.5</v>
      </c>
      <c r="Q828" s="749">
        <f>'Weekly Capacity (PE)'!P828</f>
        <v>0.5</v>
      </c>
      <c r="R828" s="750">
        <f>'Weekly Capacity (PE)'!Q828</f>
        <v>0.5</v>
      </c>
      <c r="S828" s="751">
        <f t="shared" si="334"/>
        <v>0.5</v>
      </c>
      <c r="T828" s="752">
        <v>0.5</v>
      </c>
      <c r="U828" s="753">
        <f t="shared" si="389"/>
        <v>0.5</v>
      </c>
      <c r="V828" s="753">
        <f t="shared" si="389"/>
        <v>0.5</v>
      </c>
      <c r="W828" s="753">
        <f t="shared" si="389"/>
        <v>0.5</v>
      </c>
      <c r="X828" s="753">
        <f t="shared" si="389"/>
        <v>0.5</v>
      </c>
      <c r="Y828" s="753">
        <f t="shared" si="389"/>
        <v>0.5</v>
      </c>
      <c r="Z828" s="753">
        <f t="shared" si="389"/>
        <v>0.5</v>
      </c>
      <c r="AA828" s="753">
        <f t="shared" si="389"/>
        <v>0.5</v>
      </c>
      <c r="AB828" s="753">
        <f t="shared" si="389"/>
        <v>0.5</v>
      </c>
      <c r="AC828" s="753">
        <f t="shared" si="389"/>
        <v>0.5</v>
      </c>
      <c r="AD828" s="753">
        <f t="shared" si="389"/>
        <v>0.5</v>
      </c>
      <c r="AE828" s="753">
        <f t="shared" si="389"/>
        <v>0.5</v>
      </c>
      <c r="AF828" s="754">
        <f t="shared" si="389"/>
        <v>0.5</v>
      </c>
      <c r="AG828" s="633">
        <f t="shared" si="336"/>
        <v>0.5</v>
      </c>
      <c r="AH828" s="752">
        <f t="shared" si="390"/>
        <v>0.5</v>
      </c>
      <c r="AI828" s="753">
        <f t="shared" si="391"/>
        <v>0.5</v>
      </c>
      <c r="AJ828" s="753">
        <f t="shared" si="391"/>
        <v>0.5</v>
      </c>
      <c r="AK828" s="753">
        <f t="shared" si="391"/>
        <v>0.5</v>
      </c>
      <c r="AL828" s="753">
        <f t="shared" si="391"/>
        <v>0.5</v>
      </c>
      <c r="AM828" s="753">
        <f t="shared" si="391"/>
        <v>0.5</v>
      </c>
      <c r="AN828" s="753">
        <f t="shared" si="391"/>
        <v>0.5</v>
      </c>
      <c r="AO828" s="753">
        <f t="shared" si="391"/>
        <v>0.5</v>
      </c>
      <c r="AP828" s="753">
        <f t="shared" si="391"/>
        <v>0.5</v>
      </c>
      <c r="AQ828" s="753">
        <f t="shared" si="391"/>
        <v>0.5</v>
      </c>
      <c r="AR828" s="753">
        <f t="shared" si="391"/>
        <v>0.5</v>
      </c>
      <c r="AS828" s="753">
        <f t="shared" si="391"/>
        <v>0.5</v>
      </c>
      <c r="AT828" s="754">
        <f t="shared" si="391"/>
        <v>0.5</v>
      </c>
      <c r="AU828" s="633">
        <f t="shared" si="339"/>
        <v>0.5</v>
      </c>
      <c r="AV828" s="633">
        <f t="shared" si="347"/>
        <v>0.5</v>
      </c>
      <c r="AW828" s="753">
        <f t="shared" si="347"/>
        <v>0.5</v>
      </c>
      <c r="AX828" s="753">
        <f t="shared" si="347"/>
        <v>0.5</v>
      </c>
      <c r="AY828" s="753">
        <f t="shared" si="347"/>
        <v>0.5</v>
      </c>
      <c r="AZ828" s="753">
        <f t="shared" si="347"/>
        <v>0.5</v>
      </c>
      <c r="BA828" s="753">
        <f t="shared" si="347"/>
        <v>0.5</v>
      </c>
      <c r="BB828" s="753">
        <f t="shared" si="347"/>
        <v>0.5</v>
      </c>
      <c r="BC828" s="753">
        <f t="shared" si="347"/>
        <v>0.5</v>
      </c>
      <c r="BD828" s="753">
        <f t="shared" si="347"/>
        <v>0.5</v>
      </c>
      <c r="BE828" s="753">
        <f t="shared" si="347"/>
        <v>0.5</v>
      </c>
      <c r="BF828" s="753">
        <f t="shared" si="347"/>
        <v>0.5</v>
      </c>
      <c r="BG828" s="753">
        <f t="shared" si="347"/>
        <v>0.5</v>
      </c>
      <c r="BH828" s="754">
        <f t="shared" si="347"/>
        <v>0.5</v>
      </c>
      <c r="BI828" s="633">
        <f t="shared" si="342"/>
        <v>0.5</v>
      </c>
      <c r="BJ828" s="633">
        <f t="shared" si="342"/>
        <v>0.5</v>
      </c>
      <c r="BK828" s="633">
        <f t="shared" si="342"/>
        <v>0.5</v>
      </c>
      <c r="BL828" s="633">
        <f t="shared" si="342"/>
        <v>0.5</v>
      </c>
      <c r="BM828" s="633">
        <f t="shared" si="342"/>
        <v>0.5</v>
      </c>
      <c r="BN828">
        <v>0.5</v>
      </c>
    </row>
    <row r="829" spans="1:66" ht="15.6" outlineLevel="1" x14ac:dyDescent="0.3">
      <c r="A829" s="596" t="str">
        <f t="shared" si="343"/>
        <v>On hand</v>
      </c>
      <c r="B829" s="297" t="s">
        <v>85</v>
      </c>
      <c r="C829" s="685" t="s">
        <v>37</v>
      </c>
      <c r="D829" s="685" t="s">
        <v>77</v>
      </c>
      <c r="E829" s="179"/>
      <c r="F829" s="686">
        <v>1</v>
      </c>
      <c r="G829" s="687">
        <f>'Weekly Capacity (PE)'!F829</f>
        <v>1</v>
      </c>
      <c r="H829" s="687">
        <f>'Weekly Capacity (PE)'!G829</f>
        <v>1</v>
      </c>
      <c r="I829" s="687">
        <f>'Weekly Capacity (PE)'!H829</f>
        <v>1</v>
      </c>
      <c r="J829" s="755">
        <f t="shared" ref="J829" si="392">ROUNDUP(J830/2,0)</f>
        <v>1</v>
      </c>
      <c r="K829" s="687">
        <f>'Weekly Capacity (PE)'!J829</f>
        <v>1</v>
      </c>
      <c r="L829" s="687">
        <f>'Weekly Capacity (PE)'!K829</f>
        <v>1</v>
      </c>
      <c r="M829" s="687">
        <f>'Weekly Capacity (PE)'!L829</f>
        <v>1</v>
      </c>
      <c r="N829" s="687">
        <f>'Weekly Capacity (PE)'!M829</f>
        <v>1</v>
      </c>
      <c r="O829" s="687">
        <f>'Weekly Capacity (PE)'!N829</f>
        <v>1</v>
      </c>
      <c r="P829" s="687">
        <f>'Weekly Capacity (PE)'!O829</f>
        <v>1</v>
      </c>
      <c r="Q829" s="687">
        <f>'Weekly Capacity (PE)'!P829</f>
        <v>1</v>
      </c>
      <c r="R829" s="688">
        <f>'Weekly Capacity (PE)'!Q829</f>
        <v>1</v>
      </c>
      <c r="S829" s="689">
        <f t="shared" si="334"/>
        <v>1</v>
      </c>
      <c r="T829" s="693">
        <f t="shared" ref="T829" si="393">ROUNDUP(T830/2,0)</f>
        <v>1</v>
      </c>
      <c r="U829" s="686">
        <f t="shared" si="389"/>
        <v>1</v>
      </c>
      <c r="V829" s="686">
        <f t="shared" si="389"/>
        <v>1</v>
      </c>
      <c r="W829" s="686">
        <f t="shared" si="389"/>
        <v>1</v>
      </c>
      <c r="X829" s="686">
        <f t="shared" si="389"/>
        <v>1</v>
      </c>
      <c r="Y829" s="686">
        <f t="shared" si="389"/>
        <v>1</v>
      </c>
      <c r="Z829" s="686">
        <f t="shared" si="389"/>
        <v>1</v>
      </c>
      <c r="AA829" s="686">
        <f t="shared" si="389"/>
        <v>1</v>
      </c>
      <c r="AB829" s="686">
        <f t="shared" si="389"/>
        <v>1</v>
      </c>
      <c r="AC829" s="686">
        <f t="shared" si="389"/>
        <v>1</v>
      </c>
      <c r="AD829" s="686">
        <f t="shared" si="389"/>
        <v>1</v>
      </c>
      <c r="AE829" s="708">
        <f t="shared" ref="AE829" si="394">ROUNDUP(AE830/2,0)</f>
        <v>2</v>
      </c>
      <c r="AF829" s="691">
        <f t="shared" si="389"/>
        <v>2</v>
      </c>
      <c r="AG829" s="709">
        <f t="shared" si="336"/>
        <v>1.1538461538461537</v>
      </c>
      <c r="AH829" s="693">
        <f t="shared" si="390"/>
        <v>2</v>
      </c>
      <c r="AI829" s="686">
        <f t="shared" si="391"/>
        <v>2</v>
      </c>
      <c r="AJ829" s="686">
        <f t="shared" si="391"/>
        <v>2</v>
      </c>
      <c r="AK829" s="686">
        <f t="shared" si="391"/>
        <v>2</v>
      </c>
      <c r="AL829" s="686">
        <f t="shared" si="391"/>
        <v>2</v>
      </c>
      <c r="AM829" s="686">
        <f t="shared" si="391"/>
        <v>2</v>
      </c>
      <c r="AN829" s="686">
        <f t="shared" si="391"/>
        <v>2</v>
      </c>
      <c r="AO829" s="686">
        <f t="shared" si="391"/>
        <v>2</v>
      </c>
      <c r="AP829" s="686">
        <f t="shared" si="391"/>
        <v>2</v>
      </c>
      <c r="AQ829" s="686">
        <f t="shared" si="391"/>
        <v>2</v>
      </c>
      <c r="AR829" s="686">
        <f t="shared" si="391"/>
        <v>2</v>
      </c>
      <c r="AS829" s="686">
        <f t="shared" si="391"/>
        <v>2</v>
      </c>
      <c r="AT829" s="691">
        <f t="shared" si="391"/>
        <v>2</v>
      </c>
      <c r="AU829" s="709">
        <f t="shared" si="339"/>
        <v>2</v>
      </c>
      <c r="AV829" s="756">
        <f>AU829+6</f>
        <v>8</v>
      </c>
      <c r="AW829" s="686">
        <f t="shared" ref="AW829:BH848" si="395">AV829</f>
        <v>8</v>
      </c>
      <c r="AX829" s="686">
        <f t="shared" si="395"/>
        <v>8</v>
      </c>
      <c r="AY829" s="686">
        <f t="shared" si="395"/>
        <v>8</v>
      </c>
      <c r="AZ829" s="686">
        <f t="shared" si="395"/>
        <v>8</v>
      </c>
      <c r="BA829" s="686">
        <f t="shared" si="395"/>
        <v>8</v>
      </c>
      <c r="BB829" s="686">
        <f t="shared" si="395"/>
        <v>8</v>
      </c>
      <c r="BC829" s="686">
        <f t="shared" si="395"/>
        <v>8</v>
      </c>
      <c r="BD829" s="686">
        <f t="shared" si="395"/>
        <v>8</v>
      </c>
      <c r="BE829" s="686">
        <f t="shared" si="395"/>
        <v>8</v>
      </c>
      <c r="BF829" s="686">
        <f t="shared" si="395"/>
        <v>8</v>
      </c>
      <c r="BG829" s="686">
        <f t="shared" si="395"/>
        <v>8</v>
      </c>
      <c r="BH829" s="691">
        <f t="shared" si="395"/>
        <v>8</v>
      </c>
      <c r="BI829" s="756">
        <f t="shared" si="342"/>
        <v>8</v>
      </c>
      <c r="BJ829" s="709">
        <f t="shared" si="342"/>
        <v>8</v>
      </c>
      <c r="BK829" s="709">
        <f t="shared" si="342"/>
        <v>8</v>
      </c>
      <c r="BL829" s="709">
        <f t="shared" si="342"/>
        <v>8</v>
      </c>
      <c r="BM829" s="709">
        <f t="shared" si="342"/>
        <v>8</v>
      </c>
    </row>
    <row r="830" spans="1:66" ht="15.6" outlineLevel="1" x14ac:dyDescent="0.3">
      <c r="A830" s="596" t="str">
        <f t="shared" si="343"/>
        <v>On hand</v>
      </c>
      <c r="B830" s="273" t="s">
        <v>85</v>
      </c>
      <c r="C830" s="658" t="s">
        <v>37</v>
      </c>
      <c r="D830" s="658" t="s">
        <v>78</v>
      </c>
      <c r="F830" s="663">
        <v>1</v>
      </c>
      <c r="G830" s="694">
        <f>'Weekly Capacity (PE)'!F830</f>
        <v>1</v>
      </c>
      <c r="H830" s="694">
        <f>'Weekly Capacity (PE)'!G830</f>
        <v>1</v>
      </c>
      <c r="I830" s="694">
        <f>'Weekly Capacity (PE)'!H830</f>
        <v>1</v>
      </c>
      <c r="J830" s="757">
        <v>2</v>
      </c>
      <c r="K830" s="694">
        <f>'Weekly Capacity (PE)'!J830</f>
        <v>2</v>
      </c>
      <c r="L830" s="694">
        <f>'Weekly Capacity (PE)'!K830</f>
        <v>2</v>
      </c>
      <c r="M830" s="694">
        <f>'Weekly Capacity (PE)'!L830</f>
        <v>2</v>
      </c>
      <c r="N830" s="694">
        <f>'Weekly Capacity (PE)'!M830</f>
        <v>2</v>
      </c>
      <c r="O830" s="694">
        <f>'Weekly Capacity (PE)'!N830</f>
        <v>2</v>
      </c>
      <c r="P830" s="694">
        <f>'Weekly Capacity (PE)'!O830</f>
        <v>2</v>
      </c>
      <c r="Q830" s="694">
        <f>'Weekly Capacity (PE)'!P830</f>
        <v>2</v>
      </c>
      <c r="R830" s="695">
        <f>'Weekly Capacity (PE)'!Q830</f>
        <v>2</v>
      </c>
      <c r="S830" s="669">
        <f t="shared" si="334"/>
        <v>1.6923076923076923</v>
      </c>
      <c r="T830" s="713">
        <f>R830</f>
        <v>2</v>
      </c>
      <c r="U830" s="663">
        <f t="shared" si="389"/>
        <v>2</v>
      </c>
      <c r="V830" s="663">
        <f t="shared" si="389"/>
        <v>2</v>
      </c>
      <c r="W830" s="663">
        <f t="shared" si="389"/>
        <v>2</v>
      </c>
      <c r="X830" s="663">
        <f t="shared" si="389"/>
        <v>2</v>
      </c>
      <c r="Y830" s="663">
        <f t="shared" si="389"/>
        <v>2</v>
      </c>
      <c r="Z830" s="663">
        <f t="shared" si="389"/>
        <v>2</v>
      </c>
      <c r="AA830" s="663">
        <f t="shared" si="389"/>
        <v>2</v>
      </c>
      <c r="AB830" s="663">
        <f t="shared" si="389"/>
        <v>2</v>
      </c>
      <c r="AC830" s="663">
        <f t="shared" si="389"/>
        <v>2</v>
      </c>
      <c r="AD830" s="663">
        <f t="shared" si="389"/>
        <v>2</v>
      </c>
      <c r="AE830" s="714">
        <f>AD830+2</f>
        <v>4</v>
      </c>
      <c r="AF830" s="664">
        <f t="shared" si="389"/>
        <v>4</v>
      </c>
      <c r="AG830" s="716">
        <f t="shared" si="336"/>
        <v>2.3076923076923075</v>
      </c>
      <c r="AH830" s="666">
        <f t="shared" si="390"/>
        <v>4</v>
      </c>
      <c r="AI830" s="663">
        <f t="shared" si="391"/>
        <v>4</v>
      </c>
      <c r="AJ830" s="663">
        <f t="shared" si="391"/>
        <v>4</v>
      </c>
      <c r="AK830" s="663">
        <f t="shared" si="391"/>
        <v>4</v>
      </c>
      <c r="AL830" s="663">
        <f t="shared" si="391"/>
        <v>4</v>
      </c>
      <c r="AM830" s="663">
        <f t="shared" si="391"/>
        <v>4</v>
      </c>
      <c r="AN830" s="663">
        <f t="shared" si="391"/>
        <v>4</v>
      </c>
      <c r="AO830" s="663">
        <f t="shared" si="391"/>
        <v>4</v>
      </c>
      <c r="AP830" s="663">
        <f t="shared" si="391"/>
        <v>4</v>
      </c>
      <c r="AQ830" s="663">
        <f t="shared" si="391"/>
        <v>4</v>
      </c>
      <c r="AR830" s="663">
        <f t="shared" si="391"/>
        <v>4</v>
      </c>
      <c r="AS830" s="663">
        <f t="shared" si="391"/>
        <v>4</v>
      </c>
      <c r="AT830" s="664">
        <f t="shared" si="391"/>
        <v>4</v>
      </c>
      <c r="AU830" s="716">
        <f t="shared" si="339"/>
        <v>4</v>
      </c>
      <c r="AV830" s="684">
        <f>AU830+13</f>
        <v>17</v>
      </c>
      <c r="AW830" s="663">
        <f t="shared" si="395"/>
        <v>17</v>
      </c>
      <c r="AX830" s="663">
        <f t="shared" si="395"/>
        <v>17</v>
      </c>
      <c r="AY830" s="663">
        <f t="shared" si="395"/>
        <v>17</v>
      </c>
      <c r="AZ830" s="663">
        <f t="shared" si="395"/>
        <v>17</v>
      </c>
      <c r="BA830" s="663">
        <f t="shared" si="395"/>
        <v>17</v>
      </c>
      <c r="BB830" s="663">
        <f t="shared" si="395"/>
        <v>17</v>
      </c>
      <c r="BC830" s="663">
        <f t="shared" si="395"/>
        <v>17</v>
      </c>
      <c r="BD830" s="663">
        <f t="shared" si="395"/>
        <v>17</v>
      </c>
      <c r="BE830" s="663">
        <f t="shared" si="395"/>
        <v>17</v>
      </c>
      <c r="BF830" s="663">
        <f t="shared" si="395"/>
        <v>17</v>
      </c>
      <c r="BG830" s="663">
        <f t="shared" si="395"/>
        <v>17</v>
      </c>
      <c r="BH830" s="664">
        <f t="shared" si="395"/>
        <v>17</v>
      </c>
      <c r="BI830" s="684">
        <f t="shared" si="342"/>
        <v>17</v>
      </c>
      <c r="BJ830" s="716">
        <f t="shared" si="342"/>
        <v>17</v>
      </c>
      <c r="BK830" s="716">
        <f t="shared" si="342"/>
        <v>17</v>
      </c>
      <c r="BL830" s="716">
        <f t="shared" si="342"/>
        <v>17</v>
      </c>
      <c r="BM830" s="716">
        <f t="shared" si="342"/>
        <v>17</v>
      </c>
    </row>
    <row r="831" spans="1:66" ht="15.6" outlineLevel="1" x14ac:dyDescent="0.3">
      <c r="A831" s="596" t="str">
        <f t="shared" si="343"/>
        <v>On hand</v>
      </c>
      <c r="B831" s="701" t="s">
        <v>85</v>
      </c>
      <c r="C831" s="678" t="s">
        <v>37</v>
      </c>
      <c r="D831" s="678" t="s">
        <v>79</v>
      </c>
      <c r="F831" s="702">
        <v>1</v>
      </c>
      <c r="G831" s="680">
        <f>'Weekly Capacity (PE)'!F831</f>
        <v>1</v>
      </c>
      <c r="H831" s="680">
        <f>'Weekly Capacity (PE)'!G831</f>
        <v>1</v>
      </c>
      <c r="I831" s="680">
        <f>'Weekly Capacity (PE)'!H831</f>
        <v>1</v>
      </c>
      <c r="J831" s="758">
        <f t="shared" ref="J831" si="396">ROUNDUP(J830/4,0)</f>
        <v>1</v>
      </c>
      <c r="K831" s="680">
        <f>'Weekly Capacity (PE)'!J831</f>
        <v>1</v>
      </c>
      <c r="L831" s="680">
        <f>'Weekly Capacity (PE)'!K831</f>
        <v>1</v>
      </c>
      <c r="M831" s="680">
        <f>'Weekly Capacity (PE)'!L831</f>
        <v>1</v>
      </c>
      <c r="N831" s="680">
        <f>'Weekly Capacity (PE)'!M831</f>
        <v>1</v>
      </c>
      <c r="O831" s="680">
        <f>'Weekly Capacity (PE)'!N831</f>
        <v>1</v>
      </c>
      <c r="P831" s="680">
        <f>'Weekly Capacity (PE)'!O831</f>
        <v>1</v>
      </c>
      <c r="Q831" s="680">
        <f>'Weekly Capacity (PE)'!P831</f>
        <v>1</v>
      </c>
      <c r="R831" s="681">
        <f>'Weekly Capacity (PE)'!Q831</f>
        <v>1</v>
      </c>
      <c r="S831" s="703">
        <f t="shared" si="334"/>
        <v>1</v>
      </c>
      <c r="T831" s="704">
        <f t="shared" ref="T831" si="397">ROUNDUP(T830/4,0)</f>
        <v>1</v>
      </c>
      <c r="U831" s="702">
        <f t="shared" si="389"/>
        <v>1</v>
      </c>
      <c r="V831" s="702">
        <f t="shared" si="389"/>
        <v>1</v>
      </c>
      <c r="W831" s="702">
        <f t="shared" si="389"/>
        <v>1</v>
      </c>
      <c r="X831" s="702">
        <f t="shared" si="389"/>
        <v>1</v>
      </c>
      <c r="Y831" s="702">
        <f t="shared" si="389"/>
        <v>1</v>
      </c>
      <c r="Z831" s="702">
        <f t="shared" si="389"/>
        <v>1</v>
      </c>
      <c r="AA831" s="702">
        <f t="shared" si="389"/>
        <v>1</v>
      </c>
      <c r="AB831" s="702">
        <f t="shared" si="389"/>
        <v>1</v>
      </c>
      <c r="AC831" s="702">
        <f t="shared" si="389"/>
        <v>1</v>
      </c>
      <c r="AD831" s="702">
        <f t="shared" si="389"/>
        <v>1</v>
      </c>
      <c r="AE831" s="737">
        <f t="shared" ref="AE831" si="398">ROUNDUP(AE830/4,0)</f>
        <v>1</v>
      </c>
      <c r="AF831" s="705">
        <f t="shared" si="389"/>
        <v>1</v>
      </c>
      <c r="AG831" s="723">
        <f t="shared" si="336"/>
        <v>1</v>
      </c>
      <c r="AH831" s="724">
        <f t="shared" si="390"/>
        <v>1</v>
      </c>
      <c r="AI831" s="702">
        <f t="shared" si="391"/>
        <v>1</v>
      </c>
      <c r="AJ831" s="702">
        <f t="shared" si="391"/>
        <v>1</v>
      </c>
      <c r="AK831" s="702">
        <f t="shared" si="391"/>
        <v>1</v>
      </c>
      <c r="AL831" s="702">
        <f t="shared" si="391"/>
        <v>1</v>
      </c>
      <c r="AM831" s="702">
        <f t="shared" si="391"/>
        <v>1</v>
      </c>
      <c r="AN831" s="702">
        <f t="shared" si="391"/>
        <v>1</v>
      </c>
      <c r="AO831" s="702">
        <f t="shared" si="391"/>
        <v>1</v>
      </c>
      <c r="AP831" s="702">
        <f t="shared" si="391"/>
        <v>1</v>
      </c>
      <c r="AQ831" s="702">
        <f t="shared" si="391"/>
        <v>1</v>
      </c>
      <c r="AR831" s="702">
        <f t="shared" si="391"/>
        <v>1</v>
      </c>
      <c r="AS831" s="702">
        <f t="shared" si="391"/>
        <v>1</v>
      </c>
      <c r="AT831" s="705">
        <f t="shared" si="391"/>
        <v>1</v>
      </c>
      <c r="AU831" s="723">
        <f t="shared" si="339"/>
        <v>1</v>
      </c>
      <c r="AV831" s="759">
        <f>AU831+4</f>
        <v>5</v>
      </c>
      <c r="AW831" s="702">
        <f t="shared" si="395"/>
        <v>5</v>
      </c>
      <c r="AX831" s="702">
        <f t="shared" si="395"/>
        <v>5</v>
      </c>
      <c r="AY831" s="702">
        <f t="shared" si="395"/>
        <v>5</v>
      </c>
      <c r="AZ831" s="702">
        <f t="shared" si="395"/>
        <v>5</v>
      </c>
      <c r="BA831" s="702">
        <f t="shared" si="395"/>
        <v>5</v>
      </c>
      <c r="BB831" s="702">
        <f t="shared" si="395"/>
        <v>5</v>
      </c>
      <c r="BC831" s="702">
        <f t="shared" si="395"/>
        <v>5</v>
      </c>
      <c r="BD831" s="702">
        <f t="shared" si="395"/>
        <v>5</v>
      </c>
      <c r="BE831" s="702">
        <f t="shared" si="395"/>
        <v>5</v>
      </c>
      <c r="BF831" s="702">
        <f t="shared" si="395"/>
        <v>5</v>
      </c>
      <c r="BG831" s="702">
        <f t="shared" si="395"/>
        <v>5</v>
      </c>
      <c r="BH831" s="705">
        <f t="shared" si="395"/>
        <v>5</v>
      </c>
      <c r="BI831" s="759">
        <f t="shared" si="342"/>
        <v>5</v>
      </c>
      <c r="BJ831" s="723">
        <f t="shared" si="342"/>
        <v>5</v>
      </c>
      <c r="BK831" s="723">
        <f t="shared" si="342"/>
        <v>5</v>
      </c>
      <c r="BL831" s="723">
        <f t="shared" si="342"/>
        <v>5</v>
      </c>
      <c r="BM831" s="723">
        <f t="shared" si="342"/>
        <v>5</v>
      </c>
    </row>
    <row r="832" spans="1:66" ht="15.6" outlineLevel="1" x14ac:dyDescent="0.3">
      <c r="A832" s="596" t="str">
        <f>A831</f>
        <v>On hand</v>
      </c>
      <c r="B832" s="297" t="s">
        <v>74</v>
      </c>
      <c r="C832" s="760" t="s">
        <v>42</v>
      </c>
      <c r="D832" s="685" t="s">
        <v>68</v>
      </c>
      <c r="E832" s="179"/>
      <c r="F832" s="761">
        <v>1</v>
      </c>
      <c r="G832" s="761">
        <v>1</v>
      </c>
      <c r="H832" s="762">
        <f>'Weekly Capacity (PE)'!G832</f>
        <v>1</v>
      </c>
      <c r="I832" s="762">
        <f>'Weekly Capacity (PE)'!H832</f>
        <v>1</v>
      </c>
      <c r="J832" s="762">
        <f>'Weekly Capacity (PE)'!I832</f>
        <v>1</v>
      </c>
      <c r="K832" s="762">
        <f>'Weekly Capacity (PE)'!J832</f>
        <v>1</v>
      </c>
      <c r="L832" s="762">
        <f>'Weekly Capacity (PE)'!K832</f>
        <v>1</v>
      </c>
      <c r="M832" s="762">
        <f>'Weekly Capacity (PE)'!L832</f>
        <v>1</v>
      </c>
      <c r="N832" s="762">
        <f>'Weekly Capacity (PE)'!M832</f>
        <v>1</v>
      </c>
      <c r="O832" s="762">
        <f>'Weekly Capacity (PE)'!N832</f>
        <v>1</v>
      </c>
      <c r="P832" s="762">
        <f>'Weekly Capacity (PE)'!O832</f>
        <v>1</v>
      </c>
      <c r="Q832" s="762">
        <f>'Weekly Capacity (PE)'!P832</f>
        <v>1</v>
      </c>
      <c r="R832" s="763">
        <f>'Weekly Capacity (PE)'!Q832</f>
        <v>1</v>
      </c>
      <c r="S832" s="764">
        <f t="shared" si="334"/>
        <v>1</v>
      </c>
      <c r="T832" s="765">
        <f>'Weekly Capacity (PE)'!R832</f>
        <v>1</v>
      </c>
      <c r="U832" s="761">
        <f t="shared" si="389"/>
        <v>1</v>
      </c>
      <c r="V832" s="761">
        <f t="shared" si="389"/>
        <v>1</v>
      </c>
      <c r="W832" s="761">
        <f t="shared" si="389"/>
        <v>1</v>
      </c>
      <c r="X832" s="761">
        <f t="shared" si="389"/>
        <v>1</v>
      </c>
      <c r="Y832" s="761">
        <f t="shared" si="389"/>
        <v>1</v>
      </c>
      <c r="Z832" s="761">
        <f t="shared" si="389"/>
        <v>1</v>
      </c>
      <c r="AA832" s="761">
        <f t="shared" si="389"/>
        <v>1</v>
      </c>
      <c r="AB832" s="761">
        <f t="shared" si="389"/>
        <v>1</v>
      </c>
      <c r="AC832" s="761">
        <f t="shared" si="389"/>
        <v>1</v>
      </c>
      <c r="AD832" s="761">
        <f t="shared" si="389"/>
        <v>1</v>
      </c>
      <c r="AE832" s="761">
        <f t="shared" si="389"/>
        <v>1</v>
      </c>
      <c r="AF832" s="766">
        <f t="shared" si="389"/>
        <v>1</v>
      </c>
      <c r="AG832" s="767">
        <f t="shared" si="336"/>
        <v>1</v>
      </c>
      <c r="AH832" s="768">
        <f t="shared" si="390"/>
        <v>1</v>
      </c>
      <c r="AI832" s="761">
        <f t="shared" si="391"/>
        <v>1</v>
      </c>
      <c r="AJ832" s="761">
        <f t="shared" si="391"/>
        <v>1</v>
      </c>
      <c r="AK832" s="761">
        <f t="shared" si="391"/>
        <v>1</v>
      </c>
      <c r="AL832" s="761">
        <f t="shared" si="391"/>
        <v>1</v>
      </c>
      <c r="AM832" s="761">
        <f t="shared" si="391"/>
        <v>1</v>
      </c>
      <c r="AN832" s="761">
        <f t="shared" si="391"/>
        <v>1</v>
      </c>
      <c r="AO832" s="761">
        <f t="shared" si="391"/>
        <v>1</v>
      </c>
      <c r="AP832" s="761">
        <f t="shared" si="391"/>
        <v>1</v>
      </c>
      <c r="AQ832" s="761">
        <f t="shared" si="391"/>
        <v>1</v>
      </c>
      <c r="AR832" s="761">
        <f t="shared" si="391"/>
        <v>1</v>
      </c>
      <c r="AS832" s="761">
        <f t="shared" si="391"/>
        <v>1</v>
      </c>
      <c r="AT832" s="766">
        <f t="shared" si="391"/>
        <v>1</v>
      </c>
      <c r="AU832" s="767">
        <f t="shared" si="339"/>
        <v>1</v>
      </c>
      <c r="AV832" s="768">
        <f t="shared" ref="AV832:AV850" si="399">AT832</f>
        <v>1</v>
      </c>
      <c r="AW832" s="761">
        <f t="shared" si="395"/>
        <v>1</v>
      </c>
      <c r="AX832" s="761">
        <f t="shared" si="395"/>
        <v>1</v>
      </c>
      <c r="AY832" s="761">
        <f t="shared" si="395"/>
        <v>1</v>
      </c>
      <c r="AZ832" s="761">
        <f t="shared" si="395"/>
        <v>1</v>
      </c>
      <c r="BA832" s="761">
        <f t="shared" si="395"/>
        <v>1</v>
      </c>
      <c r="BB832" s="761">
        <f t="shared" si="395"/>
        <v>1</v>
      </c>
      <c r="BC832" s="761">
        <f t="shared" si="395"/>
        <v>1</v>
      </c>
      <c r="BD832" s="761">
        <f t="shared" si="395"/>
        <v>1</v>
      </c>
      <c r="BE832" s="761">
        <f t="shared" si="395"/>
        <v>1</v>
      </c>
      <c r="BF832" s="761">
        <f t="shared" si="395"/>
        <v>1</v>
      </c>
      <c r="BG832" s="761">
        <f t="shared" si="395"/>
        <v>1</v>
      </c>
      <c r="BH832" s="766">
        <f t="shared" si="395"/>
        <v>1</v>
      </c>
      <c r="BI832" s="767">
        <f t="shared" si="342"/>
        <v>1</v>
      </c>
      <c r="BJ832" s="767">
        <f t="shared" si="342"/>
        <v>1</v>
      </c>
      <c r="BK832" s="767">
        <f t="shared" si="342"/>
        <v>1</v>
      </c>
      <c r="BL832" s="767">
        <f t="shared" si="342"/>
        <v>1</v>
      </c>
      <c r="BM832" s="767">
        <f t="shared" si="342"/>
        <v>1</v>
      </c>
      <c r="BN832">
        <v>1</v>
      </c>
    </row>
    <row r="833" spans="1:66" ht="15.6" outlineLevel="1" x14ac:dyDescent="0.3">
      <c r="A833" s="596" t="str">
        <f t="shared" si="343"/>
        <v>On hand</v>
      </c>
      <c r="B833" s="239" t="s">
        <v>74</v>
      </c>
      <c r="C833" s="769" t="s">
        <v>42</v>
      </c>
      <c r="D833" s="770" t="s">
        <v>69</v>
      </c>
      <c r="F833" s="702">
        <v>1</v>
      </c>
      <c r="G833" s="702">
        <v>1</v>
      </c>
      <c r="H833" s="680">
        <f>'Weekly Capacity (PE)'!G833</f>
        <v>1</v>
      </c>
      <c r="I833" s="680">
        <f>'Weekly Capacity (PE)'!H833</f>
        <v>1</v>
      </c>
      <c r="J833" s="680">
        <f>'Weekly Capacity (PE)'!I833</f>
        <v>1</v>
      </c>
      <c r="K833" s="680">
        <f>'Weekly Capacity (PE)'!J833</f>
        <v>1</v>
      </c>
      <c r="L833" s="680">
        <f>'Weekly Capacity (PE)'!K833</f>
        <v>1</v>
      </c>
      <c r="M833" s="680">
        <f>'Weekly Capacity (PE)'!L833</f>
        <v>1</v>
      </c>
      <c r="N833" s="680">
        <f>'Weekly Capacity (PE)'!M833</f>
        <v>1</v>
      </c>
      <c r="O833" s="680">
        <f>'Weekly Capacity (PE)'!N833</f>
        <v>1</v>
      </c>
      <c r="P833" s="680">
        <f>'Weekly Capacity (PE)'!O833</f>
        <v>1</v>
      </c>
      <c r="Q833" s="680">
        <f>'Weekly Capacity (PE)'!P833</f>
        <v>1</v>
      </c>
      <c r="R833" s="681">
        <f>'Weekly Capacity (PE)'!Q833</f>
        <v>1</v>
      </c>
      <c r="S833" s="751">
        <f t="shared" si="334"/>
        <v>1</v>
      </c>
      <c r="T833" s="683">
        <f>'Weekly Capacity (PE)'!R833</f>
        <v>1</v>
      </c>
      <c r="U833" s="702">
        <f t="shared" si="389"/>
        <v>1</v>
      </c>
      <c r="V833" s="702">
        <f t="shared" si="389"/>
        <v>1</v>
      </c>
      <c r="W833" s="702">
        <f t="shared" si="389"/>
        <v>1</v>
      </c>
      <c r="X833" s="702">
        <f t="shared" si="389"/>
        <v>1</v>
      </c>
      <c r="Y833" s="702">
        <f t="shared" si="389"/>
        <v>1</v>
      </c>
      <c r="Z833" s="702">
        <f t="shared" si="389"/>
        <v>1</v>
      </c>
      <c r="AA833" s="702">
        <f t="shared" si="389"/>
        <v>1</v>
      </c>
      <c r="AB833" s="702">
        <f t="shared" si="389"/>
        <v>1</v>
      </c>
      <c r="AC833" s="702">
        <f t="shared" si="389"/>
        <v>1</v>
      </c>
      <c r="AD833" s="702">
        <f t="shared" si="389"/>
        <v>1</v>
      </c>
      <c r="AE833" s="702">
        <f t="shared" si="389"/>
        <v>1</v>
      </c>
      <c r="AF833" s="705">
        <f t="shared" si="389"/>
        <v>1</v>
      </c>
      <c r="AG833" s="633">
        <f t="shared" si="336"/>
        <v>1</v>
      </c>
      <c r="AH833" s="724">
        <f t="shared" si="390"/>
        <v>1</v>
      </c>
      <c r="AI833" s="702">
        <f t="shared" si="391"/>
        <v>1</v>
      </c>
      <c r="AJ833" s="702">
        <f t="shared" si="391"/>
        <v>1</v>
      </c>
      <c r="AK833" s="702">
        <f t="shared" si="391"/>
        <v>1</v>
      </c>
      <c r="AL833" s="702">
        <f t="shared" si="391"/>
        <v>1</v>
      </c>
      <c r="AM833" s="702">
        <f t="shared" si="391"/>
        <v>1</v>
      </c>
      <c r="AN833" s="702">
        <f t="shared" si="391"/>
        <v>1</v>
      </c>
      <c r="AO833" s="702">
        <f t="shared" si="391"/>
        <v>1</v>
      </c>
      <c r="AP833" s="702">
        <f t="shared" si="391"/>
        <v>1</v>
      </c>
      <c r="AQ833" s="702">
        <f t="shared" si="391"/>
        <v>1</v>
      </c>
      <c r="AR833" s="702">
        <f t="shared" si="391"/>
        <v>1</v>
      </c>
      <c r="AS833" s="702">
        <f t="shared" si="391"/>
        <v>1</v>
      </c>
      <c r="AT833" s="705">
        <f t="shared" si="391"/>
        <v>1</v>
      </c>
      <c r="AU833" s="633">
        <f t="shared" si="339"/>
        <v>1</v>
      </c>
      <c r="AV833" s="724">
        <f t="shared" si="399"/>
        <v>1</v>
      </c>
      <c r="AW833" s="702">
        <f t="shared" si="395"/>
        <v>1</v>
      </c>
      <c r="AX833" s="702">
        <f t="shared" si="395"/>
        <v>1</v>
      </c>
      <c r="AY833" s="702">
        <f t="shared" si="395"/>
        <v>1</v>
      </c>
      <c r="AZ833" s="702">
        <f t="shared" si="395"/>
        <v>1</v>
      </c>
      <c r="BA833" s="702">
        <f t="shared" si="395"/>
        <v>1</v>
      </c>
      <c r="BB833" s="702">
        <f t="shared" si="395"/>
        <v>1</v>
      </c>
      <c r="BC833" s="702">
        <f t="shared" si="395"/>
        <v>1</v>
      </c>
      <c r="BD833" s="702">
        <f t="shared" si="395"/>
        <v>1</v>
      </c>
      <c r="BE833" s="702">
        <f t="shared" si="395"/>
        <v>1</v>
      </c>
      <c r="BF833" s="702">
        <f t="shared" si="395"/>
        <v>1</v>
      </c>
      <c r="BG833" s="702">
        <f t="shared" si="395"/>
        <v>1</v>
      </c>
      <c r="BH833" s="705">
        <f t="shared" si="395"/>
        <v>1</v>
      </c>
      <c r="BI833" s="633">
        <f t="shared" si="342"/>
        <v>1</v>
      </c>
      <c r="BJ833" s="633">
        <f t="shared" si="342"/>
        <v>1</v>
      </c>
      <c r="BK833" s="633">
        <f t="shared" si="342"/>
        <v>1</v>
      </c>
      <c r="BL833" s="633">
        <f t="shared" si="342"/>
        <v>1</v>
      </c>
      <c r="BM833" s="633">
        <f t="shared" si="342"/>
        <v>1</v>
      </c>
      <c r="BN833">
        <v>1</v>
      </c>
    </row>
    <row r="834" spans="1:66" ht="15.6" outlineLevel="1" x14ac:dyDescent="0.3">
      <c r="A834" s="596" t="str">
        <f t="shared" si="343"/>
        <v>On hand</v>
      </c>
      <c r="B834" s="239" t="s">
        <v>74</v>
      </c>
      <c r="C834" s="769" t="s">
        <v>42</v>
      </c>
      <c r="D834" s="770" t="s">
        <v>60</v>
      </c>
      <c r="F834" s="702">
        <v>1</v>
      </c>
      <c r="G834" s="702">
        <v>1</v>
      </c>
      <c r="H834" s="680">
        <f>'Weekly Capacity (PE)'!G834</f>
        <v>1</v>
      </c>
      <c r="I834" s="680">
        <f>'Weekly Capacity (PE)'!H834</f>
        <v>1</v>
      </c>
      <c r="J834" s="680">
        <f>'Weekly Capacity (PE)'!I834</f>
        <v>1</v>
      </c>
      <c r="K834" s="680">
        <f>'Weekly Capacity (PE)'!J834</f>
        <v>1</v>
      </c>
      <c r="L834" s="680">
        <f>'Weekly Capacity (PE)'!K834</f>
        <v>1</v>
      </c>
      <c r="M834" s="680">
        <f>'Weekly Capacity (PE)'!L834</f>
        <v>1</v>
      </c>
      <c r="N834" s="680">
        <f>'Weekly Capacity (PE)'!M834</f>
        <v>1</v>
      </c>
      <c r="O834" s="680">
        <f>'Weekly Capacity (PE)'!N834</f>
        <v>1</v>
      </c>
      <c r="P834" s="680">
        <f>'Weekly Capacity (PE)'!O834</f>
        <v>1</v>
      </c>
      <c r="Q834" s="680">
        <f>'Weekly Capacity (PE)'!P834</f>
        <v>1</v>
      </c>
      <c r="R834" s="681">
        <f>'Weekly Capacity (PE)'!Q834</f>
        <v>1</v>
      </c>
      <c r="S834" s="751">
        <f t="shared" si="334"/>
        <v>1</v>
      </c>
      <c r="T834" s="683">
        <f>'Weekly Capacity (PE)'!R834</f>
        <v>1</v>
      </c>
      <c r="U834" s="702">
        <f t="shared" si="389"/>
        <v>1</v>
      </c>
      <c r="V834" s="702">
        <f t="shared" si="389"/>
        <v>1</v>
      </c>
      <c r="W834" s="702">
        <f t="shared" si="389"/>
        <v>1</v>
      </c>
      <c r="X834" s="702">
        <f t="shared" si="389"/>
        <v>1</v>
      </c>
      <c r="Y834" s="702">
        <f t="shared" si="389"/>
        <v>1</v>
      </c>
      <c r="Z834" s="702">
        <f t="shared" si="389"/>
        <v>1</v>
      </c>
      <c r="AA834" s="702">
        <f t="shared" si="389"/>
        <v>1</v>
      </c>
      <c r="AB834" s="702">
        <f t="shared" si="389"/>
        <v>1</v>
      </c>
      <c r="AC834" s="702">
        <f t="shared" si="389"/>
        <v>1</v>
      </c>
      <c r="AD834" s="702">
        <f t="shared" si="389"/>
        <v>1</v>
      </c>
      <c r="AE834" s="702">
        <f t="shared" si="389"/>
        <v>1</v>
      </c>
      <c r="AF834" s="705">
        <f t="shared" si="389"/>
        <v>1</v>
      </c>
      <c r="AG834" s="633">
        <f t="shared" si="336"/>
        <v>1</v>
      </c>
      <c r="AH834" s="724">
        <f t="shared" si="390"/>
        <v>1</v>
      </c>
      <c r="AI834" s="702">
        <f t="shared" si="391"/>
        <v>1</v>
      </c>
      <c r="AJ834" s="702">
        <f t="shared" si="391"/>
        <v>1</v>
      </c>
      <c r="AK834" s="702">
        <f t="shared" si="391"/>
        <v>1</v>
      </c>
      <c r="AL834" s="702">
        <f t="shared" si="391"/>
        <v>1</v>
      </c>
      <c r="AM834" s="702">
        <f t="shared" si="391"/>
        <v>1</v>
      </c>
      <c r="AN834" s="702">
        <f t="shared" si="391"/>
        <v>1</v>
      </c>
      <c r="AO834" s="702">
        <f t="shared" si="391"/>
        <v>1</v>
      </c>
      <c r="AP834" s="702">
        <f t="shared" si="391"/>
        <v>1</v>
      </c>
      <c r="AQ834" s="702">
        <f t="shared" si="391"/>
        <v>1</v>
      </c>
      <c r="AR834" s="702">
        <f t="shared" si="391"/>
        <v>1</v>
      </c>
      <c r="AS834" s="702">
        <f t="shared" si="391"/>
        <v>1</v>
      </c>
      <c r="AT834" s="705">
        <f t="shared" si="391"/>
        <v>1</v>
      </c>
      <c r="AU834" s="633">
        <f t="shared" si="339"/>
        <v>1</v>
      </c>
      <c r="AV834" s="724">
        <f t="shared" si="399"/>
        <v>1</v>
      </c>
      <c r="AW834" s="702">
        <f t="shared" si="395"/>
        <v>1</v>
      </c>
      <c r="AX834" s="702">
        <f t="shared" si="395"/>
        <v>1</v>
      </c>
      <c r="AY834" s="702">
        <f t="shared" si="395"/>
        <v>1</v>
      </c>
      <c r="AZ834" s="702">
        <f t="shared" si="395"/>
        <v>1</v>
      </c>
      <c r="BA834" s="702">
        <f t="shared" si="395"/>
        <v>1</v>
      </c>
      <c r="BB834" s="702">
        <f t="shared" si="395"/>
        <v>1</v>
      </c>
      <c r="BC834" s="702">
        <f t="shared" si="395"/>
        <v>1</v>
      </c>
      <c r="BD834" s="702">
        <f t="shared" si="395"/>
        <v>1</v>
      </c>
      <c r="BE834" s="702">
        <f t="shared" si="395"/>
        <v>1</v>
      </c>
      <c r="BF834" s="702">
        <f t="shared" si="395"/>
        <v>1</v>
      </c>
      <c r="BG834" s="702">
        <f t="shared" si="395"/>
        <v>1</v>
      </c>
      <c r="BH834" s="705">
        <f t="shared" si="395"/>
        <v>1</v>
      </c>
      <c r="BI834" s="633">
        <f t="shared" si="342"/>
        <v>1</v>
      </c>
      <c r="BJ834" s="633">
        <f t="shared" si="342"/>
        <v>1</v>
      </c>
      <c r="BK834" s="633">
        <f t="shared" si="342"/>
        <v>1</v>
      </c>
      <c r="BL834" s="633">
        <f t="shared" si="342"/>
        <v>1</v>
      </c>
      <c r="BM834" s="633">
        <f t="shared" si="342"/>
        <v>1</v>
      </c>
      <c r="BN834">
        <v>1</v>
      </c>
    </row>
    <row r="835" spans="1:66" ht="15.6" outlineLevel="1" x14ac:dyDescent="0.3">
      <c r="A835" s="596" t="str">
        <f t="shared" si="343"/>
        <v>On hand</v>
      </c>
      <c r="B835" s="239" t="s">
        <v>74</v>
      </c>
      <c r="C835" s="769" t="s">
        <v>42</v>
      </c>
      <c r="D835" s="770" t="s">
        <v>61</v>
      </c>
      <c r="F835" s="702">
        <v>1</v>
      </c>
      <c r="G835" s="702">
        <v>1</v>
      </c>
      <c r="H835" s="680">
        <f>'Weekly Capacity (PE)'!G835</f>
        <v>1</v>
      </c>
      <c r="I835" s="680">
        <f>'Weekly Capacity (PE)'!H835</f>
        <v>1</v>
      </c>
      <c r="J835" s="680">
        <f>'Weekly Capacity (PE)'!I835</f>
        <v>1</v>
      </c>
      <c r="K835" s="680">
        <f>'Weekly Capacity (PE)'!J835</f>
        <v>1</v>
      </c>
      <c r="L835" s="680">
        <f>'Weekly Capacity (PE)'!K835</f>
        <v>1</v>
      </c>
      <c r="M835" s="680">
        <f>'Weekly Capacity (PE)'!L835</f>
        <v>1</v>
      </c>
      <c r="N835" s="680">
        <f>'Weekly Capacity (PE)'!M835</f>
        <v>1</v>
      </c>
      <c r="O835" s="680">
        <f>'Weekly Capacity (PE)'!N835</f>
        <v>1</v>
      </c>
      <c r="P835" s="680">
        <f>'Weekly Capacity (PE)'!O835</f>
        <v>1</v>
      </c>
      <c r="Q835" s="680">
        <f>'Weekly Capacity (PE)'!P835</f>
        <v>1</v>
      </c>
      <c r="R835" s="681">
        <f>'Weekly Capacity (PE)'!Q835</f>
        <v>1</v>
      </c>
      <c r="S835" s="751">
        <f t="shared" si="334"/>
        <v>1</v>
      </c>
      <c r="T835" s="683">
        <f>'Weekly Capacity (PE)'!R835</f>
        <v>1</v>
      </c>
      <c r="U835" s="702">
        <f t="shared" si="389"/>
        <v>1</v>
      </c>
      <c r="V835" s="702">
        <f t="shared" si="389"/>
        <v>1</v>
      </c>
      <c r="W835" s="702">
        <f t="shared" si="389"/>
        <v>1</v>
      </c>
      <c r="X835" s="702">
        <f t="shared" si="389"/>
        <v>1</v>
      </c>
      <c r="Y835" s="702">
        <f t="shared" si="389"/>
        <v>1</v>
      </c>
      <c r="Z835" s="702">
        <f t="shared" si="389"/>
        <v>1</v>
      </c>
      <c r="AA835" s="702">
        <f t="shared" si="389"/>
        <v>1</v>
      </c>
      <c r="AB835" s="702">
        <f t="shared" si="389"/>
        <v>1</v>
      </c>
      <c r="AC835" s="702">
        <f t="shared" si="389"/>
        <v>1</v>
      </c>
      <c r="AD835" s="702">
        <f t="shared" si="389"/>
        <v>1</v>
      </c>
      <c r="AE835" s="702">
        <f t="shared" si="389"/>
        <v>1</v>
      </c>
      <c r="AF835" s="705">
        <f t="shared" si="389"/>
        <v>1</v>
      </c>
      <c r="AG835" s="633">
        <f t="shared" si="336"/>
        <v>1</v>
      </c>
      <c r="AH835" s="724">
        <f t="shared" si="390"/>
        <v>1</v>
      </c>
      <c r="AI835" s="702">
        <f t="shared" si="391"/>
        <v>1</v>
      </c>
      <c r="AJ835" s="702">
        <f t="shared" si="391"/>
        <v>1</v>
      </c>
      <c r="AK835" s="702">
        <f t="shared" si="391"/>
        <v>1</v>
      </c>
      <c r="AL835" s="702">
        <f t="shared" si="391"/>
        <v>1</v>
      </c>
      <c r="AM835" s="702">
        <f t="shared" si="391"/>
        <v>1</v>
      </c>
      <c r="AN835" s="702">
        <f t="shared" si="391"/>
        <v>1</v>
      </c>
      <c r="AO835" s="702">
        <f t="shared" si="391"/>
        <v>1</v>
      </c>
      <c r="AP835" s="702">
        <f t="shared" si="391"/>
        <v>1</v>
      </c>
      <c r="AQ835" s="702">
        <f t="shared" si="391"/>
        <v>1</v>
      </c>
      <c r="AR835" s="702">
        <f t="shared" si="391"/>
        <v>1</v>
      </c>
      <c r="AS835" s="702">
        <f t="shared" si="391"/>
        <v>1</v>
      </c>
      <c r="AT835" s="705">
        <f t="shared" si="391"/>
        <v>1</v>
      </c>
      <c r="AU835" s="633">
        <f t="shared" si="339"/>
        <v>1</v>
      </c>
      <c r="AV835" s="724">
        <f t="shared" si="399"/>
        <v>1</v>
      </c>
      <c r="AW835" s="702">
        <f t="shared" si="395"/>
        <v>1</v>
      </c>
      <c r="AX835" s="702">
        <f t="shared" si="395"/>
        <v>1</v>
      </c>
      <c r="AY835" s="702">
        <f t="shared" si="395"/>
        <v>1</v>
      </c>
      <c r="AZ835" s="702">
        <f t="shared" si="395"/>
        <v>1</v>
      </c>
      <c r="BA835" s="702">
        <f t="shared" si="395"/>
        <v>1</v>
      </c>
      <c r="BB835" s="702">
        <f t="shared" si="395"/>
        <v>1</v>
      </c>
      <c r="BC835" s="702">
        <f t="shared" si="395"/>
        <v>1</v>
      </c>
      <c r="BD835" s="702">
        <f t="shared" si="395"/>
        <v>1</v>
      </c>
      <c r="BE835" s="702">
        <f t="shared" si="395"/>
        <v>1</v>
      </c>
      <c r="BF835" s="702">
        <f t="shared" si="395"/>
        <v>1</v>
      </c>
      <c r="BG835" s="702">
        <f t="shared" si="395"/>
        <v>1</v>
      </c>
      <c r="BH835" s="705">
        <f t="shared" si="395"/>
        <v>1</v>
      </c>
      <c r="BI835" s="633">
        <f t="shared" si="342"/>
        <v>1</v>
      </c>
      <c r="BJ835" s="633">
        <f t="shared" si="342"/>
        <v>1</v>
      </c>
      <c r="BK835" s="633">
        <f t="shared" si="342"/>
        <v>1</v>
      </c>
      <c r="BL835" s="633">
        <f t="shared" si="342"/>
        <v>1</v>
      </c>
      <c r="BM835" s="633">
        <f t="shared" si="342"/>
        <v>1</v>
      </c>
      <c r="BN835">
        <v>1</v>
      </c>
    </row>
    <row r="836" spans="1:66" ht="15.6" outlineLevel="1" x14ac:dyDescent="0.3">
      <c r="A836" s="596" t="str">
        <f t="shared" si="343"/>
        <v>On hand</v>
      </c>
      <c r="B836" s="239" t="s">
        <v>74</v>
      </c>
      <c r="C836" s="769" t="s">
        <v>42</v>
      </c>
      <c r="D836" s="770" t="s">
        <v>62</v>
      </c>
      <c r="F836" s="702">
        <v>1</v>
      </c>
      <c r="G836" s="702">
        <v>1</v>
      </c>
      <c r="H836" s="680">
        <f>'Weekly Capacity (PE)'!G836</f>
        <v>1</v>
      </c>
      <c r="I836" s="680">
        <f>'Weekly Capacity (PE)'!H836</f>
        <v>1</v>
      </c>
      <c r="J836" s="680">
        <f>'Weekly Capacity (PE)'!I836</f>
        <v>1</v>
      </c>
      <c r="K836" s="680">
        <f>'Weekly Capacity (PE)'!J836</f>
        <v>1</v>
      </c>
      <c r="L836" s="680">
        <f>'Weekly Capacity (PE)'!K836</f>
        <v>1</v>
      </c>
      <c r="M836" s="680">
        <f>'Weekly Capacity (PE)'!L836</f>
        <v>1</v>
      </c>
      <c r="N836" s="680">
        <f>'Weekly Capacity (PE)'!M836</f>
        <v>1</v>
      </c>
      <c r="O836" s="680">
        <f>'Weekly Capacity (PE)'!N836</f>
        <v>1</v>
      </c>
      <c r="P836" s="680">
        <f>'Weekly Capacity (PE)'!O836</f>
        <v>1</v>
      </c>
      <c r="Q836" s="680">
        <f>'Weekly Capacity (PE)'!P836</f>
        <v>1</v>
      </c>
      <c r="R836" s="681">
        <f>'Weekly Capacity (PE)'!Q836</f>
        <v>1</v>
      </c>
      <c r="S836" s="751">
        <f t="shared" si="334"/>
        <v>1</v>
      </c>
      <c r="T836" s="683">
        <f>'Weekly Capacity (PE)'!R836</f>
        <v>1</v>
      </c>
      <c r="U836" s="702">
        <f t="shared" si="389"/>
        <v>1</v>
      </c>
      <c r="V836" s="702">
        <f t="shared" si="389"/>
        <v>1</v>
      </c>
      <c r="W836" s="702">
        <f t="shared" si="389"/>
        <v>1</v>
      </c>
      <c r="X836" s="702">
        <f t="shared" si="389"/>
        <v>1</v>
      </c>
      <c r="Y836" s="702">
        <f t="shared" si="389"/>
        <v>1</v>
      </c>
      <c r="Z836" s="702">
        <f t="shared" si="389"/>
        <v>1</v>
      </c>
      <c r="AA836" s="702">
        <f t="shared" si="389"/>
        <v>1</v>
      </c>
      <c r="AB836" s="702">
        <f t="shared" si="389"/>
        <v>1</v>
      </c>
      <c r="AC836" s="702">
        <f t="shared" si="389"/>
        <v>1</v>
      </c>
      <c r="AD836" s="702">
        <f t="shared" si="389"/>
        <v>1</v>
      </c>
      <c r="AE836" s="702">
        <f t="shared" si="389"/>
        <v>1</v>
      </c>
      <c r="AF836" s="705">
        <f t="shared" si="389"/>
        <v>1</v>
      </c>
      <c r="AG836" s="633">
        <f t="shared" si="336"/>
        <v>1</v>
      </c>
      <c r="AH836" s="724">
        <f t="shared" si="390"/>
        <v>1</v>
      </c>
      <c r="AI836" s="702">
        <f t="shared" si="391"/>
        <v>1</v>
      </c>
      <c r="AJ836" s="702">
        <f t="shared" si="391"/>
        <v>1</v>
      </c>
      <c r="AK836" s="702">
        <f t="shared" si="391"/>
        <v>1</v>
      </c>
      <c r="AL836" s="702">
        <f t="shared" si="391"/>
        <v>1</v>
      </c>
      <c r="AM836" s="702">
        <f t="shared" si="391"/>
        <v>1</v>
      </c>
      <c r="AN836" s="702">
        <f t="shared" si="391"/>
        <v>1</v>
      </c>
      <c r="AO836" s="702">
        <f t="shared" si="391"/>
        <v>1</v>
      </c>
      <c r="AP836" s="702">
        <f t="shared" si="391"/>
        <v>1</v>
      </c>
      <c r="AQ836" s="702">
        <f t="shared" si="391"/>
        <v>1</v>
      </c>
      <c r="AR836" s="702">
        <f t="shared" si="391"/>
        <v>1</v>
      </c>
      <c r="AS836" s="702">
        <f t="shared" si="391"/>
        <v>1</v>
      </c>
      <c r="AT836" s="705">
        <f t="shared" si="391"/>
        <v>1</v>
      </c>
      <c r="AU836" s="633">
        <f t="shared" si="339"/>
        <v>1</v>
      </c>
      <c r="AV836" s="724">
        <f t="shared" si="399"/>
        <v>1</v>
      </c>
      <c r="AW836" s="702">
        <f t="shared" si="395"/>
        <v>1</v>
      </c>
      <c r="AX836" s="702">
        <f t="shared" si="395"/>
        <v>1</v>
      </c>
      <c r="AY836" s="702">
        <f t="shared" si="395"/>
        <v>1</v>
      </c>
      <c r="AZ836" s="702">
        <f t="shared" si="395"/>
        <v>1</v>
      </c>
      <c r="BA836" s="702">
        <f t="shared" si="395"/>
        <v>1</v>
      </c>
      <c r="BB836" s="702">
        <f t="shared" si="395"/>
        <v>1</v>
      </c>
      <c r="BC836" s="702">
        <f t="shared" si="395"/>
        <v>1</v>
      </c>
      <c r="BD836" s="702">
        <f t="shared" si="395"/>
        <v>1</v>
      </c>
      <c r="BE836" s="702">
        <f t="shared" si="395"/>
        <v>1</v>
      </c>
      <c r="BF836" s="702">
        <f t="shared" si="395"/>
        <v>1</v>
      </c>
      <c r="BG836" s="702">
        <f t="shared" si="395"/>
        <v>1</v>
      </c>
      <c r="BH836" s="705">
        <f t="shared" si="395"/>
        <v>1</v>
      </c>
      <c r="BI836" s="633">
        <f t="shared" si="342"/>
        <v>1</v>
      </c>
      <c r="BJ836" s="633">
        <f t="shared" si="342"/>
        <v>1</v>
      </c>
      <c r="BK836" s="633">
        <f t="shared" si="342"/>
        <v>1</v>
      </c>
      <c r="BL836" s="633">
        <f t="shared" si="342"/>
        <v>1</v>
      </c>
      <c r="BM836" s="633">
        <f t="shared" si="342"/>
        <v>1</v>
      </c>
      <c r="BN836">
        <v>1</v>
      </c>
    </row>
    <row r="837" spans="1:66" ht="15.6" outlineLevel="1" x14ac:dyDescent="0.3">
      <c r="A837" s="596" t="str">
        <f t="shared" si="343"/>
        <v>On hand</v>
      </c>
      <c r="B837" s="239" t="s">
        <v>74</v>
      </c>
      <c r="C837" s="769" t="s">
        <v>42</v>
      </c>
      <c r="D837" s="770" t="s">
        <v>63</v>
      </c>
      <c r="F837" s="702">
        <v>1</v>
      </c>
      <c r="G837" s="702">
        <v>1</v>
      </c>
      <c r="H837" s="680">
        <f>'Weekly Capacity (PE)'!G837</f>
        <v>1</v>
      </c>
      <c r="I837" s="680">
        <f>'Weekly Capacity (PE)'!H837</f>
        <v>1</v>
      </c>
      <c r="J837" s="680">
        <f>'Weekly Capacity (PE)'!I837</f>
        <v>1</v>
      </c>
      <c r="K837" s="680">
        <f>'Weekly Capacity (PE)'!J837</f>
        <v>1</v>
      </c>
      <c r="L837" s="680">
        <f>'Weekly Capacity (PE)'!K837</f>
        <v>1</v>
      </c>
      <c r="M837" s="680">
        <f>'Weekly Capacity (PE)'!L837</f>
        <v>1</v>
      </c>
      <c r="N837" s="680">
        <f>'Weekly Capacity (PE)'!M837</f>
        <v>1</v>
      </c>
      <c r="O837" s="680">
        <f>'Weekly Capacity (PE)'!N837</f>
        <v>1</v>
      </c>
      <c r="P837" s="680">
        <f>'Weekly Capacity (PE)'!O837</f>
        <v>1</v>
      </c>
      <c r="Q837" s="680">
        <f>'Weekly Capacity (PE)'!P837</f>
        <v>1</v>
      </c>
      <c r="R837" s="681">
        <f>'Weekly Capacity (PE)'!Q837</f>
        <v>1</v>
      </c>
      <c r="S837" s="751">
        <f t="shared" si="334"/>
        <v>1</v>
      </c>
      <c r="T837" s="683">
        <f>'Weekly Capacity (PE)'!R837</f>
        <v>1</v>
      </c>
      <c r="U837" s="702">
        <f t="shared" si="389"/>
        <v>1</v>
      </c>
      <c r="V837" s="702">
        <f t="shared" si="389"/>
        <v>1</v>
      </c>
      <c r="W837" s="702">
        <f t="shared" si="389"/>
        <v>1</v>
      </c>
      <c r="X837" s="702">
        <f t="shared" si="389"/>
        <v>1</v>
      </c>
      <c r="Y837" s="702">
        <f t="shared" si="389"/>
        <v>1</v>
      </c>
      <c r="Z837" s="702">
        <f t="shared" si="389"/>
        <v>1</v>
      </c>
      <c r="AA837" s="702">
        <f t="shared" si="389"/>
        <v>1</v>
      </c>
      <c r="AB837" s="702">
        <f t="shared" si="389"/>
        <v>1</v>
      </c>
      <c r="AC837" s="702">
        <f t="shared" si="389"/>
        <v>1</v>
      </c>
      <c r="AD837" s="702">
        <f t="shared" si="389"/>
        <v>1</v>
      </c>
      <c r="AE837" s="702">
        <f t="shared" si="389"/>
        <v>1</v>
      </c>
      <c r="AF837" s="705">
        <f t="shared" si="389"/>
        <v>1</v>
      </c>
      <c r="AG837" s="633">
        <f t="shared" si="336"/>
        <v>1</v>
      </c>
      <c r="AH837" s="724">
        <f t="shared" si="390"/>
        <v>1</v>
      </c>
      <c r="AI837" s="702">
        <f t="shared" si="391"/>
        <v>1</v>
      </c>
      <c r="AJ837" s="702">
        <f t="shared" si="391"/>
        <v>1</v>
      </c>
      <c r="AK837" s="702">
        <f t="shared" si="391"/>
        <v>1</v>
      </c>
      <c r="AL837" s="702">
        <f t="shared" si="391"/>
        <v>1</v>
      </c>
      <c r="AM837" s="702">
        <f t="shared" si="391"/>
        <v>1</v>
      </c>
      <c r="AN837" s="702">
        <f t="shared" si="391"/>
        <v>1</v>
      </c>
      <c r="AO837" s="702">
        <f t="shared" si="391"/>
        <v>1</v>
      </c>
      <c r="AP837" s="702">
        <f t="shared" si="391"/>
        <v>1</v>
      </c>
      <c r="AQ837" s="702">
        <f t="shared" si="391"/>
        <v>1</v>
      </c>
      <c r="AR837" s="702">
        <f t="shared" si="391"/>
        <v>1</v>
      </c>
      <c r="AS837" s="702">
        <f t="shared" si="391"/>
        <v>1</v>
      </c>
      <c r="AT837" s="705">
        <f t="shared" si="391"/>
        <v>1</v>
      </c>
      <c r="AU837" s="633">
        <f t="shared" si="339"/>
        <v>1</v>
      </c>
      <c r="AV837" s="724">
        <f t="shared" si="399"/>
        <v>1</v>
      </c>
      <c r="AW837" s="702">
        <f t="shared" si="395"/>
        <v>1</v>
      </c>
      <c r="AX837" s="702">
        <f t="shared" si="395"/>
        <v>1</v>
      </c>
      <c r="AY837" s="702">
        <f t="shared" si="395"/>
        <v>1</v>
      </c>
      <c r="AZ837" s="702">
        <f t="shared" si="395"/>
        <v>1</v>
      </c>
      <c r="BA837" s="702">
        <f t="shared" si="395"/>
        <v>1</v>
      </c>
      <c r="BB837" s="702">
        <f t="shared" si="395"/>
        <v>1</v>
      </c>
      <c r="BC837" s="702">
        <f t="shared" si="395"/>
        <v>1</v>
      </c>
      <c r="BD837" s="702">
        <f t="shared" si="395"/>
        <v>1</v>
      </c>
      <c r="BE837" s="702">
        <f t="shared" si="395"/>
        <v>1</v>
      </c>
      <c r="BF837" s="702">
        <f t="shared" si="395"/>
        <v>1</v>
      </c>
      <c r="BG837" s="702">
        <f t="shared" si="395"/>
        <v>1</v>
      </c>
      <c r="BH837" s="705">
        <f t="shared" si="395"/>
        <v>1</v>
      </c>
      <c r="BI837" s="633">
        <f t="shared" si="342"/>
        <v>1</v>
      </c>
      <c r="BJ837" s="633">
        <f t="shared" si="342"/>
        <v>1</v>
      </c>
      <c r="BK837" s="633">
        <f t="shared" si="342"/>
        <v>1</v>
      </c>
      <c r="BL837" s="633">
        <f t="shared" si="342"/>
        <v>1</v>
      </c>
      <c r="BM837" s="633">
        <f t="shared" si="342"/>
        <v>1</v>
      </c>
      <c r="BN837">
        <v>1</v>
      </c>
    </row>
    <row r="838" spans="1:66" ht="15.6" outlineLevel="1" x14ac:dyDescent="0.3">
      <c r="A838" s="596" t="str">
        <f t="shared" si="343"/>
        <v>On hand</v>
      </c>
      <c r="B838" s="239" t="s">
        <v>74</v>
      </c>
      <c r="C838" s="769" t="s">
        <v>42</v>
      </c>
      <c r="D838" s="770" t="s">
        <v>64</v>
      </c>
      <c r="F838" s="702">
        <v>1</v>
      </c>
      <c r="G838" s="702">
        <v>1</v>
      </c>
      <c r="H838" s="680">
        <f>'Weekly Capacity (PE)'!G838</f>
        <v>1</v>
      </c>
      <c r="I838" s="680">
        <f>'Weekly Capacity (PE)'!H838</f>
        <v>1</v>
      </c>
      <c r="J838" s="680">
        <f>'Weekly Capacity (PE)'!I838</f>
        <v>1</v>
      </c>
      <c r="K838" s="680">
        <f>'Weekly Capacity (PE)'!J838</f>
        <v>1</v>
      </c>
      <c r="L838" s="680">
        <f>'Weekly Capacity (PE)'!K838</f>
        <v>1</v>
      </c>
      <c r="M838" s="680">
        <f>'Weekly Capacity (PE)'!L838</f>
        <v>1</v>
      </c>
      <c r="N838" s="680">
        <f>'Weekly Capacity (PE)'!M838</f>
        <v>1</v>
      </c>
      <c r="O838" s="680">
        <f>'Weekly Capacity (PE)'!N838</f>
        <v>1</v>
      </c>
      <c r="P838" s="680">
        <f>'Weekly Capacity (PE)'!O838</f>
        <v>1</v>
      </c>
      <c r="Q838" s="680">
        <f>'Weekly Capacity (PE)'!P838</f>
        <v>1</v>
      </c>
      <c r="R838" s="681">
        <f>'Weekly Capacity (PE)'!Q838</f>
        <v>1</v>
      </c>
      <c r="S838" s="751">
        <f t="shared" si="334"/>
        <v>1</v>
      </c>
      <c r="T838" s="683">
        <f>'Weekly Capacity (PE)'!R838</f>
        <v>1</v>
      </c>
      <c r="U838" s="702">
        <f t="shared" si="389"/>
        <v>1</v>
      </c>
      <c r="V838" s="702">
        <f t="shared" si="389"/>
        <v>1</v>
      </c>
      <c r="W838" s="702">
        <f t="shared" si="389"/>
        <v>1</v>
      </c>
      <c r="X838" s="702">
        <f t="shared" si="389"/>
        <v>1</v>
      </c>
      <c r="Y838" s="702">
        <f t="shared" si="389"/>
        <v>1</v>
      </c>
      <c r="Z838" s="702">
        <f t="shared" si="389"/>
        <v>1</v>
      </c>
      <c r="AA838" s="702">
        <f t="shared" si="389"/>
        <v>1</v>
      </c>
      <c r="AB838" s="702">
        <f t="shared" si="389"/>
        <v>1</v>
      </c>
      <c r="AC838" s="702">
        <f t="shared" si="389"/>
        <v>1</v>
      </c>
      <c r="AD838" s="702">
        <f t="shared" si="389"/>
        <v>1</v>
      </c>
      <c r="AE838" s="702">
        <f t="shared" si="389"/>
        <v>1</v>
      </c>
      <c r="AF838" s="705">
        <f t="shared" si="389"/>
        <v>1</v>
      </c>
      <c r="AG838" s="633">
        <f t="shared" si="336"/>
        <v>1</v>
      </c>
      <c r="AH838" s="724">
        <f t="shared" si="390"/>
        <v>1</v>
      </c>
      <c r="AI838" s="702">
        <f t="shared" si="391"/>
        <v>1</v>
      </c>
      <c r="AJ838" s="702">
        <f t="shared" si="391"/>
        <v>1</v>
      </c>
      <c r="AK838" s="702">
        <f t="shared" si="391"/>
        <v>1</v>
      </c>
      <c r="AL838" s="702">
        <f t="shared" si="391"/>
        <v>1</v>
      </c>
      <c r="AM838" s="702">
        <f t="shared" si="391"/>
        <v>1</v>
      </c>
      <c r="AN838" s="702">
        <f t="shared" si="391"/>
        <v>1</v>
      </c>
      <c r="AO838" s="702">
        <f t="shared" si="391"/>
        <v>1</v>
      </c>
      <c r="AP838" s="702">
        <f t="shared" si="391"/>
        <v>1</v>
      </c>
      <c r="AQ838" s="702">
        <f t="shared" si="391"/>
        <v>1</v>
      </c>
      <c r="AR838" s="702">
        <f t="shared" si="391"/>
        <v>1</v>
      </c>
      <c r="AS838" s="702">
        <f t="shared" si="391"/>
        <v>1</v>
      </c>
      <c r="AT838" s="705">
        <f t="shared" si="391"/>
        <v>1</v>
      </c>
      <c r="AU838" s="633">
        <f t="shared" si="339"/>
        <v>1</v>
      </c>
      <c r="AV838" s="724">
        <f t="shared" si="399"/>
        <v>1</v>
      </c>
      <c r="AW838" s="702">
        <f t="shared" si="395"/>
        <v>1</v>
      </c>
      <c r="AX838" s="702">
        <f t="shared" si="395"/>
        <v>1</v>
      </c>
      <c r="AY838" s="702">
        <f t="shared" si="395"/>
        <v>1</v>
      </c>
      <c r="AZ838" s="702">
        <f t="shared" si="395"/>
        <v>1</v>
      </c>
      <c r="BA838" s="702">
        <f t="shared" si="395"/>
        <v>1</v>
      </c>
      <c r="BB838" s="702">
        <f t="shared" si="395"/>
        <v>1</v>
      </c>
      <c r="BC838" s="702">
        <f t="shared" si="395"/>
        <v>1</v>
      </c>
      <c r="BD838" s="702">
        <f t="shared" si="395"/>
        <v>1</v>
      </c>
      <c r="BE838" s="702">
        <f t="shared" si="395"/>
        <v>1</v>
      </c>
      <c r="BF838" s="702">
        <f t="shared" si="395"/>
        <v>1</v>
      </c>
      <c r="BG838" s="702">
        <f t="shared" si="395"/>
        <v>1</v>
      </c>
      <c r="BH838" s="705">
        <f t="shared" si="395"/>
        <v>1</v>
      </c>
      <c r="BI838" s="633">
        <f t="shared" si="342"/>
        <v>1</v>
      </c>
      <c r="BJ838" s="633">
        <f t="shared" si="342"/>
        <v>1</v>
      </c>
      <c r="BK838" s="633">
        <f t="shared" si="342"/>
        <v>1</v>
      </c>
      <c r="BL838" s="633">
        <f t="shared" si="342"/>
        <v>1</v>
      </c>
      <c r="BM838" s="633">
        <f t="shared" si="342"/>
        <v>1</v>
      </c>
      <c r="BN838">
        <v>1</v>
      </c>
    </row>
    <row r="839" spans="1:66" ht="15.6" outlineLevel="1" x14ac:dyDescent="0.3">
      <c r="A839" s="596" t="str">
        <f t="shared" si="343"/>
        <v>On hand</v>
      </c>
      <c r="B839" s="239" t="s">
        <v>74</v>
      </c>
      <c r="C839" s="769" t="s">
        <v>42</v>
      </c>
      <c r="D839" s="770" t="s">
        <v>71</v>
      </c>
      <c r="F839" s="702">
        <v>1</v>
      </c>
      <c r="G839" s="702">
        <v>1</v>
      </c>
      <c r="H839" s="680">
        <f>'Weekly Capacity (PE)'!G839</f>
        <v>1</v>
      </c>
      <c r="I839" s="680">
        <f>'Weekly Capacity (PE)'!H839</f>
        <v>1</v>
      </c>
      <c r="J839" s="680">
        <f>'Weekly Capacity (PE)'!I839</f>
        <v>1</v>
      </c>
      <c r="K839" s="680">
        <f>'Weekly Capacity (PE)'!J839</f>
        <v>1</v>
      </c>
      <c r="L839" s="680">
        <f>'Weekly Capacity (PE)'!K839</f>
        <v>1</v>
      </c>
      <c r="M839" s="680">
        <f>'Weekly Capacity (PE)'!L839</f>
        <v>1</v>
      </c>
      <c r="N839" s="680">
        <f>'Weekly Capacity (PE)'!M839</f>
        <v>1</v>
      </c>
      <c r="O839" s="680">
        <f>'Weekly Capacity (PE)'!N839</f>
        <v>1</v>
      </c>
      <c r="P839" s="680">
        <f>'Weekly Capacity (PE)'!O839</f>
        <v>1</v>
      </c>
      <c r="Q839" s="680">
        <f>'Weekly Capacity (PE)'!P839</f>
        <v>1</v>
      </c>
      <c r="R839" s="681">
        <f>'Weekly Capacity (PE)'!Q839</f>
        <v>1</v>
      </c>
      <c r="S839" s="751">
        <f t="shared" si="334"/>
        <v>1</v>
      </c>
      <c r="T839" s="683">
        <f>'Weekly Capacity (PE)'!R839</f>
        <v>1</v>
      </c>
      <c r="U839" s="702">
        <f t="shared" si="389"/>
        <v>1</v>
      </c>
      <c r="V839" s="702">
        <f t="shared" si="389"/>
        <v>1</v>
      </c>
      <c r="W839" s="702">
        <f t="shared" si="389"/>
        <v>1</v>
      </c>
      <c r="X839" s="702">
        <f t="shared" si="389"/>
        <v>1</v>
      </c>
      <c r="Y839" s="702">
        <f t="shared" si="389"/>
        <v>1</v>
      </c>
      <c r="Z839" s="702">
        <f t="shared" si="389"/>
        <v>1</v>
      </c>
      <c r="AA839" s="702">
        <f t="shared" si="389"/>
        <v>1</v>
      </c>
      <c r="AB839" s="702">
        <f t="shared" si="389"/>
        <v>1</v>
      </c>
      <c r="AC839" s="702">
        <f t="shared" si="389"/>
        <v>1</v>
      </c>
      <c r="AD839" s="702">
        <f t="shared" si="389"/>
        <v>1</v>
      </c>
      <c r="AE839" s="702">
        <f t="shared" si="389"/>
        <v>1</v>
      </c>
      <c r="AF839" s="705">
        <f t="shared" si="389"/>
        <v>1</v>
      </c>
      <c r="AG839" s="633">
        <f t="shared" si="336"/>
        <v>1</v>
      </c>
      <c r="AH839" s="724">
        <f t="shared" si="390"/>
        <v>1</v>
      </c>
      <c r="AI839" s="702">
        <f t="shared" si="391"/>
        <v>1</v>
      </c>
      <c r="AJ839" s="702">
        <f t="shared" si="391"/>
        <v>1</v>
      </c>
      <c r="AK839" s="702">
        <f t="shared" si="391"/>
        <v>1</v>
      </c>
      <c r="AL839" s="702">
        <f t="shared" si="391"/>
        <v>1</v>
      </c>
      <c r="AM839" s="702">
        <f t="shared" si="391"/>
        <v>1</v>
      </c>
      <c r="AN839" s="702">
        <f t="shared" si="391"/>
        <v>1</v>
      </c>
      <c r="AO839" s="702">
        <f t="shared" si="391"/>
        <v>1</v>
      </c>
      <c r="AP839" s="702">
        <f t="shared" si="391"/>
        <v>1</v>
      </c>
      <c r="AQ839" s="702">
        <f t="shared" si="391"/>
        <v>1</v>
      </c>
      <c r="AR839" s="702">
        <f t="shared" si="391"/>
        <v>1</v>
      </c>
      <c r="AS839" s="702">
        <f t="shared" si="391"/>
        <v>1</v>
      </c>
      <c r="AT839" s="705">
        <f t="shared" si="391"/>
        <v>1</v>
      </c>
      <c r="AU839" s="633">
        <f t="shared" si="339"/>
        <v>1</v>
      </c>
      <c r="AV839" s="724">
        <f t="shared" si="399"/>
        <v>1</v>
      </c>
      <c r="AW839" s="702">
        <f t="shared" si="395"/>
        <v>1</v>
      </c>
      <c r="AX839" s="702">
        <f t="shared" si="395"/>
        <v>1</v>
      </c>
      <c r="AY839" s="702">
        <f t="shared" si="395"/>
        <v>1</v>
      </c>
      <c r="AZ839" s="702">
        <f t="shared" si="395"/>
        <v>1</v>
      </c>
      <c r="BA839" s="702">
        <f t="shared" si="395"/>
        <v>1</v>
      </c>
      <c r="BB839" s="702">
        <f t="shared" si="395"/>
        <v>1</v>
      </c>
      <c r="BC839" s="702">
        <f t="shared" si="395"/>
        <v>1</v>
      </c>
      <c r="BD839" s="702">
        <f t="shared" si="395"/>
        <v>1</v>
      </c>
      <c r="BE839" s="702">
        <f t="shared" si="395"/>
        <v>1</v>
      </c>
      <c r="BF839" s="702">
        <f t="shared" si="395"/>
        <v>1</v>
      </c>
      <c r="BG839" s="702">
        <f t="shared" si="395"/>
        <v>1</v>
      </c>
      <c r="BH839" s="705">
        <f t="shared" si="395"/>
        <v>1</v>
      </c>
      <c r="BI839" s="633">
        <f t="shared" si="342"/>
        <v>1</v>
      </c>
      <c r="BJ839" s="633">
        <f t="shared" si="342"/>
        <v>1</v>
      </c>
      <c r="BK839" s="633">
        <f t="shared" si="342"/>
        <v>1</v>
      </c>
      <c r="BL839" s="633">
        <f t="shared" si="342"/>
        <v>1</v>
      </c>
      <c r="BM839" s="633">
        <f t="shared" si="342"/>
        <v>1</v>
      </c>
      <c r="BN839">
        <v>1</v>
      </c>
    </row>
    <row r="840" spans="1:66" ht="15.6" outlineLevel="1" x14ac:dyDescent="0.3">
      <c r="A840" s="596" t="str">
        <f t="shared" si="343"/>
        <v>On hand</v>
      </c>
      <c r="B840" s="239" t="s">
        <v>74</v>
      </c>
      <c r="C840" s="769" t="s">
        <v>42</v>
      </c>
      <c r="D840" s="770" t="s">
        <v>72</v>
      </c>
      <c r="F840" s="702">
        <v>1</v>
      </c>
      <c r="G840" s="702">
        <v>1</v>
      </c>
      <c r="H840" s="680">
        <f>'Weekly Capacity (PE)'!G840</f>
        <v>1</v>
      </c>
      <c r="I840" s="680">
        <f>'Weekly Capacity (PE)'!H840</f>
        <v>1</v>
      </c>
      <c r="J840" s="680">
        <f>'Weekly Capacity (PE)'!I840</f>
        <v>1</v>
      </c>
      <c r="K840" s="680">
        <f>'Weekly Capacity (PE)'!J840</f>
        <v>1</v>
      </c>
      <c r="L840" s="680">
        <f>'Weekly Capacity (PE)'!K840</f>
        <v>1</v>
      </c>
      <c r="M840" s="680">
        <f>'Weekly Capacity (PE)'!L840</f>
        <v>1</v>
      </c>
      <c r="N840" s="680">
        <f>'Weekly Capacity (PE)'!M840</f>
        <v>1</v>
      </c>
      <c r="O840" s="680">
        <f>'Weekly Capacity (PE)'!N840</f>
        <v>1</v>
      </c>
      <c r="P840" s="680">
        <f>'Weekly Capacity (PE)'!O840</f>
        <v>1</v>
      </c>
      <c r="Q840" s="680">
        <f>'Weekly Capacity (PE)'!P840</f>
        <v>1</v>
      </c>
      <c r="R840" s="681">
        <f>'Weekly Capacity (PE)'!Q840</f>
        <v>1</v>
      </c>
      <c r="S840" s="751">
        <f t="shared" si="334"/>
        <v>1</v>
      </c>
      <c r="T840" s="683">
        <f>'Weekly Capacity (PE)'!R840</f>
        <v>1</v>
      </c>
      <c r="U840" s="702">
        <f t="shared" si="389"/>
        <v>1</v>
      </c>
      <c r="V840" s="702">
        <f t="shared" si="389"/>
        <v>1</v>
      </c>
      <c r="W840" s="702">
        <f t="shared" si="389"/>
        <v>1</v>
      </c>
      <c r="X840" s="702">
        <f t="shared" si="389"/>
        <v>1</v>
      </c>
      <c r="Y840" s="702">
        <f t="shared" si="389"/>
        <v>1</v>
      </c>
      <c r="Z840" s="702">
        <f t="shared" si="389"/>
        <v>1</v>
      </c>
      <c r="AA840" s="702">
        <f t="shared" si="389"/>
        <v>1</v>
      </c>
      <c r="AB840" s="702">
        <f t="shared" si="389"/>
        <v>1</v>
      </c>
      <c r="AC840" s="702">
        <f t="shared" si="389"/>
        <v>1</v>
      </c>
      <c r="AD840" s="702">
        <f t="shared" si="389"/>
        <v>1</v>
      </c>
      <c r="AE840" s="702">
        <f t="shared" si="389"/>
        <v>1</v>
      </c>
      <c r="AF840" s="705">
        <f t="shared" si="389"/>
        <v>1</v>
      </c>
      <c r="AG840" s="633">
        <f t="shared" si="336"/>
        <v>1</v>
      </c>
      <c r="AH840" s="724">
        <f t="shared" si="390"/>
        <v>1</v>
      </c>
      <c r="AI840" s="702">
        <f t="shared" si="391"/>
        <v>1</v>
      </c>
      <c r="AJ840" s="702">
        <f t="shared" si="391"/>
        <v>1</v>
      </c>
      <c r="AK840" s="702">
        <f t="shared" si="391"/>
        <v>1</v>
      </c>
      <c r="AL840" s="702">
        <f t="shared" si="391"/>
        <v>1</v>
      </c>
      <c r="AM840" s="702">
        <f t="shared" si="391"/>
        <v>1</v>
      </c>
      <c r="AN840" s="702">
        <f t="shared" si="391"/>
        <v>1</v>
      </c>
      <c r="AO840" s="702">
        <f t="shared" si="391"/>
        <v>1</v>
      </c>
      <c r="AP840" s="702">
        <f t="shared" si="391"/>
        <v>1</v>
      </c>
      <c r="AQ840" s="702">
        <f t="shared" si="391"/>
        <v>1</v>
      </c>
      <c r="AR840" s="702">
        <f t="shared" si="391"/>
        <v>1</v>
      </c>
      <c r="AS840" s="702">
        <f t="shared" si="391"/>
        <v>1</v>
      </c>
      <c r="AT840" s="705">
        <f t="shared" si="391"/>
        <v>1</v>
      </c>
      <c r="AU840" s="633">
        <f t="shared" si="339"/>
        <v>1</v>
      </c>
      <c r="AV840" s="724">
        <f t="shared" si="399"/>
        <v>1</v>
      </c>
      <c r="AW840" s="702">
        <f t="shared" si="395"/>
        <v>1</v>
      </c>
      <c r="AX840" s="702">
        <f t="shared" si="395"/>
        <v>1</v>
      </c>
      <c r="AY840" s="702">
        <f t="shared" si="395"/>
        <v>1</v>
      </c>
      <c r="AZ840" s="702">
        <f t="shared" si="395"/>
        <v>1</v>
      </c>
      <c r="BA840" s="702">
        <f t="shared" si="395"/>
        <v>1</v>
      </c>
      <c r="BB840" s="702">
        <f t="shared" si="395"/>
        <v>1</v>
      </c>
      <c r="BC840" s="702">
        <f t="shared" si="395"/>
        <v>1</v>
      </c>
      <c r="BD840" s="702">
        <f t="shared" si="395"/>
        <v>1</v>
      </c>
      <c r="BE840" s="702">
        <f t="shared" si="395"/>
        <v>1</v>
      </c>
      <c r="BF840" s="702">
        <f t="shared" si="395"/>
        <v>1</v>
      </c>
      <c r="BG840" s="702">
        <f t="shared" si="395"/>
        <v>1</v>
      </c>
      <c r="BH840" s="705">
        <f t="shared" si="395"/>
        <v>1</v>
      </c>
      <c r="BI840" s="633">
        <f t="shared" si="342"/>
        <v>1</v>
      </c>
      <c r="BJ840" s="633">
        <f t="shared" si="342"/>
        <v>1</v>
      </c>
      <c r="BK840" s="633">
        <f t="shared" si="342"/>
        <v>1</v>
      </c>
      <c r="BL840" s="633">
        <f t="shared" si="342"/>
        <v>1</v>
      </c>
      <c r="BM840" s="633">
        <f t="shared" si="342"/>
        <v>1</v>
      </c>
      <c r="BN840">
        <v>1</v>
      </c>
    </row>
    <row r="841" spans="1:66" ht="15.6" outlineLevel="1" x14ac:dyDescent="0.3">
      <c r="A841" s="596" t="str">
        <f t="shared" si="343"/>
        <v>On hand</v>
      </c>
      <c r="B841" s="239" t="s">
        <v>74</v>
      </c>
      <c r="C841" s="769" t="s">
        <v>42</v>
      </c>
      <c r="D841" s="770" t="s">
        <v>49</v>
      </c>
      <c r="F841" s="702">
        <v>1</v>
      </c>
      <c r="G841" s="702">
        <v>1</v>
      </c>
      <c r="H841" s="680">
        <f>'Weekly Capacity (PE)'!G841</f>
        <v>1</v>
      </c>
      <c r="I841" s="680">
        <f>'Weekly Capacity (PE)'!H841</f>
        <v>1</v>
      </c>
      <c r="J841" s="680">
        <f>'Weekly Capacity (PE)'!I841</f>
        <v>1</v>
      </c>
      <c r="K841" s="680">
        <f>'Weekly Capacity (PE)'!J841</f>
        <v>1</v>
      </c>
      <c r="L841" s="680">
        <f>'Weekly Capacity (PE)'!K841</f>
        <v>1</v>
      </c>
      <c r="M841" s="680">
        <f>'Weekly Capacity (PE)'!L841</f>
        <v>1</v>
      </c>
      <c r="N841" s="680">
        <f>'Weekly Capacity (PE)'!M841</f>
        <v>1</v>
      </c>
      <c r="O841" s="680">
        <f>'Weekly Capacity (PE)'!N841</f>
        <v>1</v>
      </c>
      <c r="P841" s="680">
        <f>'Weekly Capacity (PE)'!O841</f>
        <v>1</v>
      </c>
      <c r="Q841" s="680">
        <f>'Weekly Capacity (PE)'!P841</f>
        <v>1</v>
      </c>
      <c r="R841" s="681">
        <f>'Weekly Capacity (PE)'!Q841</f>
        <v>1</v>
      </c>
      <c r="S841" s="751">
        <f t="shared" si="334"/>
        <v>1</v>
      </c>
      <c r="T841" s="683">
        <f>'Weekly Capacity (PE)'!R841</f>
        <v>1</v>
      </c>
      <c r="U841" s="702">
        <f t="shared" si="389"/>
        <v>1</v>
      </c>
      <c r="V841" s="702">
        <f t="shared" si="389"/>
        <v>1</v>
      </c>
      <c r="W841" s="702">
        <f t="shared" si="389"/>
        <v>1</v>
      </c>
      <c r="X841" s="702">
        <f t="shared" si="389"/>
        <v>1</v>
      </c>
      <c r="Y841" s="702">
        <f t="shared" si="389"/>
        <v>1</v>
      </c>
      <c r="Z841" s="702">
        <f t="shared" si="389"/>
        <v>1</v>
      </c>
      <c r="AA841" s="702">
        <f t="shared" si="389"/>
        <v>1</v>
      </c>
      <c r="AB841" s="702">
        <f t="shared" si="389"/>
        <v>1</v>
      </c>
      <c r="AC841" s="702">
        <f t="shared" si="389"/>
        <v>1</v>
      </c>
      <c r="AD841" s="702">
        <f t="shared" si="389"/>
        <v>1</v>
      </c>
      <c r="AE841" s="702">
        <f t="shared" si="389"/>
        <v>1</v>
      </c>
      <c r="AF841" s="705">
        <f t="shared" si="389"/>
        <v>1</v>
      </c>
      <c r="AG841" s="633">
        <f t="shared" si="336"/>
        <v>1</v>
      </c>
      <c r="AH841" s="724">
        <f t="shared" si="390"/>
        <v>1</v>
      </c>
      <c r="AI841" s="702">
        <f t="shared" si="391"/>
        <v>1</v>
      </c>
      <c r="AJ841" s="702">
        <f t="shared" si="391"/>
        <v>1</v>
      </c>
      <c r="AK841" s="702">
        <f t="shared" si="391"/>
        <v>1</v>
      </c>
      <c r="AL841" s="702">
        <f t="shared" si="391"/>
        <v>1</v>
      </c>
      <c r="AM841" s="702">
        <f t="shared" si="391"/>
        <v>1</v>
      </c>
      <c r="AN841" s="702">
        <f t="shared" si="391"/>
        <v>1</v>
      </c>
      <c r="AO841" s="702">
        <f t="shared" si="391"/>
        <v>1</v>
      </c>
      <c r="AP841" s="702">
        <f t="shared" si="391"/>
        <v>1</v>
      </c>
      <c r="AQ841" s="702">
        <f t="shared" si="391"/>
        <v>1</v>
      </c>
      <c r="AR841" s="702">
        <f t="shared" si="391"/>
        <v>1</v>
      </c>
      <c r="AS841" s="702">
        <f t="shared" si="391"/>
        <v>1</v>
      </c>
      <c r="AT841" s="705">
        <f t="shared" si="391"/>
        <v>1</v>
      </c>
      <c r="AU841" s="633">
        <f t="shared" si="339"/>
        <v>1</v>
      </c>
      <c r="AV841" s="724">
        <f t="shared" si="399"/>
        <v>1</v>
      </c>
      <c r="AW841" s="702">
        <f t="shared" si="395"/>
        <v>1</v>
      </c>
      <c r="AX841" s="702">
        <f t="shared" si="395"/>
        <v>1</v>
      </c>
      <c r="AY841" s="702">
        <f t="shared" si="395"/>
        <v>1</v>
      </c>
      <c r="AZ841" s="702">
        <f t="shared" si="395"/>
        <v>1</v>
      </c>
      <c r="BA841" s="702">
        <f t="shared" si="395"/>
        <v>1</v>
      </c>
      <c r="BB841" s="702">
        <f t="shared" si="395"/>
        <v>1</v>
      </c>
      <c r="BC841" s="702">
        <f t="shared" si="395"/>
        <v>1</v>
      </c>
      <c r="BD841" s="702">
        <f t="shared" si="395"/>
        <v>1</v>
      </c>
      <c r="BE841" s="702">
        <f t="shared" si="395"/>
        <v>1</v>
      </c>
      <c r="BF841" s="702">
        <f t="shared" si="395"/>
        <v>1</v>
      </c>
      <c r="BG841" s="702">
        <f t="shared" si="395"/>
        <v>1</v>
      </c>
      <c r="BH841" s="705">
        <f t="shared" si="395"/>
        <v>1</v>
      </c>
      <c r="BI841" s="633">
        <f t="shared" si="342"/>
        <v>1</v>
      </c>
      <c r="BJ841" s="633">
        <f t="shared" si="342"/>
        <v>1</v>
      </c>
      <c r="BK841" s="633">
        <f t="shared" si="342"/>
        <v>1</v>
      </c>
      <c r="BL841" s="633">
        <f t="shared" si="342"/>
        <v>1</v>
      </c>
      <c r="BM841" s="633">
        <f t="shared" si="342"/>
        <v>1</v>
      </c>
      <c r="BN841">
        <v>1</v>
      </c>
    </row>
    <row r="842" spans="1:66" ht="15.6" outlineLevel="1" x14ac:dyDescent="0.3">
      <c r="A842" s="596" t="str">
        <f t="shared" si="343"/>
        <v>On hand</v>
      </c>
      <c r="B842" s="239" t="s">
        <v>88</v>
      </c>
      <c r="C842" s="769" t="s">
        <v>43</v>
      </c>
      <c r="D842" s="770" t="s">
        <v>75</v>
      </c>
      <c r="F842" s="702">
        <v>1</v>
      </c>
      <c r="G842" s="702">
        <v>1</v>
      </c>
      <c r="H842" s="680">
        <f>'Weekly Capacity (PE)'!G842</f>
        <v>1</v>
      </c>
      <c r="I842" s="680">
        <f>'Weekly Capacity (PE)'!H842</f>
        <v>1</v>
      </c>
      <c r="J842" s="680">
        <f>'Weekly Capacity (PE)'!I842</f>
        <v>1</v>
      </c>
      <c r="K842" s="680">
        <f>'Weekly Capacity (PE)'!J842</f>
        <v>1</v>
      </c>
      <c r="L842" s="680">
        <f>'Weekly Capacity (PE)'!K842</f>
        <v>1</v>
      </c>
      <c r="M842" s="680">
        <f>'Weekly Capacity (PE)'!L842</f>
        <v>1</v>
      </c>
      <c r="N842" s="680">
        <f>'Weekly Capacity (PE)'!M842</f>
        <v>1</v>
      </c>
      <c r="O842" s="680">
        <f>'Weekly Capacity (PE)'!N842</f>
        <v>1</v>
      </c>
      <c r="P842" s="680">
        <f>'Weekly Capacity (PE)'!O842</f>
        <v>1</v>
      </c>
      <c r="Q842" s="680">
        <f>'Weekly Capacity (PE)'!P842</f>
        <v>1</v>
      </c>
      <c r="R842" s="681">
        <f>'Weekly Capacity (PE)'!Q842</f>
        <v>1</v>
      </c>
      <c r="S842" s="751">
        <f t="shared" si="334"/>
        <v>1</v>
      </c>
      <c r="T842" s="683">
        <f>'Weekly Capacity (PE)'!R842</f>
        <v>1</v>
      </c>
      <c r="U842" s="702">
        <f t="shared" ref="U842:AF850" si="400">T842</f>
        <v>1</v>
      </c>
      <c r="V842" s="702">
        <f t="shared" si="400"/>
        <v>1</v>
      </c>
      <c r="W842" s="702">
        <f t="shared" si="400"/>
        <v>1</v>
      </c>
      <c r="X842" s="702">
        <f t="shared" si="400"/>
        <v>1</v>
      </c>
      <c r="Y842" s="702">
        <f t="shared" si="400"/>
        <v>1</v>
      </c>
      <c r="Z842" s="702">
        <f t="shared" si="400"/>
        <v>1</v>
      </c>
      <c r="AA842" s="702">
        <f t="shared" si="400"/>
        <v>1</v>
      </c>
      <c r="AB842" s="702">
        <f t="shared" si="400"/>
        <v>1</v>
      </c>
      <c r="AC842" s="702">
        <f t="shared" si="400"/>
        <v>1</v>
      </c>
      <c r="AD842" s="702">
        <f t="shared" si="400"/>
        <v>1</v>
      </c>
      <c r="AE842" s="702">
        <f t="shared" si="400"/>
        <v>1</v>
      </c>
      <c r="AF842" s="705">
        <f t="shared" si="400"/>
        <v>1</v>
      </c>
      <c r="AG842" s="633">
        <f t="shared" si="336"/>
        <v>1</v>
      </c>
      <c r="AH842" s="724">
        <f t="shared" si="390"/>
        <v>1</v>
      </c>
      <c r="AI842" s="702">
        <f t="shared" ref="AI842:AT850" si="401">AH842</f>
        <v>1</v>
      </c>
      <c r="AJ842" s="702">
        <f t="shared" si="401"/>
        <v>1</v>
      </c>
      <c r="AK842" s="702">
        <f t="shared" si="401"/>
        <v>1</v>
      </c>
      <c r="AL842" s="702">
        <f t="shared" si="401"/>
        <v>1</v>
      </c>
      <c r="AM842" s="702">
        <f t="shared" si="401"/>
        <v>1</v>
      </c>
      <c r="AN842" s="702">
        <f t="shared" si="401"/>
        <v>1</v>
      </c>
      <c r="AO842" s="702">
        <f t="shared" si="401"/>
        <v>1</v>
      </c>
      <c r="AP842" s="702">
        <f t="shared" si="401"/>
        <v>1</v>
      </c>
      <c r="AQ842" s="702">
        <f t="shared" si="401"/>
        <v>1</v>
      </c>
      <c r="AR842" s="702">
        <f t="shared" si="401"/>
        <v>1</v>
      </c>
      <c r="AS842" s="702">
        <f t="shared" si="401"/>
        <v>1</v>
      </c>
      <c r="AT842" s="705">
        <f t="shared" si="401"/>
        <v>1</v>
      </c>
      <c r="AU842" s="633">
        <f t="shared" si="339"/>
        <v>1</v>
      </c>
      <c r="AV842" s="724">
        <f t="shared" si="399"/>
        <v>1</v>
      </c>
      <c r="AW842" s="702">
        <f t="shared" si="395"/>
        <v>1</v>
      </c>
      <c r="AX842" s="702">
        <f t="shared" si="395"/>
        <v>1</v>
      </c>
      <c r="AY842" s="702">
        <f t="shared" si="395"/>
        <v>1</v>
      </c>
      <c r="AZ842" s="702">
        <f t="shared" si="395"/>
        <v>1</v>
      </c>
      <c r="BA842" s="702">
        <f t="shared" si="395"/>
        <v>1</v>
      </c>
      <c r="BB842" s="702">
        <f t="shared" si="395"/>
        <v>1</v>
      </c>
      <c r="BC842" s="702">
        <f t="shared" si="395"/>
        <v>1</v>
      </c>
      <c r="BD842" s="702">
        <f t="shared" si="395"/>
        <v>1</v>
      </c>
      <c r="BE842" s="702">
        <f t="shared" si="395"/>
        <v>1</v>
      </c>
      <c r="BF842" s="702">
        <f t="shared" si="395"/>
        <v>1</v>
      </c>
      <c r="BG842" s="702">
        <f t="shared" si="395"/>
        <v>1</v>
      </c>
      <c r="BH842" s="705">
        <f t="shared" si="395"/>
        <v>1</v>
      </c>
      <c r="BI842" s="633">
        <f t="shared" si="342"/>
        <v>1</v>
      </c>
      <c r="BJ842" s="633">
        <f t="shared" si="342"/>
        <v>1</v>
      </c>
      <c r="BK842" s="633">
        <f t="shared" si="342"/>
        <v>1</v>
      </c>
      <c r="BL842" s="633">
        <f t="shared" si="342"/>
        <v>1</v>
      </c>
      <c r="BM842" s="633">
        <f t="shared" si="342"/>
        <v>1</v>
      </c>
      <c r="BN842">
        <v>1</v>
      </c>
    </row>
    <row r="843" spans="1:66" ht="15.6" outlineLevel="1" x14ac:dyDescent="0.3">
      <c r="A843" s="596" t="str">
        <f t="shared" si="343"/>
        <v>On hand</v>
      </c>
      <c r="B843" s="239" t="s">
        <v>88</v>
      </c>
      <c r="C843" s="769" t="s">
        <v>43</v>
      </c>
      <c r="D843" s="770" t="s">
        <v>77</v>
      </c>
      <c r="F843" s="702">
        <v>1</v>
      </c>
      <c r="G843" s="702">
        <v>1</v>
      </c>
      <c r="H843" s="680">
        <f>'Weekly Capacity (PE)'!G843</f>
        <v>1</v>
      </c>
      <c r="I843" s="680">
        <f>'Weekly Capacity (PE)'!H843</f>
        <v>1</v>
      </c>
      <c r="J843" s="680">
        <f>'Weekly Capacity (PE)'!I843</f>
        <v>1</v>
      </c>
      <c r="K843" s="680">
        <f>'Weekly Capacity (PE)'!J843</f>
        <v>1</v>
      </c>
      <c r="L843" s="680">
        <f>'Weekly Capacity (PE)'!K843</f>
        <v>1</v>
      </c>
      <c r="M843" s="680">
        <f>'Weekly Capacity (PE)'!L843</f>
        <v>1</v>
      </c>
      <c r="N843" s="680">
        <f>'Weekly Capacity (PE)'!M843</f>
        <v>1</v>
      </c>
      <c r="O843" s="680">
        <f>'Weekly Capacity (PE)'!N843</f>
        <v>1</v>
      </c>
      <c r="P843" s="680">
        <f>'Weekly Capacity (PE)'!O843</f>
        <v>1</v>
      </c>
      <c r="Q843" s="680">
        <f>'Weekly Capacity (PE)'!P843</f>
        <v>1</v>
      </c>
      <c r="R843" s="681">
        <f>'Weekly Capacity (PE)'!Q843</f>
        <v>1</v>
      </c>
      <c r="S843" s="751">
        <f t="shared" si="334"/>
        <v>1</v>
      </c>
      <c r="T843" s="683">
        <f>'Weekly Capacity (PE)'!R843</f>
        <v>1</v>
      </c>
      <c r="U843" s="702">
        <f t="shared" si="400"/>
        <v>1</v>
      </c>
      <c r="V843" s="702">
        <f t="shared" si="400"/>
        <v>1</v>
      </c>
      <c r="W843" s="702">
        <f t="shared" si="400"/>
        <v>1</v>
      </c>
      <c r="X843" s="702">
        <f t="shared" si="400"/>
        <v>1</v>
      </c>
      <c r="Y843" s="702">
        <f t="shared" si="400"/>
        <v>1</v>
      </c>
      <c r="Z843" s="702">
        <f t="shared" si="400"/>
        <v>1</v>
      </c>
      <c r="AA843" s="702">
        <f t="shared" si="400"/>
        <v>1</v>
      </c>
      <c r="AB843" s="702">
        <f t="shared" si="400"/>
        <v>1</v>
      </c>
      <c r="AC843" s="702">
        <f t="shared" si="400"/>
        <v>1</v>
      </c>
      <c r="AD843" s="702">
        <f t="shared" si="400"/>
        <v>1</v>
      </c>
      <c r="AE843" s="702">
        <f t="shared" si="400"/>
        <v>1</v>
      </c>
      <c r="AF843" s="705">
        <f t="shared" si="400"/>
        <v>1</v>
      </c>
      <c r="AG843" s="633">
        <f t="shared" si="336"/>
        <v>1</v>
      </c>
      <c r="AH843" s="724">
        <f t="shared" si="390"/>
        <v>1</v>
      </c>
      <c r="AI843" s="702">
        <f t="shared" si="401"/>
        <v>1</v>
      </c>
      <c r="AJ843" s="702">
        <f t="shared" si="401"/>
        <v>1</v>
      </c>
      <c r="AK843" s="702">
        <f t="shared" si="401"/>
        <v>1</v>
      </c>
      <c r="AL843" s="702">
        <f t="shared" si="401"/>
        <v>1</v>
      </c>
      <c r="AM843" s="702">
        <f t="shared" si="401"/>
        <v>1</v>
      </c>
      <c r="AN843" s="702">
        <f t="shared" si="401"/>
        <v>1</v>
      </c>
      <c r="AO843" s="702">
        <f t="shared" si="401"/>
        <v>1</v>
      </c>
      <c r="AP843" s="702">
        <f t="shared" si="401"/>
        <v>1</v>
      </c>
      <c r="AQ843" s="702">
        <f t="shared" si="401"/>
        <v>1</v>
      </c>
      <c r="AR843" s="702">
        <f t="shared" si="401"/>
        <v>1</v>
      </c>
      <c r="AS843" s="702">
        <f t="shared" si="401"/>
        <v>1</v>
      </c>
      <c r="AT843" s="705">
        <f t="shared" si="401"/>
        <v>1</v>
      </c>
      <c r="AU843" s="633">
        <f t="shared" si="339"/>
        <v>1</v>
      </c>
      <c r="AV843" s="724">
        <f t="shared" si="399"/>
        <v>1</v>
      </c>
      <c r="AW843" s="702">
        <f t="shared" si="395"/>
        <v>1</v>
      </c>
      <c r="AX843" s="702">
        <f t="shared" si="395"/>
        <v>1</v>
      </c>
      <c r="AY843" s="702">
        <f t="shared" si="395"/>
        <v>1</v>
      </c>
      <c r="AZ843" s="702">
        <f t="shared" si="395"/>
        <v>1</v>
      </c>
      <c r="BA843" s="702">
        <f t="shared" si="395"/>
        <v>1</v>
      </c>
      <c r="BB843" s="702">
        <f t="shared" si="395"/>
        <v>1</v>
      </c>
      <c r="BC843" s="702">
        <f t="shared" si="395"/>
        <v>1</v>
      </c>
      <c r="BD843" s="702">
        <f t="shared" si="395"/>
        <v>1</v>
      </c>
      <c r="BE843" s="702">
        <f t="shared" si="395"/>
        <v>1</v>
      </c>
      <c r="BF843" s="702">
        <f t="shared" si="395"/>
        <v>1</v>
      </c>
      <c r="BG843" s="702">
        <f t="shared" si="395"/>
        <v>1</v>
      </c>
      <c r="BH843" s="705">
        <f t="shared" si="395"/>
        <v>1</v>
      </c>
      <c r="BI843" s="633">
        <f t="shared" si="342"/>
        <v>1</v>
      </c>
      <c r="BJ843" s="633">
        <f t="shared" si="342"/>
        <v>1</v>
      </c>
      <c r="BK843" s="633">
        <f t="shared" si="342"/>
        <v>1</v>
      </c>
      <c r="BL843" s="633">
        <f t="shared" si="342"/>
        <v>1</v>
      </c>
      <c r="BM843" s="633">
        <f t="shared" si="342"/>
        <v>1</v>
      </c>
      <c r="BN843">
        <v>1</v>
      </c>
    </row>
    <row r="844" spans="1:66" ht="15.6" outlineLevel="1" x14ac:dyDescent="0.3">
      <c r="A844" s="596" t="str">
        <f t="shared" si="343"/>
        <v>On hand</v>
      </c>
      <c r="B844" s="239" t="s">
        <v>88</v>
      </c>
      <c r="C844" s="769" t="s">
        <v>43</v>
      </c>
      <c r="D844" s="770" t="s">
        <v>78</v>
      </c>
      <c r="F844" s="771">
        <v>1</v>
      </c>
      <c r="G844" s="702">
        <v>1</v>
      </c>
      <c r="H844" s="680">
        <f>'Weekly Capacity (PE)'!G844</f>
        <v>1</v>
      </c>
      <c r="I844" s="680">
        <f>'Weekly Capacity (PE)'!H844</f>
        <v>1</v>
      </c>
      <c r="J844" s="680">
        <f>'Weekly Capacity (PE)'!I844</f>
        <v>1</v>
      </c>
      <c r="K844" s="680">
        <f>'Weekly Capacity (PE)'!J844</f>
        <v>1</v>
      </c>
      <c r="L844" s="680">
        <f>'Weekly Capacity (PE)'!K844</f>
        <v>1</v>
      </c>
      <c r="M844" s="680">
        <f>'Weekly Capacity (PE)'!L844</f>
        <v>1</v>
      </c>
      <c r="N844" s="680">
        <f>'Weekly Capacity (PE)'!M844</f>
        <v>1</v>
      </c>
      <c r="O844" s="680">
        <f>'Weekly Capacity (PE)'!N844</f>
        <v>1</v>
      </c>
      <c r="P844" s="680">
        <f>'Weekly Capacity (PE)'!O844</f>
        <v>1</v>
      </c>
      <c r="Q844" s="680">
        <f>'Weekly Capacity (PE)'!P844</f>
        <v>1</v>
      </c>
      <c r="R844" s="681">
        <f>'Weekly Capacity (PE)'!Q844</f>
        <v>1</v>
      </c>
      <c r="S844" s="751">
        <f t="shared" si="334"/>
        <v>1</v>
      </c>
      <c r="T844" s="683">
        <f>'Weekly Capacity (PE)'!R844</f>
        <v>1</v>
      </c>
      <c r="U844" s="702">
        <f t="shared" si="400"/>
        <v>1</v>
      </c>
      <c r="V844" s="702">
        <f t="shared" si="400"/>
        <v>1</v>
      </c>
      <c r="W844" s="702">
        <f t="shared" si="400"/>
        <v>1</v>
      </c>
      <c r="X844" s="702">
        <f t="shared" si="400"/>
        <v>1</v>
      </c>
      <c r="Y844" s="702">
        <f t="shared" si="400"/>
        <v>1</v>
      </c>
      <c r="Z844" s="702">
        <f t="shared" si="400"/>
        <v>1</v>
      </c>
      <c r="AA844" s="702">
        <f t="shared" si="400"/>
        <v>1</v>
      </c>
      <c r="AB844" s="702">
        <f t="shared" si="400"/>
        <v>1</v>
      </c>
      <c r="AC844" s="702">
        <f t="shared" si="400"/>
        <v>1</v>
      </c>
      <c r="AD844" s="702">
        <f t="shared" si="400"/>
        <v>1</v>
      </c>
      <c r="AE844" s="702">
        <f t="shared" si="400"/>
        <v>1</v>
      </c>
      <c r="AF844" s="705">
        <f t="shared" si="400"/>
        <v>1</v>
      </c>
      <c r="AG844" s="633">
        <f t="shared" si="336"/>
        <v>1</v>
      </c>
      <c r="AH844" s="724">
        <f t="shared" si="390"/>
        <v>1</v>
      </c>
      <c r="AI844" s="702">
        <f t="shared" si="401"/>
        <v>1</v>
      </c>
      <c r="AJ844" s="702">
        <f t="shared" si="401"/>
        <v>1</v>
      </c>
      <c r="AK844" s="702">
        <f t="shared" si="401"/>
        <v>1</v>
      </c>
      <c r="AL844" s="702">
        <f t="shared" si="401"/>
        <v>1</v>
      </c>
      <c r="AM844" s="702">
        <f t="shared" si="401"/>
        <v>1</v>
      </c>
      <c r="AN844" s="702">
        <f t="shared" si="401"/>
        <v>1</v>
      </c>
      <c r="AO844" s="702">
        <f t="shared" si="401"/>
        <v>1</v>
      </c>
      <c r="AP844" s="702">
        <f t="shared" si="401"/>
        <v>1</v>
      </c>
      <c r="AQ844" s="702">
        <f t="shared" si="401"/>
        <v>1</v>
      </c>
      <c r="AR844" s="702">
        <f t="shared" si="401"/>
        <v>1</v>
      </c>
      <c r="AS844" s="702">
        <f t="shared" si="401"/>
        <v>1</v>
      </c>
      <c r="AT844" s="705">
        <f t="shared" si="401"/>
        <v>1</v>
      </c>
      <c r="AU844" s="633">
        <f t="shared" si="339"/>
        <v>1</v>
      </c>
      <c r="AV844" s="724">
        <f t="shared" si="399"/>
        <v>1</v>
      </c>
      <c r="AW844" s="702">
        <f t="shared" si="395"/>
        <v>1</v>
      </c>
      <c r="AX844" s="702">
        <f t="shared" si="395"/>
        <v>1</v>
      </c>
      <c r="AY844" s="702">
        <f t="shared" si="395"/>
        <v>1</v>
      </c>
      <c r="AZ844" s="702">
        <f t="shared" si="395"/>
        <v>1</v>
      </c>
      <c r="BA844" s="702">
        <f t="shared" si="395"/>
        <v>1</v>
      </c>
      <c r="BB844" s="702">
        <f t="shared" si="395"/>
        <v>1</v>
      </c>
      <c r="BC844" s="702">
        <f t="shared" si="395"/>
        <v>1</v>
      </c>
      <c r="BD844" s="702">
        <f t="shared" si="395"/>
        <v>1</v>
      </c>
      <c r="BE844" s="702">
        <f t="shared" si="395"/>
        <v>1</v>
      </c>
      <c r="BF844" s="702">
        <f t="shared" si="395"/>
        <v>1</v>
      </c>
      <c r="BG844" s="702">
        <f t="shared" si="395"/>
        <v>1</v>
      </c>
      <c r="BH844" s="705">
        <f t="shared" si="395"/>
        <v>1</v>
      </c>
      <c r="BI844" s="633">
        <f t="shared" si="342"/>
        <v>1</v>
      </c>
      <c r="BJ844" s="633">
        <f t="shared" si="342"/>
        <v>1</v>
      </c>
      <c r="BK844" s="633">
        <f t="shared" si="342"/>
        <v>1</v>
      </c>
      <c r="BL844" s="633">
        <f t="shared" si="342"/>
        <v>1</v>
      </c>
      <c r="BM844" s="633">
        <f t="shared" si="342"/>
        <v>1</v>
      </c>
      <c r="BN844">
        <v>1</v>
      </c>
    </row>
    <row r="845" spans="1:66" ht="15.6" outlineLevel="1" x14ac:dyDescent="0.3">
      <c r="A845" s="596" t="str">
        <f t="shared" si="343"/>
        <v>On hand</v>
      </c>
      <c r="B845" s="239" t="s">
        <v>88</v>
      </c>
      <c r="C845" s="769" t="s">
        <v>43</v>
      </c>
      <c r="D845" s="770" t="s">
        <v>79</v>
      </c>
      <c r="F845" s="702">
        <v>1</v>
      </c>
      <c r="G845" s="702">
        <v>1</v>
      </c>
      <c r="H845" s="680">
        <f>'Weekly Capacity (PE)'!G845</f>
        <v>1</v>
      </c>
      <c r="I845" s="680">
        <f>'Weekly Capacity (PE)'!H845</f>
        <v>1</v>
      </c>
      <c r="J845" s="680">
        <f>'Weekly Capacity (PE)'!I845</f>
        <v>1</v>
      </c>
      <c r="K845" s="680">
        <f>'Weekly Capacity (PE)'!J845</f>
        <v>1</v>
      </c>
      <c r="L845" s="680">
        <f>'Weekly Capacity (PE)'!K845</f>
        <v>1</v>
      </c>
      <c r="M845" s="680">
        <f>'Weekly Capacity (PE)'!L845</f>
        <v>1</v>
      </c>
      <c r="N845" s="680">
        <f>'Weekly Capacity (PE)'!M845</f>
        <v>1</v>
      </c>
      <c r="O845" s="680">
        <f>'Weekly Capacity (PE)'!N845</f>
        <v>1</v>
      </c>
      <c r="P845" s="680">
        <f>'Weekly Capacity (PE)'!O845</f>
        <v>1</v>
      </c>
      <c r="Q845" s="680">
        <f>'Weekly Capacity (PE)'!P845</f>
        <v>1</v>
      </c>
      <c r="R845" s="681">
        <f>'Weekly Capacity (PE)'!Q845</f>
        <v>1</v>
      </c>
      <c r="S845" s="751">
        <f t="shared" si="334"/>
        <v>1</v>
      </c>
      <c r="T845" s="683">
        <f>'Weekly Capacity (PE)'!R845</f>
        <v>1</v>
      </c>
      <c r="U845" s="702">
        <f t="shared" si="400"/>
        <v>1</v>
      </c>
      <c r="V845" s="702">
        <f t="shared" si="400"/>
        <v>1</v>
      </c>
      <c r="W845" s="702">
        <f t="shared" si="400"/>
        <v>1</v>
      </c>
      <c r="X845" s="702">
        <f t="shared" si="400"/>
        <v>1</v>
      </c>
      <c r="Y845" s="702">
        <f t="shared" si="400"/>
        <v>1</v>
      </c>
      <c r="Z845" s="702">
        <f t="shared" si="400"/>
        <v>1</v>
      </c>
      <c r="AA845" s="702">
        <f t="shared" si="400"/>
        <v>1</v>
      </c>
      <c r="AB845" s="702">
        <f t="shared" si="400"/>
        <v>1</v>
      </c>
      <c r="AC845" s="702">
        <f t="shared" si="400"/>
        <v>1</v>
      </c>
      <c r="AD845" s="702">
        <f t="shared" si="400"/>
        <v>1</v>
      </c>
      <c r="AE845" s="702">
        <f t="shared" si="400"/>
        <v>1</v>
      </c>
      <c r="AF845" s="705">
        <f t="shared" si="400"/>
        <v>1</v>
      </c>
      <c r="AG845" s="633">
        <f t="shared" si="336"/>
        <v>1</v>
      </c>
      <c r="AH845" s="724">
        <f t="shared" si="390"/>
        <v>1</v>
      </c>
      <c r="AI845" s="702">
        <f t="shared" si="401"/>
        <v>1</v>
      </c>
      <c r="AJ845" s="702">
        <f t="shared" si="401"/>
        <v>1</v>
      </c>
      <c r="AK845" s="702">
        <f t="shared" si="401"/>
        <v>1</v>
      </c>
      <c r="AL845" s="702">
        <f t="shared" si="401"/>
        <v>1</v>
      </c>
      <c r="AM845" s="702">
        <f t="shared" si="401"/>
        <v>1</v>
      </c>
      <c r="AN845" s="702">
        <f t="shared" si="401"/>
        <v>1</v>
      </c>
      <c r="AO845" s="702">
        <f t="shared" si="401"/>
        <v>1</v>
      </c>
      <c r="AP845" s="702">
        <f t="shared" si="401"/>
        <v>1</v>
      </c>
      <c r="AQ845" s="702">
        <f t="shared" si="401"/>
        <v>1</v>
      </c>
      <c r="AR845" s="702">
        <f t="shared" si="401"/>
        <v>1</v>
      </c>
      <c r="AS845" s="702">
        <f t="shared" si="401"/>
        <v>1</v>
      </c>
      <c r="AT845" s="705">
        <f t="shared" si="401"/>
        <v>1</v>
      </c>
      <c r="AU845" s="633">
        <f t="shared" si="339"/>
        <v>1</v>
      </c>
      <c r="AV845" s="724">
        <f t="shared" si="399"/>
        <v>1</v>
      </c>
      <c r="AW845" s="702">
        <f t="shared" si="395"/>
        <v>1</v>
      </c>
      <c r="AX845" s="702">
        <f t="shared" si="395"/>
        <v>1</v>
      </c>
      <c r="AY845" s="702">
        <f t="shared" si="395"/>
        <v>1</v>
      </c>
      <c r="AZ845" s="702">
        <f t="shared" si="395"/>
        <v>1</v>
      </c>
      <c r="BA845" s="702">
        <f t="shared" si="395"/>
        <v>1</v>
      </c>
      <c r="BB845" s="702">
        <f t="shared" si="395"/>
        <v>1</v>
      </c>
      <c r="BC845" s="702">
        <f t="shared" si="395"/>
        <v>1</v>
      </c>
      <c r="BD845" s="702">
        <f t="shared" si="395"/>
        <v>1</v>
      </c>
      <c r="BE845" s="702">
        <f t="shared" si="395"/>
        <v>1</v>
      </c>
      <c r="BF845" s="702">
        <f t="shared" si="395"/>
        <v>1</v>
      </c>
      <c r="BG845" s="702">
        <f t="shared" si="395"/>
        <v>1</v>
      </c>
      <c r="BH845" s="705">
        <f t="shared" si="395"/>
        <v>1</v>
      </c>
      <c r="BI845" s="633">
        <f t="shared" si="342"/>
        <v>1</v>
      </c>
      <c r="BJ845" s="633">
        <f t="shared" si="342"/>
        <v>1</v>
      </c>
      <c r="BK845" s="633">
        <f t="shared" si="342"/>
        <v>1</v>
      </c>
      <c r="BL845" s="633">
        <f t="shared" si="342"/>
        <v>1</v>
      </c>
      <c r="BM845" s="633">
        <f t="shared" si="342"/>
        <v>1</v>
      </c>
      <c r="BN845">
        <v>1</v>
      </c>
    </row>
    <row r="846" spans="1:66" ht="15.6" outlineLevel="1" x14ac:dyDescent="0.3">
      <c r="A846" s="596" t="str">
        <f t="shared" si="343"/>
        <v>On hand</v>
      </c>
      <c r="B846" s="239" t="s">
        <v>88</v>
      </c>
      <c r="C846" s="769" t="s">
        <v>43</v>
      </c>
      <c r="D846" s="770" t="s">
        <v>80</v>
      </c>
      <c r="F846" s="702">
        <v>1</v>
      </c>
      <c r="G846" s="702">
        <v>1</v>
      </c>
      <c r="H846" s="680">
        <f>'Weekly Capacity (PE)'!G846</f>
        <v>1</v>
      </c>
      <c r="I846" s="680">
        <f>'Weekly Capacity (PE)'!H846</f>
        <v>1</v>
      </c>
      <c r="J846" s="680">
        <f>'Weekly Capacity (PE)'!I846</f>
        <v>1</v>
      </c>
      <c r="K846" s="680">
        <f>'Weekly Capacity (PE)'!J846</f>
        <v>1</v>
      </c>
      <c r="L846" s="680">
        <f>'Weekly Capacity (PE)'!K846</f>
        <v>1</v>
      </c>
      <c r="M846" s="680">
        <f>'Weekly Capacity (PE)'!L846</f>
        <v>1</v>
      </c>
      <c r="N846" s="680">
        <f>'Weekly Capacity (PE)'!M846</f>
        <v>1</v>
      </c>
      <c r="O846" s="680">
        <f>'Weekly Capacity (PE)'!N846</f>
        <v>1</v>
      </c>
      <c r="P846" s="680">
        <f>'Weekly Capacity (PE)'!O846</f>
        <v>1</v>
      </c>
      <c r="Q846" s="680">
        <f>'Weekly Capacity (PE)'!P846</f>
        <v>1</v>
      </c>
      <c r="R846" s="681">
        <f>'Weekly Capacity (PE)'!Q846</f>
        <v>1</v>
      </c>
      <c r="S846" s="751">
        <f t="shared" si="334"/>
        <v>1</v>
      </c>
      <c r="T846" s="683">
        <f>'Weekly Capacity (PE)'!R846</f>
        <v>1</v>
      </c>
      <c r="U846" s="702">
        <f t="shared" si="400"/>
        <v>1</v>
      </c>
      <c r="V846" s="702">
        <f t="shared" si="400"/>
        <v>1</v>
      </c>
      <c r="W846" s="702">
        <f t="shared" si="400"/>
        <v>1</v>
      </c>
      <c r="X846" s="702">
        <f t="shared" si="400"/>
        <v>1</v>
      </c>
      <c r="Y846" s="702">
        <f t="shared" si="400"/>
        <v>1</v>
      </c>
      <c r="Z846" s="702">
        <f t="shared" si="400"/>
        <v>1</v>
      </c>
      <c r="AA846" s="702">
        <f t="shared" si="400"/>
        <v>1</v>
      </c>
      <c r="AB846" s="702">
        <f t="shared" si="400"/>
        <v>1</v>
      </c>
      <c r="AC846" s="702">
        <f t="shared" si="400"/>
        <v>1</v>
      </c>
      <c r="AD846" s="702">
        <f t="shared" si="400"/>
        <v>1</v>
      </c>
      <c r="AE846" s="702">
        <f t="shared" si="400"/>
        <v>1</v>
      </c>
      <c r="AF846" s="705">
        <f t="shared" si="400"/>
        <v>1</v>
      </c>
      <c r="AG846" s="633">
        <f t="shared" si="336"/>
        <v>1</v>
      </c>
      <c r="AH846" s="724">
        <f t="shared" si="390"/>
        <v>1</v>
      </c>
      <c r="AI846" s="702">
        <f t="shared" si="401"/>
        <v>1</v>
      </c>
      <c r="AJ846" s="702">
        <f t="shared" si="401"/>
        <v>1</v>
      </c>
      <c r="AK846" s="702">
        <f t="shared" si="401"/>
        <v>1</v>
      </c>
      <c r="AL846" s="702">
        <f t="shared" si="401"/>
        <v>1</v>
      </c>
      <c r="AM846" s="702">
        <f t="shared" si="401"/>
        <v>1</v>
      </c>
      <c r="AN846" s="702">
        <f t="shared" si="401"/>
        <v>1</v>
      </c>
      <c r="AO846" s="702">
        <f t="shared" si="401"/>
        <v>1</v>
      </c>
      <c r="AP846" s="702">
        <f t="shared" si="401"/>
        <v>1</v>
      </c>
      <c r="AQ846" s="702">
        <f t="shared" si="401"/>
        <v>1</v>
      </c>
      <c r="AR846" s="702">
        <f t="shared" si="401"/>
        <v>1</v>
      </c>
      <c r="AS846" s="702">
        <f t="shared" si="401"/>
        <v>1</v>
      </c>
      <c r="AT846" s="705">
        <f t="shared" si="401"/>
        <v>1</v>
      </c>
      <c r="AU846" s="633">
        <f t="shared" si="339"/>
        <v>1</v>
      </c>
      <c r="AV846" s="724">
        <f t="shared" si="399"/>
        <v>1</v>
      </c>
      <c r="AW846" s="702">
        <f t="shared" si="395"/>
        <v>1</v>
      </c>
      <c r="AX846" s="702">
        <f t="shared" si="395"/>
        <v>1</v>
      </c>
      <c r="AY846" s="702">
        <f t="shared" si="395"/>
        <v>1</v>
      </c>
      <c r="AZ846" s="702">
        <f t="shared" si="395"/>
        <v>1</v>
      </c>
      <c r="BA846" s="702">
        <f t="shared" si="395"/>
        <v>1</v>
      </c>
      <c r="BB846" s="702">
        <f t="shared" si="395"/>
        <v>1</v>
      </c>
      <c r="BC846" s="702">
        <f t="shared" si="395"/>
        <v>1</v>
      </c>
      <c r="BD846" s="702">
        <f t="shared" si="395"/>
        <v>1</v>
      </c>
      <c r="BE846" s="702">
        <f t="shared" si="395"/>
        <v>1</v>
      </c>
      <c r="BF846" s="702">
        <f t="shared" si="395"/>
        <v>1</v>
      </c>
      <c r="BG846" s="702">
        <f t="shared" si="395"/>
        <v>1</v>
      </c>
      <c r="BH846" s="705">
        <f t="shared" si="395"/>
        <v>1</v>
      </c>
      <c r="BI846" s="633">
        <f t="shared" si="342"/>
        <v>1</v>
      </c>
      <c r="BJ846" s="633">
        <f t="shared" si="342"/>
        <v>1</v>
      </c>
      <c r="BK846" s="633">
        <f t="shared" si="342"/>
        <v>1</v>
      </c>
      <c r="BL846" s="633">
        <f t="shared" si="342"/>
        <v>1</v>
      </c>
      <c r="BM846" s="633">
        <f t="shared" si="342"/>
        <v>1</v>
      </c>
      <c r="BN846">
        <v>1</v>
      </c>
    </row>
    <row r="847" spans="1:66" ht="15.6" outlineLevel="1" x14ac:dyDescent="0.3">
      <c r="A847" s="596" t="str">
        <f t="shared" si="343"/>
        <v>On hand</v>
      </c>
      <c r="B847" s="239" t="s">
        <v>88</v>
      </c>
      <c r="C847" s="769" t="s">
        <v>43</v>
      </c>
      <c r="D847" s="770" t="s">
        <v>81</v>
      </c>
      <c r="F847" s="702">
        <v>1</v>
      </c>
      <c r="G847" s="702">
        <v>1</v>
      </c>
      <c r="H847" s="680">
        <f>'Weekly Capacity (PE)'!G847</f>
        <v>1</v>
      </c>
      <c r="I847" s="680">
        <f>'Weekly Capacity (PE)'!H847</f>
        <v>1</v>
      </c>
      <c r="J847" s="680">
        <f>'Weekly Capacity (PE)'!I847</f>
        <v>1</v>
      </c>
      <c r="K847" s="680">
        <f>'Weekly Capacity (PE)'!J847</f>
        <v>1</v>
      </c>
      <c r="L847" s="680">
        <f>'Weekly Capacity (PE)'!K847</f>
        <v>1</v>
      </c>
      <c r="M847" s="680">
        <f>'Weekly Capacity (PE)'!L847</f>
        <v>1</v>
      </c>
      <c r="N847" s="680">
        <f>'Weekly Capacity (PE)'!M847</f>
        <v>1</v>
      </c>
      <c r="O847" s="680">
        <f>'Weekly Capacity (PE)'!N847</f>
        <v>1</v>
      </c>
      <c r="P847" s="680">
        <f>'Weekly Capacity (PE)'!O847</f>
        <v>1</v>
      </c>
      <c r="Q847" s="680">
        <f>'Weekly Capacity (PE)'!P847</f>
        <v>1</v>
      </c>
      <c r="R847" s="681">
        <f>'Weekly Capacity (PE)'!Q847</f>
        <v>1</v>
      </c>
      <c r="S847" s="751">
        <f t="shared" si="334"/>
        <v>1</v>
      </c>
      <c r="T847" s="683">
        <f>'Weekly Capacity (PE)'!R847</f>
        <v>1</v>
      </c>
      <c r="U847" s="702">
        <f t="shared" si="400"/>
        <v>1</v>
      </c>
      <c r="V847" s="702">
        <f t="shared" si="400"/>
        <v>1</v>
      </c>
      <c r="W847" s="702">
        <f t="shared" si="400"/>
        <v>1</v>
      </c>
      <c r="X847" s="702">
        <f t="shared" si="400"/>
        <v>1</v>
      </c>
      <c r="Y847" s="702">
        <f t="shared" si="400"/>
        <v>1</v>
      </c>
      <c r="Z847" s="702">
        <f t="shared" si="400"/>
        <v>1</v>
      </c>
      <c r="AA847" s="702">
        <f t="shared" si="400"/>
        <v>1</v>
      </c>
      <c r="AB847" s="702">
        <f t="shared" si="400"/>
        <v>1</v>
      </c>
      <c r="AC847" s="702">
        <f t="shared" si="400"/>
        <v>1</v>
      </c>
      <c r="AD847" s="702">
        <f t="shared" si="400"/>
        <v>1</v>
      </c>
      <c r="AE847" s="702">
        <f t="shared" si="400"/>
        <v>1</v>
      </c>
      <c r="AF847" s="705">
        <f t="shared" si="400"/>
        <v>1</v>
      </c>
      <c r="AG847" s="633">
        <f t="shared" si="336"/>
        <v>1</v>
      </c>
      <c r="AH847" s="724">
        <f t="shared" si="390"/>
        <v>1</v>
      </c>
      <c r="AI847" s="702">
        <f t="shared" si="401"/>
        <v>1</v>
      </c>
      <c r="AJ847" s="702">
        <f t="shared" si="401"/>
        <v>1</v>
      </c>
      <c r="AK847" s="702">
        <f t="shared" si="401"/>
        <v>1</v>
      </c>
      <c r="AL847" s="702">
        <f t="shared" si="401"/>
        <v>1</v>
      </c>
      <c r="AM847" s="702">
        <f t="shared" si="401"/>
        <v>1</v>
      </c>
      <c r="AN847" s="702">
        <f t="shared" si="401"/>
        <v>1</v>
      </c>
      <c r="AO847" s="702">
        <f t="shared" si="401"/>
        <v>1</v>
      </c>
      <c r="AP847" s="702">
        <f t="shared" si="401"/>
        <v>1</v>
      </c>
      <c r="AQ847" s="702">
        <f t="shared" si="401"/>
        <v>1</v>
      </c>
      <c r="AR847" s="702">
        <f t="shared" si="401"/>
        <v>1</v>
      </c>
      <c r="AS847" s="702">
        <f t="shared" si="401"/>
        <v>1</v>
      </c>
      <c r="AT847" s="705">
        <f t="shared" si="401"/>
        <v>1</v>
      </c>
      <c r="AU847" s="633">
        <f t="shared" si="339"/>
        <v>1</v>
      </c>
      <c r="AV847" s="724">
        <f t="shared" si="399"/>
        <v>1</v>
      </c>
      <c r="AW847" s="702">
        <f t="shared" si="395"/>
        <v>1</v>
      </c>
      <c r="AX847" s="702">
        <f t="shared" si="395"/>
        <v>1</v>
      </c>
      <c r="AY847" s="702">
        <f t="shared" si="395"/>
        <v>1</v>
      </c>
      <c r="AZ847" s="702">
        <f t="shared" si="395"/>
        <v>1</v>
      </c>
      <c r="BA847" s="702">
        <f t="shared" si="395"/>
        <v>1</v>
      </c>
      <c r="BB847" s="702">
        <f t="shared" si="395"/>
        <v>1</v>
      </c>
      <c r="BC847" s="702">
        <f t="shared" si="395"/>
        <v>1</v>
      </c>
      <c r="BD847" s="702">
        <f t="shared" si="395"/>
        <v>1</v>
      </c>
      <c r="BE847" s="702">
        <f t="shared" si="395"/>
        <v>1</v>
      </c>
      <c r="BF847" s="702">
        <f t="shared" si="395"/>
        <v>1</v>
      </c>
      <c r="BG847" s="702">
        <f t="shared" si="395"/>
        <v>1</v>
      </c>
      <c r="BH847" s="705">
        <f t="shared" si="395"/>
        <v>1</v>
      </c>
      <c r="BI847" s="633">
        <f t="shared" si="342"/>
        <v>1</v>
      </c>
      <c r="BJ847" s="633">
        <f t="shared" si="342"/>
        <v>1</v>
      </c>
      <c r="BK847" s="633">
        <f t="shared" si="342"/>
        <v>1</v>
      </c>
      <c r="BL847" s="633">
        <f t="shared" si="342"/>
        <v>1</v>
      </c>
      <c r="BM847" s="633">
        <f t="shared" si="342"/>
        <v>1</v>
      </c>
      <c r="BN847">
        <v>1</v>
      </c>
    </row>
    <row r="848" spans="1:66" ht="15.6" outlineLevel="1" x14ac:dyDescent="0.3">
      <c r="A848" s="596" t="str">
        <f t="shared" si="343"/>
        <v>On hand</v>
      </c>
      <c r="B848" s="239" t="s">
        <v>88</v>
      </c>
      <c r="C848" s="769" t="s">
        <v>43</v>
      </c>
      <c r="D848" s="770" t="s">
        <v>82</v>
      </c>
      <c r="F848" s="702">
        <v>1</v>
      </c>
      <c r="G848" s="702">
        <v>1</v>
      </c>
      <c r="H848" s="680">
        <f>'Weekly Capacity (PE)'!G848</f>
        <v>1</v>
      </c>
      <c r="I848" s="680">
        <f>'Weekly Capacity (PE)'!H848</f>
        <v>1</v>
      </c>
      <c r="J848" s="680">
        <f>'Weekly Capacity (PE)'!I848</f>
        <v>1</v>
      </c>
      <c r="K848" s="680">
        <f>'Weekly Capacity (PE)'!J848</f>
        <v>1</v>
      </c>
      <c r="L848" s="680">
        <f>'Weekly Capacity (PE)'!K848</f>
        <v>1</v>
      </c>
      <c r="M848" s="680">
        <f>'Weekly Capacity (PE)'!L848</f>
        <v>1</v>
      </c>
      <c r="N848" s="680">
        <f>'Weekly Capacity (PE)'!M848</f>
        <v>1</v>
      </c>
      <c r="O848" s="680">
        <f>'Weekly Capacity (PE)'!N848</f>
        <v>1</v>
      </c>
      <c r="P848" s="680">
        <f>'Weekly Capacity (PE)'!O848</f>
        <v>1</v>
      </c>
      <c r="Q848" s="680">
        <f>'Weekly Capacity (PE)'!P848</f>
        <v>1</v>
      </c>
      <c r="R848" s="681">
        <f>'Weekly Capacity (PE)'!Q848</f>
        <v>1</v>
      </c>
      <c r="S848" s="751">
        <f t="shared" si="334"/>
        <v>1</v>
      </c>
      <c r="T848" s="683">
        <f>'Weekly Capacity (PE)'!R848</f>
        <v>1</v>
      </c>
      <c r="U848" s="702">
        <f t="shared" si="400"/>
        <v>1</v>
      </c>
      <c r="V848" s="702">
        <f t="shared" si="400"/>
        <v>1</v>
      </c>
      <c r="W848" s="702">
        <f t="shared" si="400"/>
        <v>1</v>
      </c>
      <c r="X848" s="702">
        <f t="shared" si="400"/>
        <v>1</v>
      </c>
      <c r="Y848" s="702">
        <f t="shared" si="400"/>
        <v>1</v>
      </c>
      <c r="Z848" s="702">
        <f t="shared" si="400"/>
        <v>1</v>
      </c>
      <c r="AA848" s="702">
        <f t="shared" si="400"/>
        <v>1</v>
      </c>
      <c r="AB848" s="702">
        <f t="shared" si="400"/>
        <v>1</v>
      </c>
      <c r="AC848" s="702">
        <f t="shared" si="400"/>
        <v>1</v>
      </c>
      <c r="AD848" s="702">
        <f t="shared" si="400"/>
        <v>1</v>
      </c>
      <c r="AE848" s="702">
        <f t="shared" si="400"/>
        <v>1</v>
      </c>
      <c r="AF848" s="705">
        <f t="shared" si="400"/>
        <v>1</v>
      </c>
      <c r="AG848" s="633">
        <f t="shared" si="336"/>
        <v>1</v>
      </c>
      <c r="AH848" s="724">
        <f t="shared" si="390"/>
        <v>1</v>
      </c>
      <c r="AI848" s="702">
        <f t="shared" si="401"/>
        <v>1</v>
      </c>
      <c r="AJ848" s="702">
        <f t="shared" si="401"/>
        <v>1</v>
      </c>
      <c r="AK848" s="702">
        <f t="shared" si="401"/>
        <v>1</v>
      </c>
      <c r="AL848" s="702">
        <f t="shared" si="401"/>
        <v>1</v>
      </c>
      <c r="AM848" s="702">
        <f t="shared" si="401"/>
        <v>1</v>
      </c>
      <c r="AN848" s="702">
        <f t="shared" si="401"/>
        <v>1</v>
      </c>
      <c r="AO848" s="702">
        <f t="shared" si="401"/>
        <v>1</v>
      </c>
      <c r="AP848" s="702">
        <f t="shared" si="401"/>
        <v>1</v>
      </c>
      <c r="AQ848" s="702">
        <f t="shared" si="401"/>
        <v>1</v>
      </c>
      <c r="AR848" s="702">
        <f t="shared" si="401"/>
        <v>1</v>
      </c>
      <c r="AS848" s="702">
        <f t="shared" si="401"/>
        <v>1</v>
      </c>
      <c r="AT848" s="705">
        <f t="shared" si="401"/>
        <v>1</v>
      </c>
      <c r="AU848" s="633">
        <f t="shared" si="339"/>
        <v>1</v>
      </c>
      <c r="AV848" s="724">
        <f t="shared" si="399"/>
        <v>1</v>
      </c>
      <c r="AW848" s="702">
        <f t="shared" si="395"/>
        <v>1</v>
      </c>
      <c r="AX848" s="702">
        <f t="shared" si="395"/>
        <v>1</v>
      </c>
      <c r="AY848" s="702">
        <f t="shared" si="395"/>
        <v>1</v>
      </c>
      <c r="AZ848" s="702">
        <f t="shared" si="395"/>
        <v>1</v>
      </c>
      <c r="BA848" s="702">
        <f t="shared" si="395"/>
        <v>1</v>
      </c>
      <c r="BB848" s="702">
        <f t="shared" si="395"/>
        <v>1</v>
      </c>
      <c r="BC848" s="702">
        <f t="shared" si="395"/>
        <v>1</v>
      </c>
      <c r="BD848" s="702">
        <f t="shared" si="395"/>
        <v>1</v>
      </c>
      <c r="BE848" s="702">
        <f t="shared" si="395"/>
        <v>1</v>
      </c>
      <c r="BF848" s="702">
        <f t="shared" si="395"/>
        <v>1</v>
      </c>
      <c r="BG848" s="702">
        <f t="shared" si="395"/>
        <v>1</v>
      </c>
      <c r="BH848" s="705">
        <f t="shared" si="395"/>
        <v>1</v>
      </c>
      <c r="BI848" s="633">
        <f t="shared" si="342"/>
        <v>1</v>
      </c>
      <c r="BJ848" s="633">
        <f t="shared" si="342"/>
        <v>1</v>
      </c>
      <c r="BK848" s="633">
        <f t="shared" si="342"/>
        <v>1</v>
      </c>
      <c r="BL848" s="633">
        <f t="shared" si="342"/>
        <v>1</v>
      </c>
      <c r="BM848" s="633">
        <f t="shared" si="342"/>
        <v>1</v>
      </c>
      <c r="BN848">
        <v>1</v>
      </c>
    </row>
    <row r="849" spans="1:66" ht="15.6" outlineLevel="1" x14ac:dyDescent="0.3">
      <c r="A849" s="596" t="str">
        <f t="shared" si="343"/>
        <v>On hand</v>
      </c>
      <c r="B849" s="239" t="s">
        <v>88</v>
      </c>
      <c r="C849" s="769" t="s">
        <v>43</v>
      </c>
      <c r="D849" s="770" t="s">
        <v>52</v>
      </c>
      <c r="F849" s="702">
        <v>1</v>
      </c>
      <c r="G849" s="702">
        <v>1</v>
      </c>
      <c r="H849" s="680">
        <f>'Weekly Capacity (PE)'!G849</f>
        <v>1</v>
      </c>
      <c r="I849" s="680">
        <f>'Weekly Capacity (PE)'!H849</f>
        <v>1</v>
      </c>
      <c r="J849" s="680">
        <f>'Weekly Capacity (PE)'!I849</f>
        <v>1</v>
      </c>
      <c r="K849" s="680">
        <f>'Weekly Capacity (PE)'!J849</f>
        <v>1</v>
      </c>
      <c r="L849" s="680">
        <f>'Weekly Capacity (PE)'!K849</f>
        <v>1</v>
      </c>
      <c r="M849" s="680">
        <f>'Weekly Capacity (PE)'!L849</f>
        <v>1</v>
      </c>
      <c r="N849" s="680">
        <f>'Weekly Capacity (PE)'!M849</f>
        <v>1</v>
      </c>
      <c r="O849" s="680">
        <f>'Weekly Capacity (PE)'!N849</f>
        <v>1</v>
      </c>
      <c r="P849" s="680">
        <f>'Weekly Capacity (PE)'!O849</f>
        <v>1</v>
      </c>
      <c r="Q849" s="680">
        <f>'Weekly Capacity (PE)'!P849</f>
        <v>1</v>
      </c>
      <c r="R849" s="681">
        <f>'Weekly Capacity (PE)'!Q849</f>
        <v>1</v>
      </c>
      <c r="S849" s="751">
        <f t="shared" si="334"/>
        <v>1</v>
      </c>
      <c r="T849" s="683">
        <f>'Weekly Capacity (PE)'!R849</f>
        <v>1</v>
      </c>
      <c r="U849" s="702">
        <f t="shared" si="400"/>
        <v>1</v>
      </c>
      <c r="V849" s="702">
        <f t="shared" si="400"/>
        <v>1</v>
      </c>
      <c r="W849" s="702">
        <f t="shared" si="400"/>
        <v>1</v>
      </c>
      <c r="X849" s="702">
        <f t="shared" si="400"/>
        <v>1</v>
      </c>
      <c r="Y849" s="702">
        <f t="shared" si="400"/>
        <v>1</v>
      </c>
      <c r="Z849" s="702">
        <f t="shared" si="400"/>
        <v>1</v>
      </c>
      <c r="AA849" s="702">
        <f t="shared" si="400"/>
        <v>1</v>
      </c>
      <c r="AB849" s="702">
        <f t="shared" si="400"/>
        <v>1</v>
      </c>
      <c r="AC849" s="702">
        <f t="shared" si="400"/>
        <v>1</v>
      </c>
      <c r="AD849" s="702">
        <f t="shared" si="400"/>
        <v>1</v>
      </c>
      <c r="AE849" s="702">
        <f t="shared" si="400"/>
        <v>1</v>
      </c>
      <c r="AF849" s="705">
        <f t="shared" si="400"/>
        <v>1</v>
      </c>
      <c r="AG849" s="633">
        <f t="shared" si="336"/>
        <v>1</v>
      </c>
      <c r="AH849" s="724">
        <f t="shared" si="390"/>
        <v>1</v>
      </c>
      <c r="AI849" s="702">
        <f t="shared" si="401"/>
        <v>1</v>
      </c>
      <c r="AJ849" s="702">
        <f t="shared" si="401"/>
        <v>1</v>
      </c>
      <c r="AK849" s="702">
        <f t="shared" si="401"/>
        <v>1</v>
      </c>
      <c r="AL849" s="702">
        <f t="shared" si="401"/>
        <v>1</v>
      </c>
      <c r="AM849" s="702">
        <f t="shared" si="401"/>
        <v>1</v>
      </c>
      <c r="AN849" s="702">
        <f t="shared" si="401"/>
        <v>1</v>
      </c>
      <c r="AO849" s="702">
        <f t="shared" si="401"/>
        <v>1</v>
      </c>
      <c r="AP849" s="702">
        <f t="shared" si="401"/>
        <v>1</v>
      </c>
      <c r="AQ849" s="702">
        <f t="shared" si="401"/>
        <v>1</v>
      </c>
      <c r="AR849" s="702">
        <f t="shared" si="401"/>
        <v>1</v>
      </c>
      <c r="AS849" s="702">
        <f t="shared" si="401"/>
        <v>1</v>
      </c>
      <c r="AT849" s="705">
        <f t="shared" si="401"/>
        <v>1</v>
      </c>
      <c r="AU849" s="633">
        <f t="shared" si="339"/>
        <v>1</v>
      </c>
      <c r="AV849" s="724">
        <f t="shared" si="399"/>
        <v>1</v>
      </c>
      <c r="AW849" s="702">
        <f t="shared" ref="AW849:BH850" si="402">AV849</f>
        <v>1</v>
      </c>
      <c r="AX849" s="702">
        <f t="shared" si="402"/>
        <v>1</v>
      </c>
      <c r="AY849" s="702">
        <f t="shared" si="402"/>
        <v>1</v>
      </c>
      <c r="AZ849" s="702">
        <f t="shared" si="402"/>
        <v>1</v>
      </c>
      <c r="BA849" s="702">
        <f t="shared" si="402"/>
        <v>1</v>
      </c>
      <c r="BB849" s="702">
        <f t="shared" si="402"/>
        <v>1</v>
      </c>
      <c r="BC849" s="702">
        <f t="shared" si="402"/>
        <v>1</v>
      </c>
      <c r="BD849" s="702">
        <f t="shared" si="402"/>
        <v>1</v>
      </c>
      <c r="BE849" s="702">
        <f t="shared" si="402"/>
        <v>1</v>
      </c>
      <c r="BF849" s="702">
        <f t="shared" si="402"/>
        <v>1</v>
      </c>
      <c r="BG849" s="702">
        <f t="shared" si="402"/>
        <v>1</v>
      </c>
      <c r="BH849" s="705">
        <f t="shared" si="402"/>
        <v>1</v>
      </c>
      <c r="BI849" s="633">
        <f t="shared" si="342"/>
        <v>1</v>
      </c>
      <c r="BJ849" s="633">
        <f t="shared" si="342"/>
        <v>1</v>
      </c>
      <c r="BK849" s="633">
        <f t="shared" si="342"/>
        <v>1</v>
      </c>
      <c r="BL849" s="633">
        <f t="shared" si="342"/>
        <v>1</v>
      </c>
      <c r="BM849" s="633">
        <f t="shared" si="342"/>
        <v>1</v>
      </c>
      <c r="BN849">
        <v>1</v>
      </c>
    </row>
    <row r="850" spans="1:66" ht="15.6" outlineLevel="1" x14ac:dyDescent="0.3">
      <c r="A850" s="596" t="str">
        <f t="shared" si="343"/>
        <v>On hand</v>
      </c>
      <c r="B850" s="239" t="s">
        <v>88</v>
      </c>
      <c r="C850" s="769" t="s">
        <v>43</v>
      </c>
      <c r="D850" s="770" t="s">
        <v>83</v>
      </c>
      <c r="F850" s="772">
        <v>0.5</v>
      </c>
      <c r="G850" s="702">
        <v>1</v>
      </c>
      <c r="H850" s="680">
        <f>'Weekly Capacity (PE)'!G850</f>
        <v>1</v>
      </c>
      <c r="I850" s="680">
        <f>'Weekly Capacity (PE)'!H850</f>
        <v>1</v>
      </c>
      <c r="J850" s="680">
        <f>'Weekly Capacity (PE)'!I850</f>
        <v>1</v>
      </c>
      <c r="K850" s="680">
        <f>'Weekly Capacity (PE)'!J850</f>
        <v>1</v>
      </c>
      <c r="L850" s="680">
        <f>'Weekly Capacity (PE)'!K850</f>
        <v>1</v>
      </c>
      <c r="M850" s="680">
        <f>'Weekly Capacity (PE)'!L850</f>
        <v>1</v>
      </c>
      <c r="N850" s="680">
        <f>'Weekly Capacity (PE)'!M850</f>
        <v>1</v>
      </c>
      <c r="O850" s="680">
        <f>'Weekly Capacity (PE)'!N850</f>
        <v>1</v>
      </c>
      <c r="P850" s="680">
        <f>'Weekly Capacity (PE)'!O850</f>
        <v>1</v>
      </c>
      <c r="Q850" s="680">
        <f>'Weekly Capacity (PE)'!P850</f>
        <v>1</v>
      </c>
      <c r="R850" s="681">
        <f>'Weekly Capacity (PE)'!Q850</f>
        <v>1</v>
      </c>
      <c r="S850" s="751">
        <f t="shared" si="334"/>
        <v>0.96153846153846156</v>
      </c>
      <c r="T850" s="683">
        <f>'Weekly Capacity (PE)'!R850</f>
        <v>1</v>
      </c>
      <c r="U850" s="702">
        <f t="shared" si="400"/>
        <v>1</v>
      </c>
      <c r="V850" s="702">
        <f t="shared" si="400"/>
        <v>1</v>
      </c>
      <c r="W850" s="702">
        <f t="shared" si="400"/>
        <v>1</v>
      </c>
      <c r="X850" s="702">
        <f t="shared" si="400"/>
        <v>1</v>
      </c>
      <c r="Y850" s="702">
        <f t="shared" si="400"/>
        <v>1</v>
      </c>
      <c r="Z850" s="702">
        <f t="shared" si="400"/>
        <v>1</v>
      </c>
      <c r="AA850" s="702">
        <f t="shared" si="400"/>
        <v>1</v>
      </c>
      <c r="AB850" s="702">
        <f t="shared" si="400"/>
        <v>1</v>
      </c>
      <c r="AC850" s="702">
        <f t="shared" si="400"/>
        <v>1</v>
      </c>
      <c r="AD850" s="702">
        <f t="shared" si="400"/>
        <v>1</v>
      </c>
      <c r="AE850" s="702">
        <f t="shared" si="400"/>
        <v>1</v>
      </c>
      <c r="AF850" s="705">
        <f t="shared" si="400"/>
        <v>1</v>
      </c>
      <c r="AG850" s="633">
        <f t="shared" si="336"/>
        <v>1</v>
      </c>
      <c r="AH850" s="724">
        <f t="shared" si="390"/>
        <v>1</v>
      </c>
      <c r="AI850" s="702">
        <f t="shared" si="401"/>
        <v>1</v>
      </c>
      <c r="AJ850" s="702">
        <f t="shared" si="401"/>
        <v>1</v>
      </c>
      <c r="AK850" s="702">
        <f t="shared" si="401"/>
        <v>1</v>
      </c>
      <c r="AL850" s="702">
        <f t="shared" si="401"/>
        <v>1</v>
      </c>
      <c r="AM850" s="702">
        <f t="shared" si="401"/>
        <v>1</v>
      </c>
      <c r="AN850" s="702">
        <f t="shared" si="401"/>
        <v>1</v>
      </c>
      <c r="AO850" s="702">
        <f t="shared" si="401"/>
        <v>1</v>
      </c>
      <c r="AP850" s="702">
        <f t="shared" si="401"/>
        <v>1</v>
      </c>
      <c r="AQ850" s="702">
        <f t="shared" si="401"/>
        <v>1</v>
      </c>
      <c r="AR850" s="702">
        <f t="shared" si="401"/>
        <v>1</v>
      </c>
      <c r="AS850" s="702">
        <f t="shared" si="401"/>
        <v>1</v>
      </c>
      <c r="AT850" s="705">
        <f t="shared" si="401"/>
        <v>1</v>
      </c>
      <c r="AU850" s="633">
        <f t="shared" si="339"/>
        <v>1</v>
      </c>
      <c r="AV850" s="724">
        <f t="shared" si="399"/>
        <v>1</v>
      </c>
      <c r="AW850" s="702">
        <f t="shared" si="402"/>
        <v>1</v>
      </c>
      <c r="AX850" s="702">
        <f t="shared" si="402"/>
        <v>1</v>
      </c>
      <c r="AY850" s="702">
        <f t="shared" si="402"/>
        <v>1</v>
      </c>
      <c r="AZ850" s="702">
        <f t="shared" si="402"/>
        <v>1</v>
      </c>
      <c r="BA850" s="702">
        <f t="shared" si="402"/>
        <v>1</v>
      </c>
      <c r="BB850" s="702">
        <f t="shared" si="402"/>
        <v>1</v>
      </c>
      <c r="BC850" s="702">
        <f t="shared" si="402"/>
        <v>1</v>
      </c>
      <c r="BD850" s="702">
        <f t="shared" si="402"/>
        <v>1</v>
      </c>
      <c r="BE850" s="702">
        <f t="shared" si="402"/>
        <v>1</v>
      </c>
      <c r="BF850" s="702">
        <f t="shared" si="402"/>
        <v>1</v>
      </c>
      <c r="BG850" s="702">
        <f t="shared" si="402"/>
        <v>1</v>
      </c>
      <c r="BH850" s="705">
        <f t="shared" si="402"/>
        <v>1</v>
      </c>
      <c r="BI850" s="633">
        <f t="shared" si="342"/>
        <v>1</v>
      </c>
      <c r="BJ850" s="633">
        <f t="shared" si="342"/>
        <v>1</v>
      </c>
      <c r="BK850" s="633">
        <f t="shared" si="342"/>
        <v>1</v>
      </c>
      <c r="BL850" s="633">
        <f t="shared" si="342"/>
        <v>1</v>
      </c>
      <c r="BM850" s="633">
        <f t="shared" si="342"/>
        <v>1</v>
      </c>
      <c r="BN850">
        <v>1</v>
      </c>
    </row>
    <row r="851" spans="1:66" outlineLevel="1" x14ac:dyDescent="0.3">
      <c r="A851">
        <v>0</v>
      </c>
      <c r="B851" s="350"/>
      <c r="C851" s="773"/>
      <c r="D851" s="351"/>
      <c r="E851" s="648"/>
      <c r="F851" s="774"/>
      <c r="G851" s="774"/>
      <c r="H851" s="774"/>
      <c r="I851" s="774"/>
      <c r="J851" s="774"/>
      <c r="K851" s="774"/>
      <c r="L851" s="774"/>
      <c r="M851" s="774"/>
      <c r="N851" s="774"/>
      <c r="O851" s="774"/>
      <c r="P851" s="774"/>
      <c r="Q851" s="774"/>
      <c r="R851" s="775"/>
      <c r="S851" s="584"/>
      <c r="T851" s="776"/>
      <c r="U851" s="774"/>
      <c r="V851" s="774"/>
      <c r="W851" s="774"/>
      <c r="X851" s="774"/>
      <c r="Y851" s="774"/>
      <c r="Z851" s="774"/>
      <c r="AA851" s="774"/>
      <c r="AB851" s="774"/>
      <c r="AC851" s="774"/>
      <c r="AD851" s="774"/>
      <c r="AE851" s="774"/>
      <c r="AF851" s="775"/>
      <c r="AG851" s="584"/>
      <c r="AH851" s="776"/>
      <c r="AI851" s="774"/>
      <c r="AJ851" s="774"/>
      <c r="AK851" s="774"/>
      <c r="AL851" s="774"/>
      <c r="AM851" s="774"/>
      <c r="AN851" s="774"/>
      <c r="AO851" s="774"/>
      <c r="AP851" s="774"/>
      <c r="AQ851" s="774"/>
      <c r="AR851" s="774"/>
      <c r="AS851" s="774"/>
      <c r="AT851" s="775"/>
      <c r="AU851" s="584"/>
      <c r="AV851" s="776"/>
      <c r="AW851" s="774"/>
      <c r="AX851" s="774"/>
      <c r="AY851" s="774"/>
      <c r="AZ851" s="774"/>
      <c r="BA851" s="774"/>
      <c r="BB851" s="774"/>
      <c r="BC851" s="774"/>
      <c r="BD851" s="774"/>
      <c r="BE851" s="774"/>
      <c r="BF851" s="774"/>
      <c r="BG851" s="774"/>
      <c r="BH851" s="775"/>
      <c r="BI851" s="584"/>
      <c r="BJ851" s="584"/>
      <c r="BK851" s="584"/>
      <c r="BL851" s="584"/>
      <c r="BM851" s="584"/>
    </row>
    <row r="852" spans="1:66" ht="16.2" customHeight="1" thickBot="1" x14ac:dyDescent="0.35">
      <c r="A852">
        <v>0</v>
      </c>
      <c r="B852" s="777"/>
      <c r="C852"/>
      <c r="F852" s="585">
        <v>291.13666134937006</v>
      </c>
      <c r="G852" s="585">
        <f t="shared" ref="G852:R852" si="403">SUM(G794:G851)</f>
        <v>295.0508977470526</v>
      </c>
      <c r="H852" s="585">
        <f t="shared" si="403"/>
        <v>298.0508977470526</v>
      </c>
      <c r="I852" s="585">
        <f t="shared" si="403"/>
        <v>302.0508977470526</v>
      </c>
      <c r="J852" s="585">
        <f t="shared" si="403"/>
        <v>304.0508977470526</v>
      </c>
      <c r="K852" s="585">
        <f t="shared" si="403"/>
        <v>304.0508977470526</v>
      </c>
      <c r="L852" s="585">
        <f t="shared" si="403"/>
        <v>304.0508977470526</v>
      </c>
      <c r="M852" s="585">
        <f t="shared" si="403"/>
        <v>315.0508977470526</v>
      </c>
      <c r="N852" s="585">
        <f t="shared" si="403"/>
        <v>320.0508977470526</v>
      </c>
      <c r="O852" s="585">
        <f t="shared" si="403"/>
        <v>324.67138271886773</v>
      </c>
      <c r="P852" s="585">
        <f t="shared" si="403"/>
        <v>333.67138271886773</v>
      </c>
      <c r="Q852" s="585">
        <f t="shared" si="403"/>
        <v>338.67138271886773</v>
      </c>
      <c r="R852" s="585">
        <f t="shared" si="403"/>
        <v>338.67138271886773</v>
      </c>
      <c r="S852" s="586">
        <f>SUM(S802:S851)</f>
        <v>191.26923076923075</v>
      </c>
      <c r="AG852" s="586">
        <f>SUM(AG802:AG851)</f>
        <v>230.75000000000003</v>
      </c>
      <c r="AU852" s="586">
        <f>SUM(AU802:AU851)</f>
        <v>254.25</v>
      </c>
      <c r="BI852" s="586">
        <f t="shared" ref="BI852:BN852" si="404">SUM(BI802:BI851)</f>
        <v>287.25</v>
      </c>
      <c r="BJ852" s="586">
        <f t="shared" si="404"/>
        <v>287.25</v>
      </c>
      <c r="BK852" s="586">
        <f t="shared" si="404"/>
        <v>287.25</v>
      </c>
      <c r="BL852" s="586">
        <f t="shared" si="404"/>
        <v>287.25</v>
      </c>
      <c r="BM852" s="586">
        <f t="shared" si="404"/>
        <v>287.25</v>
      </c>
      <c r="BN852">
        <f t="shared" si="404"/>
        <v>21</v>
      </c>
    </row>
    <row r="853" spans="1:66" s="523" customFormat="1" ht="16.2" customHeight="1" thickBot="1" x14ac:dyDescent="0.35">
      <c r="A853" s="587" t="str">
        <f>B853</f>
        <v>Additional Requirement</v>
      </c>
      <c r="B853" s="521" t="s">
        <v>98</v>
      </c>
      <c r="C853" s="522"/>
      <c r="D853" s="522"/>
      <c r="S853" s="524"/>
      <c r="AG853" s="524"/>
      <c r="AU853" s="524"/>
      <c r="BI853" s="524"/>
      <c r="BJ853" s="524"/>
      <c r="BK853" s="524"/>
      <c r="BL853" s="524"/>
      <c r="BM853" s="524"/>
    </row>
    <row r="854" spans="1:66" hidden="1" outlineLevel="1" x14ac:dyDescent="0.3">
      <c r="A854" t="str">
        <f>A853</f>
        <v>Additional Requirement</v>
      </c>
      <c r="B854" s="273" t="str">
        <f t="shared" ref="B854:D869" si="405">B802</f>
        <v>Common</v>
      </c>
      <c r="C854" s="233" t="str">
        <f t="shared" si="405"/>
        <v>Fiber Preparation</v>
      </c>
      <c r="D854" s="233" t="str">
        <f t="shared" si="405"/>
        <v>Fiber Preparation</v>
      </c>
      <c r="F854" s="592">
        <v>0</v>
      </c>
      <c r="G854" s="592">
        <f t="shared" ref="G854:BM858" si="406">ROUNDUP(IF(G750-G802&lt;0,0,G750-G802),0)</f>
        <v>0</v>
      </c>
      <c r="H854" s="592">
        <f t="shared" si="406"/>
        <v>0</v>
      </c>
      <c r="I854" s="592">
        <f t="shared" si="406"/>
        <v>0</v>
      </c>
      <c r="J854" s="592">
        <f t="shared" si="406"/>
        <v>0</v>
      </c>
      <c r="K854" s="592">
        <f t="shared" si="406"/>
        <v>0</v>
      </c>
      <c r="L854" s="592">
        <f t="shared" si="406"/>
        <v>0</v>
      </c>
      <c r="M854" s="592">
        <f t="shared" si="406"/>
        <v>0</v>
      </c>
      <c r="N854" s="592">
        <f t="shared" si="406"/>
        <v>0</v>
      </c>
      <c r="O854" s="592">
        <f t="shared" si="406"/>
        <v>0</v>
      </c>
      <c r="P854" s="592">
        <f t="shared" si="406"/>
        <v>0</v>
      </c>
      <c r="Q854" s="592">
        <f t="shared" si="406"/>
        <v>0</v>
      </c>
      <c r="R854" s="593">
        <f t="shared" si="406"/>
        <v>0</v>
      </c>
      <c r="S854" s="590">
        <f t="shared" si="406"/>
        <v>0</v>
      </c>
      <c r="T854" s="595">
        <f t="shared" si="406"/>
        <v>0</v>
      </c>
      <c r="U854" s="592">
        <f t="shared" si="406"/>
        <v>0</v>
      </c>
      <c r="V854" s="592">
        <f t="shared" si="406"/>
        <v>0</v>
      </c>
      <c r="W854" s="592">
        <f t="shared" si="406"/>
        <v>0</v>
      </c>
      <c r="X854" s="592">
        <f t="shared" si="406"/>
        <v>0</v>
      </c>
      <c r="Y854" s="592">
        <f t="shared" si="406"/>
        <v>0</v>
      </c>
      <c r="Z854" s="592">
        <f t="shared" si="406"/>
        <v>0</v>
      </c>
      <c r="AA854" s="592">
        <f t="shared" si="406"/>
        <v>0</v>
      </c>
      <c r="AB854" s="592">
        <f t="shared" si="406"/>
        <v>0</v>
      </c>
      <c r="AC854" s="592">
        <f t="shared" si="406"/>
        <v>0</v>
      </c>
      <c r="AD854" s="592">
        <f t="shared" si="406"/>
        <v>0</v>
      </c>
      <c r="AE854" s="592">
        <f t="shared" si="406"/>
        <v>0</v>
      </c>
      <c r="AF854" s="593">
        <f t="shared" si="406"/>
        <v>0</v>
      </c>
      <c r="AG854" s="590">
        <f t="shared" si="406"/>
        <v>0</v>
      </c>
      <c r="AH854" s="595">
        <f t="shared" si="406"/>
        <v>0</v>
      </c>
      <c r="AI854" s="592">
        <f t="shared" si="406"/>
        <v>0</v>
      </c>
      <c r="AJ854" s="592">
        <f t="shared" si="406"/>
        <v>0</v>
      </c>
      <c r="AK854" s="592">
        <f t="shared" si="406"/>
        <v>0</v>
      </c>
      <c r="AL854" s="592">
        <f t="shared" si="406"/>
        <v>0</v>
      </c>
      <c r="AM854" s="592">
        <f t="shared" si="406"/>
        <v>0</v>
      </c>
      <c r="AN854" s="592">
        <f t="shared" si="406"/>
        <v>0</v>
      </c>
      <c r="AO854" s="592">
        <f t="shared" si="406"/>
        <v>0</v>
      </c>
      <c r="AP854" s="592">
        <f t="shared" si="406"/>
        <v>0</v>
      </c>
      <c r="AQ854" s="592">
        <f t="shared" si="406"/>
        <v>0</v>
      </c>
      <c r="AR854" s="592">
        <f t="shared" si="406"/>
        <v>0</v>
      </c>
      <c r="AS854" s="592">
        <f t="shared" si="406"/>
        <v>0</v>
      </c>
      <c r="AT854" s="593">
        <f t="shared" si="406"/>
        <v>0</v>
      </c>
      <c r="AU854" s="590">
        <f t="shared" si="406"/>
        <v>0</v>
      </c>
      <c r="AV854" s="595">
        <f t="shared" si="406"/>
        <v>0</v>
      </c>
      <c r="AW854" s="592">
        <f t="shared" si="406"/>
        <v>0</v>
      </c>
      <c r="AX854" s="592">
        <f t="shared" si="406"/>
        <v>0</v>
      </c>
      <c r="AY854" s="592">
        <f t="shared" si="406"/>
        <v>0</v>
      </c>
      <c r="AZ854" s="592">
        <f t="shared" si="406"/>
        <v>0</v>
      </c>
      <c r="BA854" s="592">
        <f t="shared" si="406"/>
        <v>0</v>
      </c>
      <c r="BB854" s="592">
        <f t="shared" si="406"/>
        <v>0</v>
      </c>
      <c r="BC854" s="592">
        <f t="shared" si="406"/>
        <v>0</v>
      </c>
      <c r="BD854" s="592">
        <f t="shared" si="406"/>
        <v>0</v>
      </c>
      <c r="BE854" s="592">
        <f t="shared" si="406"/>
        <v>0</v>
      </c>
      <c r="BF854" s="592">
        <f t="shared" si="406"/>
        <v>0</v>
      </c>
      <c r="BG854" s="592">
        <f t="shared" si="406"/>
        <v>0</v>
      </c>
      <c r="BH854" s="593">
        <f t="shared" si="406"/>
        <v>0</v>
      </c>
      <c r="BI854" s="590">
        <f t="shared" si="406"/>
        <v>0</v>
      </c>
      <c r="BJ854" s="590">
        <f t="shared" si="406"/>
        <v>0</v>
      </c>
      <c r="BK854" s="590">
        <f t="shared" si="406"/>
        <v>0</v>
      </c>
      <c r="BL854" s="590">
        <f t="shared" si="406"/>
        <v>0</v>
      </c>
      <c r="BM854" s="590">
        <f t="shared" si="406"/>
        <v>0</v>
      </c>
    </row>
    <row r="855" spans="1:66" hidden="1" outlineLevel="1" x14ac:dyDescent="0.3">
      <c r="A855" t="str">
        <f t="shared" ref="A855:A901" si="407">A854</f>
        <v>Additional Requirement</v>
      </c>
      <c r="B855" s="273" t="str">
        <f t="shared" si="405"/>
        <v>Common</v>
      </c>
      <c r="C855" s="778" t="str">
        <f t="shared" si="405"/>
        <v>H2 Loading</v>
      </c>
      <c r="D855" s="241" t="str">
        <f t="shared" si="405"/>
        <v>H2 Loading</v>
      </c>
      <c r="F855" s="592">
        <v>0</v>
      </c>
      <c r="G855" s="592">
        <f t="shared" si="406"/>
        <v>0</v>
      </c>
      <c r="H855" s="592">
        <f t="shared" si="406"/>
        <v>0</v>
      </c>
      <c r="I855" s="592">
        <f t="shared" si="406"/>
        <v>0</v>
      </c>
      <c r="J855" s="592">
        <f t="shared" si="406"/>
        <v>0</v>
      </c>
      <c r="K855" s="592">
        <f t="shared" si="406"/>
        <v>0</v>
      </c>
      <c r="L855" s="592">
        <f t="shared" si="406"/>
        <v>0</v>
      </c>
      <c r="M855" s="592">
        <f t="shared" si="406"/>
        <v>0</v>
      </c>
      <c r="N855" s="592">
        <f t="shared" si="406"/>
        <v>0</v>
      </c>
      <c r="O855" s="592">
        <f t="shared" si="406"/>
        <v>0</v>
      </c>
      <c r="P855" s="592">
        <f t="shared" si="406"/>
        <v>0</v>
      </c>
      <c r="Q855" s="592">
        <f t="shared" si="406"/>
        <v>0</v>
      </c>
      <c r="R855" s="593">
        <f t="shared" si="406"/>
        <v>0</v>
      </c>
      <c r="S855" s="614">
        <f t="shared" si="406"/>
        <v>0</v>
      </c>
      <c r="T855" s="595">
        <f t="shared" si="406"/>
        <v>0</v>
      </c>
      <c r="U855" s="592">
        <f t="shared" si="406"/>
        <v>0</v>
      </c>
      <c r="V855" s="592">
        <f t="shared" si="406"/>
        <v>0</v>
      </c>
      <c r="W855" s="592">
        <f t="shared" si="406"/>
        <v>0</v>
      </c>
      <c r="X855" s="592">
        <f t="shared" si="406"/>
        <v>0</v>
      </c>
      <c r="Y855" s="592">
        <f t="shared" si="406"/>
        <v>0</v>
      </c>
      <c r="Z855" s="592">
        <f t="shared" si="406"/>
        <v>0</v>
      </c>
      <c r="AA855" s="592">
        <f t="shared" si="406"/>
        <v>0</v>
      </c>
      <c r="AB855" s="592">
        <f t="shared" si="406"/>
        <v>0</v>
      </c>
      <c r="AC855" s="592">
        <f t="shared" si="406"/>
        <v>0</v>
      </c>
      <c r="AD855" s="592">
        <f t="shared" si="406"/>
        <v>0</v>
      </c>
      <c r="AE855" s="592">
        <f t="shared" si="406"/>
        <v>0</v>
      </c>
      <c r="AF855" s="593">
        <f t="shared" si="406"/>
        <v>0</v>
      </c>
      <c r="AG855" s="614">
        <f t="shared" si="406"/>
        <v>0</v>
      </c>
      <c r="AH855" s="595">
        <f t="shared" si="406"/>
        <v>0</v>
      </c>
      <c r="AI855" s="592">
        <f t="shared" si="406"/>
        <v>0</v>
      </c>
      <c r="AJ855" s="592">
        <f t="shared" si="406"/>
        <v>0</v>
      </c>
      <c r="AK855" s="592">
        <f t="shared" si="406"/>
        <v>0</v>
      </c>
      <c r="AL855" s="592">
        <f t="shared" si="406"/>
        <v>0</v>
      </c>
      <c r="AM855" s="592">
        <f t="shared" si="406"/>
        <v>0</v>
      </c>
      <c r="AN855" s="592">
        <f t="shared" si="406"/>
        <v>0</v>
      </c>
      <c r="AO855" s="592">
        <f t="shared" si="406"/>
        <v>0</v>
      </c>
      <c r="AP855" s="592">
        <f t="shared" si="406"/>
        <v>0</v>
      </c>
      <c r="AQ855" s="592">
        <f t="shared" si="406"/>
        <v>0</v>
      </c>
      <c r="AR855" s="592">
        <f t="shared" si="406"/>
        <v>0</v>
      </c>
      <c r="AS855" s="592">
        <f t="shared" si="406"/>
        <v>0</v>
      </c>
      <c r="AT855" s="593">
        <f t="shared" si="406"/>
        <v>0</v>
      </c>
      <c r="AU855" s="614">
        <f t="shared" si="406"/>
        <v>0</v>
      </c>
      <c r="AV855" s="595">
        <f t="shared" si="406"/>
        <v>0</v>
      </c>
      <c r="AW855" s="592">
        <f t="shared" si="406"/>
        <v>0</v>
      </c>
      <c r="AX855" s="592">
        <f t="shared" si="406"/>
        <v>0</v>
      </c>
      <c r="AY855" s="592">
        <f t="shared" si="406"/>
        <v>0</v>
      </c>
      <c r="AZ855" s="592">
        <f t="shared" si="406"/>
        <v>0</v>
      </c>
      <c r="BA855" s="592">
        <f t="shared" si="406"/>
        <v>0</v>
      </c>
      <c r="BB855" s="592">
        <f t="shared" si="406"/>
        <v>0</v>
      </c>
      <c r="BC855" s="592">
        <f t="shared" si="406"/>
        <v>0</v>
      </c>
      <c r="BD855" s="592">
        <f t="shared" si="406"/>
        <v>0</v>
      </c>
      <c r="BE855" s="592">
        <f t="shared" si="406"/>
        <v>0</v>
      </c>
      <c r="BF855" s="592">
        <f t="shared" si="406"/>
        <v>0</v>
      </c>
      <c r="BG855" s="592">
        <f t="shared" si="406"/>
        <v>0</v>
      </c>
      <c r="BH855" s="593">
        <f t="shared" si="406"/>
        <v>0</v>
      </c>
      <c r="BI855" s="614">
        <f t="shared" si="406"/>
        <v>0</v>
      </c>
      <c r="BJ855" s="614">
        <f t="shared" si="406"/>
        <v>0</v>
      </c>
      <c r="BK855" s="614">
        <f t="shared" si="406"/>
        <v>0</v>
      </c>
      <c r="BL855" s="614">
        <f t="shared" si="406"/>
        <v>0</v>
      </c>
      <c r="BM855" s="614">
        <f t="shared" si="406"/>
        <v>0</v>
      </c>
    </row>
    <row r="856" spans="1:66" hidden="1" outlineLevel="1" x14ac:dyDescent="0.3">
      <c r="A856" t="str">
        <f t="shared" si="407"/>
        <v>Additional Requirement</v>
      </c>
      <c r="B856" s="239" t="str">
        <f t="shared" si="405"/>
        <v>Common</v>
      </c>
      <c r="C856" s="779" t="str">
        <f t="shared" si="405"/>
        <v>Degas</v>
      </c>
      <c r="D856" s="241" t="str">
        <f t="shared" si="405"/>
        <v>Degas</v>
      </c>
      <c r="F856" s="592">
        <v>0</v>
      </c>
      <c r="G856" s="592">
        <f t="shared" si="406"/>
        <v>0</v>
      </c>
      <c r="H856" s="592">
        <f t="shared" si="406"/>
        <v>0</v>
      </c>
      <c r="I856" s="592">
        <f t="shared" si="406"/>
        <v>0</v>
      </c>
      <c r="J856" s="592">
        <f t="shared" si="406"/>
        <v>0</v>
      </c>
      <c r="K856" s="592">
        <f t="shared" si="406"/>
        <v>0</v>
      </c>
      <c r="L856" s="592">
        <f t="shared" si="406"/>
        <v>0</v>
      </c>
      <c r="M856" s="592">
        <f t="shared" si="406"/>
        <v>0</v>
      </c>
      <c r="N856" s="592">
        <f t="shared" si="406"/>
        <v>0</v>
      </c>
      <c r="O856" s="592">
        <f t="shared" si="406"/>
        <v>0</v>
      </c>
      <c r="P856" s="592">
        <f t="shared" si="406"/>
        <v>0</v>
      </c>
      <c r="Q856" s="592">
        <f t="shared" si="406"/>
        <v>0</v>
      </c>
      <c r="R856" s="593">
        <f t="shared" si="406"/>
        <v>0</v>
      </c>
      <c r="S856" s="614">
        <f t="shared" si="406"/>
        <v>0</v>
      </c>
      <c r="T856" s="595">
        <f t="shared" si="406"/>
        <v>0</v>
      </c>
      <c r="U856" s="592">
        <f t="shared" si="406"/>
        <v>0</v>
      </c>
      <c r="V856" s="592">
        <f t="shared" si="406"/>
        <v>0</v>
      </c>
      <c r="W856" s="592">
        <f t="shared" si="406"/>
        <v>0</v>
      </c>
      <c r="X856" s="592">
        <f t="shared" si="406"/>
        <v>0</v>
      </c>
      <c r="Y856" s="592">
        <f t="shared" si="406"/>
        <v>0</v>
      </c>
      <c r="Z856" s="592">
        <f t="shared" si="406"/>
        <v>0</v>
      </c>
      <c r="AA856" s="592">
        <f t="shared" si="406"/>
        <v>0</v>
      </c>
      <c r="AB856" s="592">
        <f t="shared" si="406"/>
        <v>0</v>
      </c>
      <c r="AC856" s="592">
        <f t="shared" si="406"/>
        <v>0</v>
      </c>
      <c r="AD856" s="592">
        <f t="shared" si="406"/>
        <v>0</v>
      </c>
      <c r="AE856" s="592">
        <f t="shared" si="406"/>
        <v>0</v>
      </c>
      <c r="AF856" s="593">
        <f t="shared" si="406"/>
        <v>0</v>
      </c>
      <c r="AG856" s="614">
        <f t="shared" si="406"/>
        <v>0</v>
      </c>
      <c r="AH856" s="595">
        <f t="shared" si="406"/>
        <v>0</v>
      </c>
      <c r="AI856" s="592">
        <f t="shared" si="406"/>
        <v>0</v>
      </c>
      <c r="AJ856" s="592">
        <f t="shared" si="406"/>
        <v>0</v>
      </c>
      <c r="AK856" s="592">
        <f t="shared" si="406"/>
        <v>0</v>
      </c>
      <c r="AL856" s="592">
        <f t="shared" si="406"/>
        <v>0</v>
      </c>
      <c r="AM856" s="592">
        <f t="shared" si="406"/>
        <v>0</v>
      </c>
      <c r="AN856" s="592">
        <f t="shared" si="406"/>
        <v>0</v>
      </c>
      <c r="AO856" s="592">
        <f t="shared" si="406"/>
        <v>0</v>
      </c>
      <c r="AP856" s="592">
        <f t="shared" si="406"/>
        <v>0</v>
      </c>
      <c r="AQ856" s="592">
        <f t="shared" si="406"/>
        <v>0</v>
      </c>
      <c r="AR856" s="592">
        <f t="shared" si="406"/>
        <v>0</v>
      </c>
      <c r="AS856" s="592">
        <f t="shared" si="406"/>
        <v>0</v>
      </c>
      <c r="AT856" s="593">
        <f t="shared" si="406"/>
        <v>0</v>
      </c>
      <c r="AU856" s="614">
        <f t="shared" si="406"/>
        <v>0</v>
      </c>
      <c r="AV856" s="595">
        <f t="shared" si="406"/>
        <v>0</v>
      </c>
      <c r="AW856" s="592">
        <f t="shared" si="406"/>
        <v>0</v>
      </c>
      <c r="AX856" s="592">
        <f t="shared" si="406"/>
        <v>0</v>
      </c>
      <c r="AY856" s="592">
        <f t="shared" si="406"/>
        <v>0</v>
      </c>
      <c r="AZ856" s="592">
        <f t="shared" si="406"/>
        <v>0</v>
      </c>
      <c r="BA856" s="592">
        <f t="shared" si="406"/>
        <v>0</v>
      </c>
      <c r="BB856" s="592">
        <f t="shared" si="406"/>
        <v>0</v>
      </c>
      <c r="BC856" s="592">
        <f t="shared" si="406"/>
        <v>0</v>
      </c>
      <c r="BD856" s="592">
        <f t="shared" si="406"/>
        <v>0</v>
      </c>
      <c r="BE856" s="592">
        <f t="shared" si="406"/>
        <v>0</v>
      </c>
      <c r="BF856" s="592">
        <f t="shared" si="406"/>
        <v>0</v>
      </c>
      <c r="BG856" s="592">
        <f t="shared" si="406"/>
        <v>0</v>
      </c>
      <c r="BH856" s="593">
        <f t="shared" si="406"/>
        <v>0</v>
      </c>
      <c r="BI856" s="614">
        <f t="shared" si="406"/>
        <v>0</v>
      </c>
      <c r="BJ856" s="614">
        <f t="shared" si="406"/>
        <v>0</v>
      </c>
      <c r="BK856" s="614">
        <f t="shared" si="406"/>
        <v>0</v>
      </c>
      <c r="BL856" s="614">
        <f t="shared" si="406"/>
        <v>0</v>
      </c>
      <c r="BM856" s="614">
        <f t="shared" si="406"/>
        <v>0</v>
      </c>
    </row>
    <row r="857" spans="1:66" hidden="1" outlineLevel="1" x14ac:dyDescent="0.3">
      <c r="A857" t="str">
        <f t="shared" si="407"/>
        <v>Additional Requirement</v>
      </c>
      <c r="B857" s="239" t="str">
        <f t="shared" si="405"/>
        <v>Common</v>
      </c>
      <c r="C857" s="779" t="str">
        <f t="shared" si="405"/>
        <v>Optical Test</v>
      </c>
      <c r="D857" s="241" t="str">
        <f t="shared" si="405"/>
        <v>Optical Test</v>
      </c>
      <c r="F857" s="592">
        <v>0</v>
      </c>
      <c r="G857" s="592">
        <f t="shared" si="406"/>
        <v>0</v>
      </c>
      <c r="H857" s="592">
        <f t="shared" si="406"/>
        <v>0</v>
      </c>
      <c r="I857" s="592">
        <f t="shared" si="406"/>
        <v>0</v>
      </c>
      <c r="J857" s="592">
        <f t="shared" si="406"/>
        <v>0</v>
      </c>
      <c r="K857" s="592">
        <f t="shared" si="406"/>
        <v>0</v>
      </c>
      <c r="L857" s="592">
        <f t="shared" si="406"/>
        <v>0</v>
      </c>
      <c r="M857" s="592">
        <f t="shared" si="406"/>
        <v>0</v>
      </c>
      <c r="N857" s="592">
        <f t="shared" si="406"/>
        <v>0</v>
      </c>
      <c r="O857" s="592">
        <f t="shared" si="406"/>
        <v>0</v>
      </c>
      <c r="P857" s="592">
        <f t="shared" si="406"/>
        <v>0</v>
      </c>
      <c r="Q857" s="592">
        <f t="shared" si="406"/>
        <v>0</v>
      </c>
      <c r="R857" s="593">
        <f t="shared" si="406"/>
        <v>0</v>
      </c>
      <c r="S857" s="614">
        <f t="shared" si="406"/>
        <v>0</v>
      </c>
      <c r="T857" s="595">
        <f t="shared" si="406"/>
        <v>0</v>
      </c>
      <c r="U857" s="592">
        <f t="shared" si="406"/>
        <v>0</v>
      </c>
      <c r="V857" s="592">
        <f t="shared" si="406"/>
        <v>0</v>
      </c>
      <c r="W857" s="592">
        <f t="shared" si="406"/>
        <v>0</v>
      </c>
      <c r="X857" s="592">
        <f t="shared" si="406"/>
        <v>0</v>
      </c>
      <c r="Y857" s="592">
        <f t="shared" si="406"/>
        <v>0</v>
      </c>
      <c r="Z857" s="592">
        <f t="shared" si="406"/>
        <v>0</v>
      </c>
      <c r="AA857" s="592">
        <f t="shared" si="406"/>
        <v>0</v>
      </c>
      <c r="AB857" s="592">
        <f t="shared" si="406"/>
        <v>0</v>
      </c>
      <c r="AC857" s="592">
        <f t="shared" si="406"/>
        <v>0</v>
      </c>
      <c r="AD857" s="592">
        <f t="shared" si="406"/>
        <v>0</v>
      </c>
      <c r="AE857" s="592">
        <f t="shared" si="406"/>
        <v>0</v>
      </c>
      <c r="AF857" s="593">
        <f t="shared" si="406"/>
        <v>0</v>
      </c>
      <c r="AG857" s="614">
        <f t="shared" si="406"/>
        <v>0</v>
      </c>
      <c r="AH857" s="595">
        <f t="shared" si="406"/>
        <v>0</v>
      </c>
      <c r="AI857" s="592">
        <f t="shared" si="406"/>
        <v>0</v>
      </c>
      <c r="AJ857" s="592">
        <f t="shared" si="406"/>
        <v>0</v>
      </c>
      <c r="AK857" s="592">
        <f t="shared" si="406"/>
        <v>0</v>
      </c>
      <c r="AL857" s="592">
        <f t="shared" si="406"/>
        <v>0</v>
      </c>
      <c r="AM857" s="592">
        <f t="shared" si="406"/>
        <v>0</v>
      </c>
      <c r="AN857" s="592">
        <f t="shared" si="406"/>
        <v>0</v>
      </c>
      <c r="AO857" s="592">
        <f t="shared" si="406"/>
        <v>0</v>
      </c>
      <c r="AP857" s="592">
        <f t="shared" si="406"/>
        <v>0</v>
      </c>
      <c r="AQ857" s="592">
        <f t="shared" si="406"/>
        <v>0</v>
      </c>
      <c r="AR857" s="592">
        <f t="shared" si="406"/>
        <v>0</v>
      </c>
      <c r="AS857" s="592">
        <f t="shared" si="406"/>
        <v>0</v>
      </c>
      <c r="AT857" s="593">
        <f t="shared" si="406"/>
        <v>0</v>
      </c>
      <c r="AU857" s="614">
        <f t="shared" si="406"/>
        <v>0</v>
      </c>
      <c r="AV857" s="595">
        <f t="shared" si="406"/>
        <v>0</v>
      </c>
      <c r="AW857" s="592">
        <f t="shared" si="406"/>
        <v>0</v>
      </c>
      <c r="AX857" s="592">
        <f t="shared" si="406"/>
        <v>0</v>
      </c>
      <c r="AY857" s="592">
        <f t="shared" si="406"/>
        <v>0</v>
      </c>
      <c r="AZ857" s="592">
        <f t="shared" si="406"/>
        <v>0</v>
      </c>
      <c r="BA857" s="592">
        <f t="shared" si="406"/>
        <v>0</v>
      </c>
      <c r="BB857" s="592">
        <f t="shared" si="406"/>
        <v>0</v>
      </c>
      <c r="BC857" s="592">
        <f t="shared" si="406"/>
        <v>0</v>
      </c>
      <c r="BD857" s="592">
        <f t="shared" si="406"/>
        <v>0</v>
      </c>
      <c r="BE857" s="592">
        <f t="shared" si="406"/>
        <v>0</v>
      </c>
      <c r="BF857" s="592">
        <f t="shared" si="406"/>
        <v>0</v>
      </c>
      <c r="BG857" s="592">
        <f t="shared" si="406"/>
        <v>0</v>
      </c>
      <c r="BH857" s="593">
        <f t="shared" si="406"/>
        <v>0</v>
      </c>
      <c r="BI857" s="614">
        <f t="shared" si="406"/>
        <v>0</v>
      </c>
      <c r="BJ857" s="614">
        <f t="shared" si="406"/>
        <v>0</v>
      </c>
      <c r="BK857" s="614">
        <f t="shared" si="406"/>
        <v>0</v>
      </c>
      <c r="BL857" s="614">
        <f t="shared" si="406"/>
        <v>0</v>
      </c>
      <c r="BM857" s="614">
        <f t="shared" si="406"/>
        <v>0</v>
      </c>
    </row>
    <row r="858" spans="1:66" hidden="1" outlineLevel="1" x14ac:dyDescent="0.3">
      <c r="A858" t="str">
        <f t="shared" si="407"/>
        <v>Additional Requirement</v>
      </c>
      <c r="B858" s="239" t="str">
        <f t="shared" si="405"/>
        <v>Common</v>
      </c>
      <c r="C858" s="779" t="str">
        <f t="shared" si="405"/>
        <v>Blue Spool</v>
      </c>
      <c r="D858" s="241" t="str">
        <f t="shared" si="405"/>
        <v>Blue Spool</v>
      </c>
      <c r="F858" s="592">
        <v>0</v>
      </c>
      <c r="G858" s="592">
        <f t="shared" si="406"/>
        <v>0</v>
      </c>
      <c r="H858" s="592">
        <f t="shared" si="406"/>
        <v>0</v>
      </c>
      <c r="I858" s="592">
        <f t="shared" si="406"/>
        <v>0</v>
      </c>
      <c r="J858" s="592">
        <f t="shared" si="406"/>
        <v>0</v>
      </c>
      <c r="K858" s="592">
        <f t="shared" si="406"/>
        <v>0</v>
      </c>
      <c r="L858" s="592">
        <f t="shared" si="406"/>
        <v>0</v>
      </c>
      <c r="M858" s="592">
        <f t="shared" si="406"/>
        <v>0</v>
      </c>
      <c r="N858" s="592">
        <f t="shared" si="406"/>
        <v>0</v>
      </c>
      <c r="O858" s="592">
        <f t="shared" si="406"/>
        <v>0</v>
      </c>
      <c r="P858" s="592">
        <f t="shared" si="406"/>
        <v>0</v>
      </c>
      <c r="Q858" s="592">
        <f t="shared" si="406"/>
        <v>0</v>
      </c>
      <c r="R858" s="593">
        <f t="shared" si="406"/>
        <v>0</v>
      </c>
      <c r="S858" s="614">
        <f t="shared" si="406"/>
        <v>0</v>
      </c>
      <c r="T858" s="595">
        <f t="shared" si="406"/>
        <v>0</v>
      </c>
      <c r="U858" s="592">
        <f t="shared" si="406"/>
        <v>0</v>
      </c>
      <c r="V858" s="592">
        <f t="shared" si="406"/>
        <v>0</v>
      </c>
      <c r="W858" s="592">
        <f t="shared" si="406"/>
        <v>0</v>
      </c>
      <c r="X858" s="592">
        <f t="shared" si="406"/>
        <v>0</v>
      </c>
      <c r="Y858" s="592">
        <f t="shared" si="406"/>
        <v>0</v>
      </c>
      <c r="Z858" s="592">
        <f t="shared" ref="Z858:BM866" si="408">ROUNDUP(IF(Z754-Z806&lt;0,0,Z754-Z806),0)</f>
        <v>0</v>
      </c>
      <c r="AA858" s="592">
        <f t="shared" si="408"/>
        <v>0</v>
      </c>
      <c r="AB858" s="592">
        <f t="shared" si="408"/>
        <v>0</v>
      </c>
      <c r="AC858" s="592">
        <f t="shared" si="408"/>
        <v>0</v>
      </c>
      <c r="AD858" s="592">
        <f t="shared" si="408"/>
        <v>0</v>
      </c>
      <c r="AE858" s="592">
        <f t="shared" si="408"/>
        <v>0</v>
      </c>
      <c r="AF858" s="593">
        <f t="shared" si="408"/>
        <v>0</v>
      </c>
      <c r="AG858" s="614">
        <f t="shared" si="408"/>
        <v>0</v>
      </c>
      <c r="AH858" s="595">
        <f t="shared" si="408"/>
        <v>0</v>
      </c>
      <c r="AI858" s="592">
        <f t="shared" si="408"/>
        <v>0</v>
      </c>
      <c r="AJ858" s="592">
        <f t="shared" si="408"/>
        <v>0</v>
      </c>
      <c r="AK858" s="592">
        <f t="shared" si="408"/>
        <v>0</v>
      </c>
      <c r="AL858" s="592">
        <f t="shared" si="408"/>
        <v>0</v>
      </c>
      <c r="AM858" s="592">
        <f t="shared" si="408"/>
        <v>0</v>
      </c>
      <c r="AN858" s="592">
        <f t="shared" si="408"/>
        <v>0</v>
      </c>
      <c r="AO858" s="592">
        <f t="shared" si="408"/>
        <v>0</v>
      </c>
      <c r="AP858" s="592">
        <f t="shared" si="408"/>
        <v>0</v>
      </c>
      <c r="AQ858" s="592">
        <f t="shared" si="408"/>
        <v>0</v>
      </c>
      <c r="AR858" s="592">
        <f t="shared" si="408"/>
        <v>0</v>
      </c>
      <c r="AS858" s="592">
        <f t="shared" si="408"/>
        <v>0</v>
      </c>
      <c r="AT858" s="593">
        <f t="shared" si="408"/>
        <v>0</v>
      </c>
      <c r="AU858" s="614">
        <f t="shared" si="408"/>
        <v>0</v>
      </c>
      <c r="AV858" s="595">
        <f t="shared" si="408"/>
        <v>0</v>
      </c>
      <c r="AW858" s="592">
        <f t="shared" si="408"/>
        <v>0</v>
      </c>
      <c r="AX858" s="592">
        <f t="shared" si="408"/>
        <v>0</v>
      </c>
      <c r="AY858" s="592">
        <f t="shared" si="408"/>
        <v>0</v>
      </c>
      <c r="AZ858" s="592">
        <f t="shared" si="408"/>
        <v>0</v>
      </c>
      <c r="BA858" s="592">
        <f t="shared" si="408"/>
        <v>0</v>
      </c>
      <c r="BB858" s="592">
        <f t="shared" si="408"/>
        <v>0</v>
      </c>
      <c r="BC858" s="592">
        <f t="shared" si="408"/>
        <v>0</v>
      </c>
      <c r="BD858" s="592">
        <f t="shared" si="408"/>
        <v>0</v>
      </c>
      <c r="BE858" s="592">
        <f t="shared" si="408"/>
        <v>0</v>
      </c>
      <c r="BF858" s="592">
        <f t="shared" si="408"/>
        <v>0</v>
      </c>
      <c r="BG858" s="592">
        <f t="shared" si="408"/>
        <v>0</v>
      </c>
      <c r="BH858" s="593">
        <f t="shared" si="408"/>
        <v>0</v>
      </c>
      <c r="BI858" s="614">
        <f t="shared" si="408"/>
        <v>0</v>
      </c>
      <c r="BJ858" s="614">
        <f t="shared" si="408"/>
        <v>0</v>
      </c>
      <c r="BK858" s="614">
        <f t="shared" si="408"/>
        <v>0</v>
      </c>
      <c r="BL858" s="614">
        <f t="shared" si="408"/>
        <v>0</v>
      </c>
      <c r="BM858" s="614">
        <f t="shared" si="408"/>
        <v>0</v>
      </c>
    </row>
    <row r="859" spans="1:66" hidden="1" outlineLevel="1" x14ac:dyDescent="0.3">
      <c r="A859" t="str">
        <f t="shared" si="407"/>
        <v>Additional Requirement</v>
      </c>
      <c r="B859" s="239" t="str">
        <f t="shared" si="405"/>
        <v>Common</v>
      </c>
      <c r="C859" s="779" t="str">
        <f t="shared" si="405"/>
        <v>Final Inspection</v>
      </c>
      <c r="D859" s="241" t="str">
        <f t="shared" si="405"/>
        <v>Hoplite Final Inspection</v>
      </c>
      <c r="F859" s="592">
        <v>0</v>
      </c>
      <c r="G859" s="592">
        <f t="shared" ref="G859:AL866" si="409">ROUNDUP(IF(G755-G807&lt;0,0,G755-G807),0)</f>
        <v>0</v>
      </c>
      <c r="H859" s="592">
        <f t="shared" si="409"/>
        <v>0</v>
      </c>
      <c r="I859" s="592">
        <f t="shared" si="409"/>
        <v>0</v>
      </c>
      <c r="J859" s="592">
        <f t="shared" si="409"/>
        <v>0</v>
      </c>
      <c r="K859" s="592">
        <f t="shared" si="409"/>
        <v>0</v>
      </c>
      <c r="L859" s="592">
        <f t="shared" si="409"/>
        <v>0</v>
      </c>
      <c r="M859" s="592">
        <f t="shared" si="409"/>
        <v>0</v>
      </c>
      <c r="N859" s="592">
        <f t="shared" si="409"/>
        <v>0</v>
      </c>
      <c r="O859" s="592">
        <f t="shared" si="409"/>
        <v>0</v>
      </c>
      <c r="P859" s="592">
        <f t="shared" si="409"/>
        <v>0</v>
      </c>
      <c r="Q859" s="592">
        <f t="shared" si="409"/>
        <v>0</v>
      </c>
      <c r="R859" s="593">
        <f t="shared" si="409"/>
        <v>0</v>
      </c>
      <c r="S859" s="614">
        <f t="shared" si="409"/>
        <v>0</v>
      </c>
      <c r="T859" s="595">
        <f t="shared" si="409"/>
        <v>0</v>
      </c>
      <c r="U859" s="592">
        <f t="shared" si="409"/>
        <v>0</v>
      </c>
      <c r="V859" s="592">
        <f t="shared" si="409"/>
        <v>0</v>
      </c>
      <c r="W859" s="592">
        <f t="shared" si="409"/>
        <v>0</v>
      </c>
      <c r="X859" s="592">
        <f t="shared" si="409"/>
        <v>0</v>
      </c>
      <c r="Y859" s="592">
        <f t="shared" si="409"/>
        <v>0</v>
      </c>
      <c r="Z859" s="592">
        <f t="shared" si="409"/>
        <v>0</v>
      </c>
      <c r="AA859" s="592">
        <f t="shared" si="409"/>
        <v>0</v>
      </c>
      <c r="AB859" s="592">
        <f t="shared" si="409"/>
        <v>0</v>
      </c>
      <c r="AC859" s="592">
        <f t="shared" si="409"/>
        <v>0</v>
      </c>
      <c r="AD859" s="592">
        <f t="shared" si="409"/>
        <v>0</v>
      </c>
      <c r="AE859" s="592">
        <f t="shared" si="409"/>
        <v>0</v>
      </c>
      <c r="AF859" s="593">
        <f t="shared" si="409"/>
        <v>0</v>
      </c>
      <c r="AG859" s="614">
        <f t="shared" si="409"/>
        <v>0</v>
      </c>
      <c r="AH859" s="595">
        <f t="shared" si="409"/>
        <v>0</v>
      </c>
      <c r="AI859" s="592">
        <f t="shared" si="409"/>
        <v>0</v>
      </c>
      <c r="AJ859" s="592">
        <f t="shared" si="409"/>
        <v>0</v>
      </c>
      <c r="AK859" s="592">
        <f t="shared" si="409"/>
        <v>0</v>
      </c>
      <c r="AL859" s="592">
        <f t="shared" si="409"/>
        <v>0</v>
      </c>
      <c r="AM859" s="592">
        <f t="shared" si="408"/>
        <v>0</v>
      </c>
      <c r="AN859" s="592">
        <f t="shared" si="408"/>
        <v>0</v>
      </c>
      <c r="AO859" s="592">
        <f t="shared" si="408"/>
        <v>0</v>
      </c>
      <c r="AP859" s="592">
        <f t="shared" si="408"/>
        <v>0</v>
      </c>
      <c r="AQ859" s="592">
        <f t="shared" si="408"/>
        <v>0</v>
      </c>
      <c r="AR859" s="592">
        <f t="shared" si="408"/>
        <v>0</v>
      </c>
      <c r="AS859" s="592">
        <f t="shared" si="408"/>
        <v>0</v>
      </c>
      <c r="AT859" s="593">
        <f t="shared" si="408"/>
        <v>0</v>
      </c>
      <c r="AU859" s="614">
        <f t="shared" si="408"/>
        <v>0</v>
      </c>
      <c r="AV859" s="595">
        <f t="shared" si="408"/>
        <v>0</v>
      </c>
      <c r="AW859" s="592">
        <f t="shared" si="408"/>
        <v>0</v>
      </c>
      <c r="AX859" s="592">
        <f t="shared" si="408"/>
        <v>0</v>
      </c>
      <c r="AY859" s="592">
        <f t="shared" si="408"/>
        <v>0</v>
      </c>
      <c r="AZ859" s="592">
        <f t="shared" si="408"/>
        <v>0</v>
      </c>
      <c r="BA859" s="592">
        <f t="shared" si="408"/>
        <v>0</v>
      </c>
      <c r="BB859" s="592">
        <f t="shared" si="408"/>
        <v>0</v>
      </c>
      <c r="BC859" s="592">
        <f t="shared" si="408"/>
        <v>0</v>
      </c>
      <c r="BD859" s="592">
        <f t="shared" si="408"/>
        <v>0</v>
      </c>
      <c r="BE859" s="592">
        <f t="shared" si="408"/>
        <v>0</v>
      </c>
      <c r="BF859" s="592">
        <f t="shared" si="408"/>
        <v>0</v>
      </c>
      <c r="BG859" s="592">
        <f t="shared" si="408"/>
        <v>0</v>
      </c>
      <c r="BH859" s="593">
        <f t="shared" si="408"/>
        <v>0</v>
      </c>
      <c r="BI859" s="614">
        <f t="shared" si="408"/>
        <v>0</v>
      </c>
      <c r="BJ859" s="614">
        <f t="shared" si="408"/>
        <v>0</v>
      </c>
      <c r="BK859" s="614">
        <f t="shared" si="408"/>
        <v>0</v>
      </c>
      <c r="BL859" s="614">
        <f t="shared" si="408"/>
        <v>0</v>
      </c>
      <c r="BM859" s="614">
        <f t="shared" si="408"/>
        <v>0</v>
      </c>
    </row>
    <row r="860" spans="1:66" hidden="1" outlineLevel="1" x14ac:dyDescent="0.3">
      <c r="A860" t="str">
        <f t="shared" si="407"/>
        <v>Additional Requirement</v>
      </c>
      <c r="B860" s="239" t="str">
        <f t="shared" si="405"/>
        <v>Common</v>
      </c>
      <c r="C860" s="779" t="str">
        <f t="shared" si="405"/>
        <v>Final Inspection</v>
      </c>
      <c r="D860" s="241" t="str">
        <f t="shared" si="405"/>
        <v>Hoplens Final Inspection</v>
      </c>
      <c r="F860" s="592">
        <v>1</v>
      </c>
      <c r="G860" s="592">
        <f t="shared" si="409"/>
        <v>1</v>
      </c>
      <c r="H860" s="592">
        <f t="shared" si="409"/>
        <v>1</v>
      </c>
      <c r="I860" s="592">
        <f t="shared" si="409"/>
        <v>1</v>
      </c>
      <c r="J860" s="592">
        <f t="shared" si="409"/>
        <v>1</v>
      </c>
      <c r="K860" s="592">
        <f t="shared" si="409"/>
        <v>1</v>
      </c>
      <c r="L860" s="592">
        <f t="shared" si="409"/>
        <v>1</v>
      </c>
      <c r="M860" s="592">
        <f t="shared" si="409"/>
        <v>1</v>
      </c>
      <c r="N860" s="592">
        <f t="shared" si="409"/>
        <v>1</v>
      </c>
      <c r="O860" s="592">
        <f t="shared" si="409"/>
        <v>0</v>
      </c>
      <c r="P860" s="592">
        <f t="shared" si="409"/>
        <v>0</v>
      </c>
      <c r="Q860" s="592">
        <f t="shared" si="409"/>
        <v>0</v>
      </c>
      <c r="R860" s="593">
        <f t="shared" si="409"/>
        <v>0</v>
      </c>
      <c r="S860" s="614">
        <f t="shared" si="409"/>
        <v>0</v>
      </c>
      <c r="T860" s="595">
        <f t="shared" si="409"/>
        <v>0</v>
      </c>
      <c r="U860" s="592">
        <f t="shared" si="409"/>
        <v>0</v>
      </c>
      <c r="V860" s="592">
        <f t="shared" si="409"/>
        <v>0</v>
      </c>
      <c r="W860" s="592">
        <f t="shared" si="409"/>
        <v>0</v>
      </c>
      <c r="X860" s="592">
        <f t="shared" si="409"/>
        <v>0</v>
      </c>
      <c r="Y860" s="592">
        <f t="shared" si="409"/>
        <v>0</v>
      </c>
      <c r="Z860" s="592">
        <f t="shared" si="409"/>
        <v>0</v>
      </c>
      <c r="AA860" s="592">
        <f t="shared" si="409"/>
        <v>0</v>
      </c>
      <c r="AB860" s="592">
        <f t="shared" si="409"/>
        <v>0</v>
      </c>
      <c r="AC860" s="592">
        <f t="shared" si="409"/>
        <v>0</v>
      </c>
      <c r="AD860" s="592">
        <f t="shared" si="409"/>
        <v>0</v>
      </c>
      <c r="AE860" s="592">
        <f t="shared" si="409"/>
        <v>0</v>
      </c>
      <c r="AF860" s="593">
        <f t="shared" si="409"/>
        <v>0</v>
      </c>
      <c r="AG860" s="614">
        <f t="shared" si="409"/>
        <v>0</v>
      </c>
      <c r="AH860" s="595">
        <f t="shared" si="409"/>
        <v>0</v>
      </c>
      <c r="AI860" s="592">
        <f t="shared" si="409"/>
        <v>0</v>
      </c>
      <c r="AJ860" s="592">
        <f t="shared" si="409"/>
        <v>0</v>
      </c>
      <c r="AK860" s="592">
        <f t="shared" si="409"/>
        <v>0</v>
      </c>
      <c r="AL860" s="592">
        <f t="shared" si="409"/>
        <v>0</v>
      </c>
      <c r="AM860" s="592">
        <f t="shared" si="408"/>
        <v>0</v>
      </c>
      <c r="AN860" s="592">
        <f t="shared" si="408"/>
        <v>0</v>
      </c>
      <c r="AO860" s="592">
        <f t="shared" si="408"/>
        <v>0</v>
      </c>
      <c r="AP860" s="592">
        <f t="shared" si="408"/>
        <v>0</v>
      </c>
      <c r="AQ860" s="592">
        <f t="shared" si="408"/>
        <v>0</v>
      </c>
      <c r="AR860" s="592">
        <f t="shared" si="408"/>
        <v>0</v>
      </c>
      <c r="AS860" s="592">
        <f t="shared" si="408"/>
        <v>0</v>
      </c>
      <c r="AT860" s="593">
        <f t="shared" si="408"/>
        <v>0</v>
      </c>
      <c r="AU860" s="614">
        <f t="shared" si="408"/>
        <v>0</v>
      </c>
      <c r="AV860" s="595">
        <f t="shared" si="408"/>
        <v>0</v>
      </c>
      <c r="AW860" s="592">
        <f t="shared" si="408"/>
        <v>0</v>
      </c>
      <c r="AX860" s="592">
        <f t="shared" si="408"/>
        <v>0</v>
      </c>
      <c r="AY860" s="592">
        <f t="shared" si="408"/>
        <v>0</v>
      </c>
      <c r="AZ860" s="592">
        <f t="shared" si="408"/>
        <v>0</v>
      </c>
      <c r="BA860" s="592">
        <f t="shared" si="408"/>
        <v>0</v>
      </c>
      <c r="BB860" s="592">
        <f t="shared" si="408"/>
        <v>0</v>
      </c>
      <c r="BC860" s="592">
        <f t="shared" si="408"/>
        <v>0</v>
      </c>
      <c r="BD860" s="592">
        <f t="shared" si="408"/>
        <v>0</v>
      </c>
      <c r="BE860" s="592">
        <f t="shared" si="408"/>
        <v>0</v>
      </c>
      <c r="BF860" s="592">
        <f t="shared" si="408"/>
        <v>0</v>
      </c>
      <c r="BG860" s="592">
        <f t="shared" si="408"/>
        <v>0</v>
      </c>
      <c r="BH860" s="593">
        <f t="shared" si="408"/>
        <v>0</v>
      </c>
      <c r="BI860" s="614">
        <f t="shared" si="408"/>
        <v>0</v>
      </c>
      <c r="BJ860" s="614">
        <f t="shared" si="408"/>
        <v>0</v>
      </c>
      <c r="BK860" s="614">
        <f t="shared" si="408"/>
        <v>0</v>
      </c>
      <c r="BL860" s="614">
        <f t="shared" si="408"/>
        <v>0</v>
      </c>
      <c r="BM860" s="614">
        <f t="shared" si="408"/>
        <v>0</v>
      </c>
    </row>
    <row r="861" spans="1:66" hidden="1" outlineLevel="1" x14ac:dyDescent="0.3">
      <c r="A861" t="str">
        <f t="shared" si="407"/>
        <v>Additional Requirement</v>
      </c>
      <c r="B861" s="239" t="str">
        <f t="shared" si="405"/>
        <v>Common</v>
      </c>
      <c r="C861" s="779" t="str">
        <f t="shared" si="405"/>
        <v>Packing and label printing</v>
      </c>
      <c r="D861" s="241" t="str">
        <f t="shared" si="405"/>
        <v>Packing and label printing</v>
      </c>
      <c r="F861" s="592">
        <v>0</v>
      </c>
      <c r="G861" s="592">
        <f t="shared" si="409"/>
        <v>0</v>
      </c>
      <c r="H861" s="592">
        <f t="shared" si="409"/>
        <v>0</v>
      </c>
      <c r="I861" s="592">
        <f t="shared" si="409"/>
        <v>0</v>
      </c>
      <c r="J861" s="592">
        <f t="shared" si="409"/>
        <v>0</v>
      </c>
      <c r="K861" s="592">
        <f t="shared" si="409"/>
        <v>0</v>
      </c>
      <c r="L861" s="592">
        <f t="shared" si="409"/>
        <v>0</v>
      </c>
      <c r="M861" s="592">
        <f t="shared" si="409"/>
        <v>0</v>
      </c>
      <c r="N861" s="592">
        <f t="shared" si="409"/>
        <v>0</v>
      </c>
      <c r="O861" s="592">
        <f t="shared" si="409"/>
        <v>0</v>
      </c>
      <c r="P861" s="592">
        <f t="shared" si="409"/>
        <v>0</v>
      </c>
      <c r="Q861" s="592">
        <f t="shared" si="409"/>
        <v>0</v>
      </c>
      <c r="R861" s="593">
        <f t="shared" si="409"/>
        <v>0</v>
      </c>
      <c r="S861" s="614">
        <f t="shared" si="409"/>
        <v>0</v>
      </c>
      <c r="T861" s="595">
        <f t="shared" si="409"/>
        <v>0</v>
      </c>
      <c r="U861" s="592">
        <f t="shared" si="409"/>
        <v>0</v>
      </c>
      <c r="V861" s="592">
        <f t="shared" si="409"/>
        <v>0</v>
      </c>
      <c r="W861" s="592">
        <f t="shared" si="409"/>
        <v>0</v>
      </c>
      <c r="X861" s="592">
        <f t="shared" si="409"/>
        <v>0</v>
      </c>
      <c r="Y861" s="592">
        <f t="shared" si="409"/>
        <v>0</v>
      </c>
      <c r="Z861" s="592">
        <f t="shared" si="409"/>
        <v>0</v>
      </c>
      <c r="AA861" s="592">
        <f t="shared" si="409"/>
        <v>0</v>
      </c>
      <c r="AB861" s="592">
        <f t="shared" si="409"/>
        <v>0</v>
      </c>
      <c r="AC861" s="592">
        <f t="shared" si="409"/>
        <v>0</v>
      </c>
      <c r="AD861" s="592">
        <f t="shared" si="409"/>
        <v>0</v>
      </c>
      <c r="AE861" s="592">
        <f t="shared" si="409"/>
        <v>0</v>
      </c>
      <c r="AF861" s="593">
        <f t="shared" si="409"/>
        <v>0</v>
      </c>
      <c r="AG861" s="614">
        <f t="shared" si="409"/>
        <v>0</v>
      </c>
      <c r="AH861" s="595">
        <f t="shared" si="409"/>
        <v>0</v>
      </c>
      <c r="AI861" s="592">
        <f t="shared" si="409"/>
        <v>0</v>
      </c>
      <c r="AJ861" s="592">
        <f t="shared" si="409"/>
        <v>0</v>
      </c>
      <c r="AK861" s="592">
        <f t="shared" si="409"/>
        <v>0</v>
      </c>
      <c r="AL861" s="592">
        <f t="shared" si="409"/>
        <v>0</v>
      </c>
      <c r="AM861" s="592">
        <f t="shared" si="408"/>
        <v>0</v>
      </c>
      <c r="AN861" s="592">
        <f t="shared" si="408"/>
        <v>0</v>
      </c>
      <c r="AO861" s="592">
        <f t="shared" si="408"/>
        <v>0</v>
      </c>
      <c r="AP861" s="592">
        <f t="shared" si="408"/>
        <v>0</v>
      </c>
      <c r="AQ861" s="592">
        <f t="shared" si="408"/>
        <v>0</v>
      </c>
      <c r="AR861" s="592">
        <f t="shared" si="408"/>
        <v>0</v>
      </c>
      <c r="AS861" s="592">
        <f t="shared" si="408"/>
        <v>0</v>
      </c>
      <c r="AT861" s="593">
        <f t="shared" si="408"/>
        <v>0</v>
      </c>
      <c r="AU861" s="614">
        <f t="shared" si="408"/>
        <v>0</v>
      </c>
      <c r="AV861" s="595">
        <f t="shared" si="408"/>
        <v>0</v>
      </c>
      <c r="AW861" s="592">
        <f t="shared" si="408"/>
        <v>0</v>
      </c>
      <c r="AX861" s="592">
        <f t="shared" si="408"/>
        <v>0</v>
      </c>
      <c r="AY861" s="592">
        <f t="shared" si="408"/>
        <v>0</v>
      </c>
      <c r="AZ861" s="592">
        <f t="shared" si="408"/>
        <v>0</v>
      </c>
      <c r="BA861" s="592">
        <f t="shared" si="408"/>
        <v>0</v>
      </c>
      <c r="BB861" s="592">
        <f t="shared" si="408"/>
        <v>0</v>
      </c>
      <c r="BC861" s="592">
        <f t="shared" si="408"/>
        <v>0</v>
      </c>
      <c r="BD861" s="592">
        <f t="shared" si="408"/>
        <v>0</v>
      </c>
      <c r="BE861" s="592">
        <f t="shared" si="408"/>
        <v>0</v>
      </c>
      <c r="BF861" s="592">
        <f t="shared" si="408"/>
        <v>0</v>
      </c>
      <c r="BG861" s="592">
        <f t="shared" si="408"/>
        <v>0</v>
      </c>
      <c r="BH861" s="593">
        <f t="shared" si="408"/>
        <v>0</v>
      </c>
      <c r="BI861" s="614">
        <f t="shared" si="408"/>
        <v>0</v>
      </c>
      <c r="BJ861" s="614">
        <f t="shared" si="408"/>
        <v>0</v>
      </c>
      <c r="BK861" s="614">
        <f t="shared" si="408"/>
        <v>0</v>
      </c>
      <c r="BL861" s="614">
        <f t="shared" si="408"/>
        <v>0</v>
      </c>
      <c r="BM861" s="614">
        <f t="shared" si="408"/>
        <v>0</v>
      </c>
    </row>
    <row r="862" spans="1:66" hidden="1" outlineLevel="1" x14ac:dyDescent="0.3">
      <c r="A862" t="str">
        <f t="shared" si="407"/>
        <v>Additional Requirement</v>
      </c>
      <c r="B862" s="239" t="str">
        <f t="shared" si="405"/>
        <v>Dedicated for Hoplite (FBG) 980</v>
      </c>
      <c r="C862" s="779" t="str">
        <f t="shared" si="405"/>
        <v>Hoplite (FBG) 980</v>
      </c>
      <c r="D862" s="241" t="str">
        <f t="shared" si="405"/>
        <v>Kitting</v>
      </c>
      <c r="F862" s="592">
        <v>0</v>
      </c>
      <c r="G862" s="592">
        <f t="shared" si="409"/>
        <v>0</v>
      </c>
      <c r="H862" s="592">
        <f t="shared" si="409"/>
        <v>0</v>
      </c>
      <c r="I862" s="592">
        <f t="shared" si="409"/>
        <v>0</v>
      </c>
      <c r="J862" s="592">
        <f t="shared" si="409"/>
        <v>0</v>
      </c>
      <c r="K862" s="592">
        <f t="shared" si="409"/>
        <v>0</v>
      </c>
      <c r="L862" s="592">
        <f t="shared" si="409"/>
        <v>0</v>
      </c>
      <c r="M862" s="592">
        <f t="shared" si="409"/>
        <v>0</v>
      </c>
      <c r="N862" s="592">
        <f t="shared" si="409"/>
        <v>0</v>
      </c>
      <c r="O862" s="592">
        <f t="shared" si="409"/>
        <v>0</v>
      </c>
      <c r="P862" s="592">
        <f t="shared" si="409"/>
        <v>0</v>
      </c>
      <c r="Q862" s="592">
        <f t="shared" si="409"/>
        <v>0</v>
      </c>
      <c r="R862" s="593">
        <f t="shared" si="409"/>
        <v>0</v>
      </c>
      <c r="S862" s="614">
        <f t="shared" si="409"/>
        <v>0</v>
      </c>
      <c r="T862" s="595">
        <f t="shared" si="409"/>
        <v>0</v>
      </c>
      <c r="U862" s="592">
        <f t="shared" si="409"/>
        <v>0</v>
      </c>
      <c r="V862" s="592">
        <f t="shared" si="409"/>
        <v>0</v>
      </c>
      <c r="W862" s="592">
        <f t="shared" si="409"/>
        <v>0</v>
      </c>
      <c r="X862" s="592">
        <f t="shared" si="409"/>
        <v>0</v>
      </c>
      <c r="Y862" s="592">
        <f t="shared" si="409"/>
        <v>0</v>
      </c>
      <c r="Z862" s="592">
        <f t="shared" si="409"/>
        <v>0</v>
      </c>
      <c r="AA862" s="592">
        <f t="shared" si="409"/>
        <v>0</v>
      </c>
      <c r="AB862" s="592">
        <f t="shared" si="409"/>
        <v>0</v>
      </c>
      <c r="AC862" s="592">
        <f t="shared" si="409"/>
        <v>0</v>
      </c>
      <c r="AD862" s="592">
        <f t="shared" si="409"/>
        <v>0</v>
      </c>
      <c r="AE862" s="592">
        <f t="shared" si="409"/>
        <v>0</v>
      </c>
      <c r="AF862" s="593">
        <f t="shared" si="409"/>
        <v>0</v>
      </c>
      <c r="AG862" s="614">
        <f t="shared" si="409"/>
        <v>0</v>
      </c>
      <c r="AH862" s="595">
        <f t="shared" si="409"/>
        <v>0</v>
      </c>
      <c r="AI862" s="592">
        <f t="shared" si="409"/>
        <v>0</v>
      </c>
      <c r="AJ862" s="592">
        <f t="shared" si="409"/>
        <v>0</v>
      </c>
      <c r="AK862" s="592">
        <f t="shared" si="409"/>
        <v>0</v>
      </c>
      <c r="AL862" s="592">
        <f t="shared" si="409"/>
        <v>0</v>
      </c>
      <c r="AM862" s="592">
        <f t="shared" si="408"/>
        <v>0</v>
      </c>
      <c r="AN862" s="592">
        <f t="shared" si="408"/>
        <v>0</v>
      </c>
      <c r="AO862" s="592">
        <f t="shared" si="408"/>
        <v>0</v>
      </c>
      <c r="AP862" s="592">
        <f t="shared" si="408"/>
        <v>0</v>
      </c>
      <c r="AQ862" s="592">
        <f t="shared" si="408"/>
        <v>0</v>
      </c>
      <c r="AR862" s="592">
        <f t="shared" si="408"/>
        <v>0</v>
      </c>
      <c r="AS862" s="592">
        <f t="shared" si="408"/>
        <v>0</v>
      </c>
      <c r="AT862" s="593">
        <f t="shared" si="408"/>
        <v>0</v>
      </c>
      <c r="AU862" s="614">
        <f t="shared" si="408"/>
        <v>0</v>
      </c>
      <c r="AV862" s="595">
        <f t="shared" si="408"/>
        <v>0</v>
      </c>
      <c r="AW862" s="592">
        <f t="shared" si="408"/>
        <v>0</v>
      </c>
      <c r="AX862" s="592">
        <f t="shared" si="408"/>
        <v>0</v>
      </c>
      <c r="AY862" s="592">
        <f t="shared" si="408"/>
        <v>0</v>
      </c>
      <c r="AZ862" s="592">
        <f t="shared" si="408"/>
        <v>0</v>
      </c>
      <c r="BA862" s="592">
        <f t="shared" si="408"/>
        <v>0</v>
      </c>
      <c r="BB862" s="592">
        <f t="shared" si="408"/>
        <v>0</v>
      </c>
      <c r="BC862" s="592">
        <f t="shared" si="408"/>
        <v>0</v>
      </c>
      <c r="BD862" s="592">
        <f t="shared" si="408"/>
        <v>0</v>
      </c>
      <c r="BE862" s="592">
        <f t="shared" si="408"/>
        <v>0</v>
      </c>
      <c r="BF862" s="592">
        <f t="shared" si="408"/>
        <v>0</v>
      </c>
      <c r="BG862" s="592">
        <f t="shared" si="408"/>
        <v>0</v>
      </c>
      <c r="BH862" s="593">
        <f t="shared" si="408"/>
        <v>0</v>
      </c>
      <c r="BI862" s="614">
        <f t="shared" si="408"/>
        <v>0</v>
      </c>
      <c r="BJ862" s="614">
        <f t="shared" si="408"/>
        <v>0</v>
      </c>
      <c r="BK862" s="614">
        <f t="shared" si="408"/>
        <v>0</v>
      </c>
      <c r="BL862" s="614">
        <f t="shared" si="408"/>
        <v>0</v>
      </c>
      <c r="BM862" s="614">
        <f t="shared" si="408"/>
        <v>0</v>
      </c>
    </row>
    <row r="863" spans="1:66" hidden="1" outlineLevel="1" x14ac:dyDescent="0.3">
      <c r="A863" t="str">
        <f t="shared" si="407"/>
        <v>Additional Requirement</v>
      </c>
      <c r="B863" s="239" t="str">
        <f t="shared" si="405"/>
        <v>Dedicated for Hoplite (FBG) 980</v>
      </c>
      <c r="C863" s="779" t="str">
        <f t="shared" si="405"/>
        <v>Hoplite (FBG) 980</v>
      </c>
      <c r="D863" s="241" t="str">
        <f t="shared" si="405"/>
        <v>Stripping &amp; Cleaning</v>
      </c>
      <c r="F863" s="592">
        <v>0</v>
      </c>
      <c r="G863" s="592">
        <f t="shared" si="409"/>
        <v>0</v>
      </c>
      <c r="H863" s="592">
        <f t="shared" si="409"/>
        <v>0</v>
      </c>
      <c r="I863" s="592">
        <f t="shared" si="409"/>
        <v>0</v>
      </c>
      <c r="J863" s="592">
        <f t="shared" si="409"/>
        <v>0</v>
      </c>
      <c r="K863" s="592">
        <f t="shared" si="409"/>
        <v>0</v>
      </c>
      <c r="L863" s="592">
        <f t="shared" si="409"/>
        <v>0</v>
      </c>
      <c r="M863" s="592">
        <f t="shared" si="409"/>
        <v>0</v>
      </c>
      <c r="N863" s="592">
        <f t="shared" si="409"/>
        <v>0</v>
      </c>
      <c r="O863" s="592">
        <f t="shared" si="409"/>
        <v>0</v>
      </c>
      <c r="P863" s="592">
        <f t="shared" si="409"/>
        <v>0</v>
      </c>
      <c r="Q863" s="592">
        <f t="shared" si="409"/>
        <v>0</v>
      </c>
      <c r="R863" s="593">
        <f t="shared" si="409"/>
        <v>0</v>
      </c>
      <c r="S863" s="614">
        <f t="shared" si="409"/>
        <v>0</v>
      </c>
      <c r="T863" s="595">
        <f t="shared" si="409"/>
        <v>0</v>
      </c>
      <c r="U863" s="592">
        <f t="shared" si="409"/>
        <v>0</v>
      </c>
      <c r="V863" s="592">
        <f t="shared" si="409"/>
        <v>0</v>
      </c>
      <c r="W863" s="592">
        <f t="shared" si="409"/>
        <v>0</v>
      </c>
      <c r="X863" s="592">
        <f t="shared" si="409"/>
        <v>0</v>
      </c>
      <c r="Y863" s="592">
        <f t="shared" si="409"/>
        <v>0</v>
      </c>
      <c r="Z863" s="592">
        <f t="shared" si="409"/>
        <v>0</v>
      </c>
      <c r="AA863" s="592">
        <f t="shared" si="409"/>
        <v>0</v>
      </c>
      <c r="AB863" s="592">
        <f t="shared" si="409"/>
        <v>0</v>
      </c>
      <c r="AC863" s="592">
        <f t="shared" si="409"/>
        <v>0</v>
      </c>
      <c r="AD863" s="592">
        <f t="shared" si="409"/>
        <v>0</v>
      </c>
      <c r="AE863" s="592">
        <f t="shared" si="409"/>
        <v>0</v>
      </c>
      <c r="AF863" s="593">
        <f t="shared" si="409"/>
        <v>0</v>
      </c>
      <c r="AG863" s="614">
        <f t="shared" si="409"/>
        <v>0</v>
      </c>
      <c r="AH863" s="595">
        <f t="shared" si="409"/>
        <v>0</v>
      </c>
      <c r="AI863" s="592">
        <f t="shared" si="409"/>
        <v>0</v>
      </c>
      <c r="AJ863" s="592">
        <f t="shared" si="409"/>
        <v>0</v>
      </c>
      <c r="AK863" s="592">
        <f t="shared" si="409"/>
        <v>0</v>
      </c>
      <c r="AL863" s="592">
        <f t="shared" si="409"/>
        <v>0</v>
      </c>
      <c r="AM863" s="592">
        <f t="shared" si="408"/>
        <v>0</v>
      </c>
      <c r="AN863" s="592">
        <f t="shared" si="408"/>
        <v>0</v>
      </c>
      <c r="AO863" s="592">
        <f t="shared" si="408"/>
        <v>0</v>
      </c>
      <c r="AP863" s="592">
        <f t="shared" si="408"/>
        <v>0</v>
      </c>
      <c r="AQ863" s="592">
        <f t="shared" si="408"/>
        <v>0</v>
      </c>
      <c r="AR863" s="592">
        <f t="shared" si="408"/>
        <v>0</v>
      </c>
      <c r="AS863" s="592">
        <f t="shared" si="408"/>
        <v>0</v>
      </c>
      <c r="AT863" s="593">
        <f t="shared" si="408"/>
        <v>0</v>
      </c>
      <c r="AU863" s="614">
        <f t="shared" si="408"/>
        <v>0</v>
      </c>
      <c r="AV863" s="595">
        <f t="shared" si="408"/>
        <v>0</v>
      </c>
      <c r="AW863" s="592">
        <f t="shared" si="408"/>
        <v>0</v>
      </c>
      <c r="AX863" s="592">
        <f t="shared" si="408"/>
        <v>0</v>
      </c>
      <c r="AY863" s="592">
        <f t="shared" si="408"/>
        <v>0</v>
      </c>
      <c r="AZ863" s="592">
        <f t="shared" si="408"/>
        <v>0</v>
      </c>
      <c r="BA863" s="592">
        <f t="shared" si="408"/>
        <v>0</v>
      </c>
      <c r="BB863" s="592">
        <f t="shared" si="408"/>
        <v>0</v>
      </c>
      <c r="BC863" s="592">
        <f t="shared" si="408"/>
        <v>0</v>
      </c>
      <c r="BD863" s="592">
        <f t="shared" si="408"/>
        <v>0</v>
      </c>
      <c r="BE863" s="592">
        <f t="shared" si="408"/>
        <v>0</v>
      </c>
      <c r="BF863" s="592">
        <f t="shared" si="408"/>
        <v>0</v>
      </c>
      <c r="BG863" s="592">
        <f t="shared" si="408"/>
        <v>0</v>
      </c>
      <c r="BH863" s="593">
        <f t="shared" si="408"/>
        <v>0</v>
      </c>
      <c r="BI863" s="614">
        <f t="shared" si="408"/>
        <v>0</v>
      </c>
      <c r="BJ863" s="614">
        <f t="shared" si="408"/>
        <v>0</v>
      </c>
      <c r="BK863" s="614">
        <f t="shared" si="408"/>
        <v>0</v>
      </c>
      <c r="BL863" s="614">
        <f t="shared" si="408"/>
        <v>0</v>
      </c>
      <c r="BM863" s="614">
        <f t="shared" si="408"/>
        <v>0</v>
      </c>
    </row>
    <row r="864" spans="1:66" hidden="1" outlineLevel="1" x14ac:dyDescent="0.3">
      <c r="A864" t="str">
        <f t="shared" si="407"/>
        <v>Additional Requirement</v>
      </c>
      <c r="B864" s="239" t="str">
        <f t="shared" si="405"/>
        <v>Dedicated for Hoplite (FBG) 980</v>
      </c>
      <c r="C864" s="779" t="str">
        <f t="shared" si="405"/>
        <v>Hoplite (FBG) 980</v>
      </c>
      <c r="D864" s="241" t="str">
        <f t="shared" si="405"/>
        <v>Writing</v>
      </c>
      <c r="F864" s="592">
        <v>0</v>
      </c>
      <c r="G864" s="592">
        <f t="shared" si="409"/>
        <v>0</v>
      </c>
      <c r="H864" s="592">
        <f t="shared" si="409"/>
        <v>0</v>
      </c>
      <c r="I864" s="592">
        <f t="shared" si="409"/>
        <v>0</v>
      </c>
      <c r="J864" s="592">
        <f t="shared" si="409"/>
        <v>0</v>
      </c>
      <c r="K864" s="592">
        <f t="shared" si="409"/>
        <v>0</v>
      </c>
      <c r="L864" s="592">
        <f t="shared" si="409"/>
        <v>0</v>
      </c>
      <c r="M864" s="592">
        <f t="shared" si="409"/>
        <v>0</v>
      </c>
      <c r="N864" s="592">
        <f t="shared" si="409"/>
        <v>0</v>
      </c>
      <c r="O864" s="592">
        <f t="shared" si="409"/>
        <v>0</v>
      </c>
      <c r="P864" s="592">
        <f t="shared" si="409"/>
        <v>0</v>
      </c>
      <c r="Q864" s="592">
        <f t="shared" si="409"/>
        <v>0</v>
      </c>
      <c r="R864" s="593">
        <f t="shared" si="409"/>
        <v>0</v>
      </c>
      <c r="S864" s="614">
        <f t="shared" si="409"/>
        <v>0</v>
      </c>
      <c r="T864" s="595">
        <f t="shared" si="409"/>
        <v>0</v>
      </c>
      <c r="U864" s="592">
        <f t="shared" si="409"/>
        <v>0</v>
      </c>
      <c r="V864" s="592">
        <f t="shared" si="409"/>
        <v>0</v>
      </c>
      <c r="W864" s="592">
        <f t="shared" si="409"/>
        <v>0</v>
      </c>
      <c r="X864" s="592">
        <f t="shared" si="409"/>
        <v>0</v>
      </c>
      <c r="Y864" s="592">
        <f t="shared" si="409"/>
        <v>0</v>
      </c>
      <c r="Z864" s="592">
        <f t="shared" si="409"/>
        <v>0</v>
      </c>
      <c r="AA864" s="592">
        <f t="shared" si="409"/>
        <v>0</v>
      </c>
      <c r="AB864" s="592">
        <f t="shared" si="409"/>
        <v>0</v>
      </c>
      <c r="AC864" s="592">
        <f t="shared" si="409"/>
        <v>0</v>
      </c>
      <c r="AD864" s="592">
        <f t="shared" si="409"/>
        <v>0</v>
      </c>
      <c r="AE864" s="592">
        <f t="shared" si="409"/>
        <v>0</v>
      </c>
      <c r="AF864" s="593">
        <f t="shared" si="409"/>
        <v>0</v>
      </c>
      <c r="AG864" s="614">
        <f t="shared" si="409"/>
        <v>0</v>
      </c>
      <c r="AH864" s="595">
        <f t="shared" si="409"/>
        <v>0</v>
      </c>
      <c r="AI864" s="592">
        <f t="shared" si="409"/>
        <v>0</v>
      </c>
      <c r="AJ864" s="592">
        <f t="shared" si="409"/>
        <v>0</v>
      </c>
      <c r="AK864" s="592">
        <f t="shared" si="409"/>
        <v>0</v>
      </c>
      <c r="AL864" s="592">
        <f t="shared" si="409"/>
        <v>0</v>
      </c>
      <c r="AM864" s="592">
        <f t="shared" si="408"/>
        <v>0</v>
      </c>
      <c r="AN864" s="592">
        <f t="shared" si="408"/>
        <v>0</v>
      </c>
      <c r="AO864" s="592">
        <f t="shared" si="408"/>
        <v>0</v>
      </c>
      <c r="AP864" s="592">
        <f t="shared" si="408"/>
        <v>0</v>
      </c>
      <c r="AQ864" s="592">
        <f t="shared" si="408"/>
        <v>0</v>
      </c>
      <c r="AR864" s="592">
        <f t="shared" si="408"/>
        <v>0</v>
      </c>
      <c r="AS864" s="592">
        <f t="shared" si="408"/>
        <v>0</v>
      </c>
      <c r="AT864" s="593">
        <f t="shared" si="408"/>
        <v>0</v>
      </c>
      <c r="AU864" s="614">
        <f t="shared" si="408"/>
        <v>0</v>
      </c>
      <c r="AV864" s="595">
        <f t="shared" si="408"/>
        <v>0</v>
      </c>
      <c r="AW864" s="592">
        <f t="shared" si="408"/>
        <v>0</v>
      </c>
      <c r="AX864" s="592">
        <f t="shared" si="408"/>
        <v>0</v>
      </c>
      <c r="AY864" s="592">
        <f t="shared" si="408"/>
        <v>0</v>
      </c>
      <c r="AZ864" s="592">
        <f t="shared" si="408"/>
        <v>0</v>
      </c>
      <c r="BA864" s="592">
        <f t="shared" si="408"/>
        <v>0</v>
      </c>
      <c r="BB864" s="592">
        <f t="shared" si="408"/>
        <v>0</v>
      </c>
      <c r="BC864" s="592">
        <f t="shared" si="408"/>
        <v>0</v>
      </c>
      <c r="BD864" s="592">
        <f t="shared" si="408"/>
        <v>0</v>
      </c>
      <c r="BE864" s="592">
        <f t="shared" si="408"/>
        <v>0</v>
      </c>
      <c r="BF864" s="592">
        <f t="shared" si="408"/>
        <v>0</v>
      </c>
      <c r="BG864" s="592">
        <f t="shared" si="408"/>
        <v>0</v>
      </c>
      <c r="BH864" s="593">
        <f t="shared" si="408"/>
        <v>0</v>
      </c>
      <c r="BI864" s="614">
        <f t="shared" si="408"/>
        <v>0</v>
      </c>
      <c r="BJ864" s="614">
        <f t="shared" si="408"/>
        <v>0</v>
      </c>
      <c r="BK864" s="614">
        <f t="shared" si="408"/>
        <v>0</v>
      </c>
      <c r="BL864" s="614">
        <f t="shared" si="408"/>
        <v>0</v>
      </c>
      <c r="BM864" s="614">
        <f t="shared" si="408"/>
        <v>0</v>
      </c>
    </row>
    <row r="865" spans="1:65" hidden="1" outlineLevel="1" x14ac:dyDescent="0.3">
      <c r="A865" t="str">
        <f t="shared" si="407"/>
        <v>Additional Requirement</v>
      </c>
      <c r="B865" s="239" t="str">
        <f t="shared" si="405"/>
        <v>Dedicated for Hoplite (FBG) 980</v>
      </c>
      <c r="C865" s="779" t="str">
        <f t="shared" si="405"/>
        <v>Hoplite (FBG) 980</v>
      </c>
      <c r="D865" s="241" t="str">
        <f t="shared" si="405"/>
        <v>Fiber Recoating</v>
      </c>
      <c r="F865" s="592">
        <v>0</v>
      </c>
      <c r="G865" s="592">
        <f t="shared" si="409"/>
        <v>0</v>
      </c>
      <c r="H865" s="592">
        <f t="shared" si="409"/>
        <v>0</v>
      </c>
      <c r="I865" s="592">
        <f t="shared" si="409"/>
        <v>0</v>
      </c>
      <c r="J865" s="592">
        <f t="shared" si="409"/>
        <v>0</v>
      </c>
      <c r="K865" s="592">
        <f t="shared" si="409"/>
        <v>0</v>
      </c>
      <c r="L865" s="592">
        <f t="shared" si="409"/>
        <v>0</v>
      </c>
      <c r="M865" s="592">
        <f t="shared" si="409"/>
        <v>0</v>
      </c>
      <c r="N865" s="592">
        <f t="shared" si="409"/>
        <v>0</v>
      </c>
      <c r="O865" s="592">
        <f t="shared" si="409"/>
        <v>0</v>
      </c>
      <c r="P865" s="592">
        <f t="shared" si="409"/>
        <v>0</v>
      </c>
      <c r="Q865" s="592">
        <f t="shared" si="409"/>
        <v>0</v>
      </c>
      <c r="R865" s="593">
        <f t="shared" si="409"/>
        <v>0</v>
      </c>
      <c r="S865" s="614">
        <f t="shared" si="409"/>
        <v>0</v>
      </c>
      <c r="T865" s="595">
        <f t="shared" si="409"/>
        <v>0</v>
      </c>
      <c r="U865" s="592">
        <f t="shared" si="409"/>
        <v>0</v>
      </c>
      <c r="V865" s="592">
        <f t="shared" si="409"/>
        <v>0</v>
      </c>
      <c r="W865" s="592">
        <f t="shared" si="409"/>
        <v>0</v>
      </c>
      <c r="X865" s="592">
        <f t="shared" si="409"/>
        <v>0</v>
      </c>
      <c r="Y865" s="592">
        <f t="shared" si="409"/>
        <v>0</v>
      </c>
      <c r="Z865" s="592">
        <f t="shared" si="409"/>
        <v>0</v>
      </c>
      <c r="AA865" s="592">
        <f t="shared" si="409"/>
        <v>0</v>
      </c>
      <c r="AB865" s="592">
        <f t="shared" si="409"/>
        <v>0</v>
      </c>
      <c r="AC865" s="592">
        <f t="shared" si="409"/>
        <v>0</v>
      </c>
      <c r="AD865" s="592">
        <f t="shared" si="409"/>
        <v>0</v>
      </c>
      <c r="AE865" s="592">
        <f t="shared" si="409"/>
        <v>0</v>
      </c>
      <c r="AF865" s="593">
        <f t="shared" si="409"/>
        <v>0</v>
      </c>
      <c r="AG865" s="614">
        <f t="shared" si="409"/>
        <v>0</v>
      </c>
      <c r="AH865" s="595">
        <f t="shared" si="409"/>
        <v>0</v>
      </c>
      <c r="AI865" s="592">
        <f t="shared" si="409"/>
        <v>0</v>
      </c>
      <c r="AJ865" s="592">
        <f t="shared" si="409"/>
        <v>0</v>
      </c>
      <c r="AK865" s="592">
        <f t="shared" si="409"/>
        <v>0</v>
      </c>
      <c r="AL865" s="592">
        <f t="shared" si="409"/>
        <v>0</v>
      </c>
      <c r="AM865" s="592">
        <f t="shared" si="408"/>
        <v>0</v>
      </c>
      <c r="AN865" s="592">
        <f t="shared" si="408"/>
        <v>0</v>
      </c>
      <c r="AO865" s="592">
        <f t="shared" si="408"/>
        <v>0</v>
      </c>
      <c r="AP865" s="592">
        <f t="shared" si="408"/>
        <v>0</v>
      </c>
      <c r="AQ865" s="592">
        <f t="shared" si="408"/>
        <v>0</v>
      </c>
      <c r="AR865" s="592">
        <f t="shared" si="408"/>
        <v>0</v>
      </c>
      <c r="AS865" s="592">
        <f t="shared" si="408"/>
        <v>0</v>
      </c>
      <c r="AT865" s="593">
        <f t="shared" si="408"/>
        <v>0</v>
      </c>
      <c r="AU865" s="614">
        <f t="shared" si="408"/>
        <v>0</v>
      </c>
      <c r="AV865" s="595">
        <f t="shared" si="408"/>
        <v>0</v>
      </c>
      <c r="AW865" s="592">
        <f t="shared" si="408"/>
        <v>0</v>
      </c>
      <c r="AX865" s="592">
        <f t="shared" si="408"/>
        <v>0</v>
      </c>
      <c r="AY865" s="592">
        <f t="shared" si="408"/>
        <v>0</v>
      </c>
      <c r="AZ865" s="592">
        <f t="shared" si="408"/>
        <v>0</v>
      </c>
      <c r="BA865" s="592">
        <f t="shared" si="408"/>
        <v>0</v>
      </c>
      <c r="BB865" s="592">
        <f t="shared" si="408"/>
        <v>0</v>
      </c>
      <c r="BC865" s="592">
        <f t="shared" si="408"/>
        <v>0</v>
      </c>
      <c r="BD865" s="592">
        <f t="shared" si="408"/>
        <v>0</v>
      </c>
      <c r="BE865" s="592">
        <f t="shared" si="408"/>
        <v>0</v>
      </c>
      <c r="BF865" s="592">
        <f t="shared" si="408"/>
        <v>0</v>
      </c>
      <c r="BG865" s="592">
        <f t="shared" si="408"/>
        <v>0</v>
      </c>
      <c r="BH865" s="593">
        <f t="shared" si="408"/>
        <v>0</v>
      </c>
      <c r="BI865" s="614">
        <f t="shared" si="408"/>
        <v>0</v>
      </c>
      <c r="BJ865" s="614">
        <f t="shared" si="408"/>
        <v>0</v>
      </c>
      <c r="BK865" s="614">
        <f t="shared" si="408"/>
        <v>0</v>
      </c>
      <c r="BL865" s="614">
        <f t="shared" si="408"/>
        <v>0</v>
      </c>
      <c r="BM865" s="614">
        <f t="shared" si="408"/>
        <v>0</v>
      </c>
    </row>
    <row r="866" spans="1:65" hidden="1" outlineLevel="1" x14ac:dyDescent="0.3">
      <c r="A866" t="str">
        <f t="shared" si="407"/>
        <v>Additional Requirement</v>
      </c>
      <c r="B866" s="239" t="str">
        <f t="shared" si="405"/>
        <v>Dedicated for Hoplite (FBG) 980</v>
      </c>
      <c r="C866" s="779" t="str">
        <f t="shared" si="405"/>
        <v>Hoplite (FBG) 980</v>
      </c>
      <c r="D866" s="241" t="str">
        <f t="shared" si="405"/>
        <v>Proof Test</v>
      </c>
      <c r="F866" s="592">
        <v>0</v>
      </c>
      <c r="G866" s="592">
        <f t="shared" si="409"/>
        <v>0</v>
      </c>
      <c r="H866" s="592">
        <f t="shared" si="409"/>
        <v>0</v>
      </c>
      <c r="I866" s="592">
        <f t="shared" si="409"/>
        <v>0</v>
      </c>
      <c r="J866" s="592">
        <f t="shared" si="409"/>
        <v>0</v>
      </c>
      <c r="K866" s="592">
        <f t="shared" si="409"/>
        <v>0</v>
      </c>
      <c r="L866" s="592">
        <f t="shared" si="409"/>
        <v>0</v>
      </c>
      <c r="M866" s="592">
        <f t="shared" si="409"/>
        <v>0</v>
      </c>
      <c r="N866" s="592">
        <f t="shared" si="409"/>
        <v>0</v>
      </c>
      <c r="O866" s="592">
        <f t="shared" si="409"/>
        <v>0</v>
      </c>
      <c r="P866" s="592">
        <f t="shared" si="409"/>
        <v>0</v>
      </c>
      <c r="Q866" s="592">
        <f t="shared" si="409"/>
        <v>0</v>
      </c>
      <c r="R866" s="593">
        <f t="shared" si="409"/>
        <v>0</v>
      </c>
      <c r="S866" s="614">
        <f t="shared" si="409"/>
        <v>0</v>
      </c>
      <c r="T866" s="595">
        <f t="shared" si="409"/>
        <v>0</v>
      </c>
      <c r="U866" s="592">
        <f t="shared" si="409"/>
        <v>0</v>
      </c>
      <c r="V866" s="592">
        <f t="shared" si="409"/>
        <v>0</v>
      </c>
      <c r="W866" s="592">
        <f t="shared" si="409"/>
        <v>0</v>
      </c>
      <c r="X866" s="592">
        <f t="shared" si="409"/>
        <v>0</v>
      </c>
      <c r="Y866" s="592">
        <f t="shared" si="409"/>
        <v>0</v>
      </c>
      <c r="Z866" s="592">
        <f t="shared" si="409"/>
        <v>0</v>
      </c>
      <c r="AA866" s="592">
        <f t="shared" si="409"/>
        <v>0</v>
      </c>
      <c r="AB866" s="592">
        <f t="shared" si="409"/>
        <v>0</v>
      </c>
      <c r="AC866" s="592">
        <f t="shared" si="409"/>
        <v>0</v>
      </c>
      <c r="AD866" s="592">
        <f t="shared" si="409"/>
        <v>0</v>
      </c>
      <c r="AE866" s="592">
        <f t="shared" si="409"/>
        <v>0</v>
      </c>
      <c r="AF866" s="593">
        <f t="shared" si="409"/>
        <v>0</v>
      </c>
      <c r="AG866" s="614">
        <f t="shared" si="409"/>
        <v>0</v>
      </c>
      <c r="AH866" s="595">
        <f t="shared" si="409"/>
        <v>0</v>
      </c>
      <c r="AI866" s="592">
        <f t="shared" si="409"/>
        <v>0</v>
      </c>
      <c r="AJ866" s="592">
        <f t="shared" si="409"/>
        <v>0</v>
      </c>
      <c r="AK866" s="592">
        <f t="shared" si="409"/>
        <v>0</v>
      </c>
      <c r="AL866" s="592">
        <f t="shared" ref="AL866" si="410">ROUNDUP(IF(AL762-AL814&lt;0,0,AL762-AL814),0)</f>
        <v>0</v>
      </c>
      <c r="AM866" s="592">
        <f t="shared" si="408"/>
        <v>0</v>
      </c>
      <c r="AN866" s="592">
        <f t="shared" si="408"/>
        <v>0</v>
      </c>
      <c r="AO866" s="592">
        <f t="shared" si="408"/>
        <v>0</v>
      </c>
      <c r="AP866" s="592">
        <f t="shared" si="408"/>
        <v>0</v>
      </c>
      <c r="AQ866" s="592">
        <f t="shared" si="408"/>
        <v>0</v>
      </c>
      <c r="AR866" s="592">
        <f t="shared" si="408"/>
        <v>0</v>
      </c>
      <c r="AS866" s="592">
        <f t="shared" si="408"/>
        <v>0</v>
      </c>
      <c r="AT866" s="593">
        <f t="shared" si="408"/>
        <v>0</v>
      </c>
      <c r="AU866" s="614">
        <f t="shared" si="408"/>
        <v>0</v>
      </c>
      <c r="AV866" s="595">
        <f t="shared" si="408"/>
        <v>0</v>
      </c>
      <c r="AW866" s="592">
        <f t="shared" si="408"/>
        <v>0</v>
      </c>
      <c r="AX866" s="592">
        <f t="shared" si="408"/>
        <v>0</v>
      </c>
      <c r="AY866" s="592">
        <f t="shared" si="408"/>
        <v>0</v>
      </c>
      <c r="AZ866" s="592">
        <f t="shared" si="408"/>
        <v>0</v>
      </c>
      <c r="BA866" s="592">
        <f t="shared" si="408"/>
        <v>0</v>
      </c>
      <c r="BB866" s="592">
        <f t="shared" si="408"/>
        <v>0</v>
      </c>
      <c r="BC866" s="592">
        <f t="shared" si="408"/>
        <v>0</v>
      </c>
      <c r="BD866" s="592">
        <f t="shared" si="408"/>
        <v>0</v>
      </c>
      <c r="BE866" s="592">
        <f t="shared" si="408"/>
        <v>0</v>
      </c>
      <c r="BF866" s="592">
        <f t="shared" si="408"/>
        <v>0</v>
      </c>
      <c r="BG866" s="592">
        <f t="shared" si="408"/>
        <v>0</v>
      </c>
      <c r="BH866" s="593">
        <f t="shared" si="408"/>
        <v>0</v>
      </c>
      <c r="BI866" s="614">
        <f t="shared" si="408"/>
        <v>0</v>
      </c>
      <c r="BJ866" s="614">
        <f t="shared" si="408"/>
        <v>0</v>
      </c>
      <c r="BK866" s="614">
        <f t="shared" si="408"/>
        <v>0</v>
      </c>
      <c r="BL866" s="614">
        <f t="shared" si="408"/>
        <v>0</v>
      </c>
      <c r="BM866" s="614">
        <f t="shared" ref="BM866" si="411">ROUNDUP(IF(BM762-BM814&lt;0,0,BM762-BM814),0)</f>
        <v>0</v>
      </c>
    </row>
    <row r="867" spans="1:65" hidden="1" outlineLevel="1" x14ac:dyDescent="0.3">
      <c r="A867" t="str">
        <f t="shared" si="407"/>
        <v>Additional Requirement</v>
      </c>
      <c r="B867" s="239" t="str">
        <f t="shared" si="405"/>
        <v>Dedicated for Hoplite (FBG) 14xx</v>
      </c>
      <c r="C867" s="779" t="str">
        <f t="shared" si="405"/>
        <v>Hoplite (FBG) 14xx</v>
      </c>
      <c r="D867" s="241" t="str">
        <f t="shared" si="405"/>
        <v>Kitting</v>
      </c>
      <c r="F867" s="592">
        <v>0</v>
      </c>
      <c r="G867" s="592">
        <f t="shared" ref="G867:BM871" si="412">ROUNDUP(IF(G763-G815&lt;0,0,G763-G815),0)</f>
        <v>0</v>
      </c>
      <c r="H867" s="592">
        <f t="shared" si="412"/>
        <v>0</v>
      </c>
      <c r="I867" s="592">
        <f t="shared" si="412"/>
        <v>0</v>
      </c>
      <c r="J867" s="592">
        <f t="shared" si="412"/>
        <v>0</v>
      </c>
      <c r="K867" s="592">
        <f t="shared" si="412"/>
        <v>0</v>
      </c>
      <c r="L867" s="592">
        <f t="shared" si="412"/>
        <v>0</v>
      </c>
      <c r="M867" s="592">
        <f t="shared" si="412"/>
        <v>0</v>
      </c>
      <c r="N867" s="592">
        <f t="shared" si="412"/>
        <v>0</v>
      </c>
      <c r="O867" s="592">
        <f t="shared" si="412"/>
        <v>0</v>
      </c>
      <c r="P867" s="592">
        <f t="shared" si="412"/>
        <v>0</v>
      </c>
      <c r="Q867" s="592">
        <f t="shared" si="412"/>
        <v>0</v>
      </c>
      <c r="R867" s="593">
        <f t="shared" si="412"/>
        <v>0</v>
      </c>
      <c r="S867" s="614">
        <f t="shared" si="412"/>
        <v>0</v>
      </c>
      <c r="T867" s="595">
        <f t="shared" si="412"/>
        <v>0</v>
      </c>
      <c r="U867" s="592">
        <f t="shared" si="412"/>
        <v>0</v>
      </c>
      <c r="V867" s="592">
        <f t="shared" si="412"/>
        <v>0</v>
      </c>
      <c r="W867" s="592">
        <f t="shared" si="412"/>
        <v>0</v>
      </c>
      <c r="X867" s="592">
        <f t="shared" si="412"/>
        <v>0</v>
      </c>
      <c r="Y867" s="592">
        <f t="shared" si="412"/>
        <v>0</v>
      </c>
      <c r="Z867" s="592">
        <f t="shared" si="412"/>
        <v>0</v>
      </c>
      <c r="AA867" s="592">
        <f t="shared" si="412"/>
        <v>0</v>
      </c>
      <c r="AB867" s="592">
        <f t="shared" si="412"/>
        <v>0</v>
      </c>
      <c r="AC867" s="592">
        <f t="shared" si="412"/>
        <v>0</v>
      </c>
      <c r="AD867" s="592">
        <f t="shared" si="412"/>
        <v>0</v>
      </c>
      <c r="AE867" s="592">
        <f t="shared" si="412"/>
        <v>0</v>
      </c>
      <c r="AF867" s="593">
        <f t="shared" si="412"/>
        <v>0</v>
      </c>
      <c r="AG867" s="614">
        <f t="shared" si="412"/>
        <v>0</v>
      </c>
      <c r="AH867" s="595">
        <f t="shared" si="412"/>
        <v>0</v>
      </c>
      <c r="AI867" s="592">
        <f t="shared" si="412"/>
        <v>0</v>
      </c>
      <c r="AJ867" s="592">
        <f t="shared" si="412"/>
        <v>0</v>
      </c>
      <c r="AK867" s="592">
        <f t="shared" si="412"/>
        <v>0</v>
      </c>
      <c r="AL867" s="592">
        <f t="shared" si="412"/>
        <v>0</v>
      </c>
      <c r="AM867" s="592">
        <f t="shared" si="412"/>
        <v>0</v>
      </c>
      <c r="AN867" s="592">
        <f t="shared" si="412"/>
        <v>0</v>
      </c>
      <c r="AO867" s="592">
        <f t="shared" si="412"/>
        <v>0</v>
      </c>
      <c r="AP867" s="592">
        <f t="shared" si="412"/>
        <v>0</v>
      </c>
      <c r="AQ867" s="592">
        <f t="shared" si="412"/>
        <v>0</v>
      </c>
      <c r="AR867" s="592">
        <f t="shared" si="412"/>
        <v>0</v>
      </c>
      <c r="AS867" s="592">
        <f t="shared" si="412"/>
        <v>0</v>
      </c>
      <c r="AT867" s="593">
        <f t="shared" si="412"/>
        <v>0</v>
      </c>
      <c r="AU867" s="614">
        <f t="shared" si="412"/>
        <v>0</v>
      </c>
      <c r="AV867" s="595">
        <f t="shared" si="412"/>
        <v>0</v>
      </c>
      <c r="AW867" s="592">
        <f t="shared" si="412"/>
        <v>0</v>
      </c>
      <c r="AX867" s="592">
        <f t="shared" si="412"/>
        <v>0</v>
      </c>
      <c r="AY867" s="592">
        <f t="shared" si="412"/>
        <v>0</v>
      </c>
      <c r="AZ867" s="592">
        <f t="shared" si="412"/>
        <v>0</v>
      </c>
      <c r="BA867" s="592">
        <f t="shared" si="412"/>
        <v>0</v>
      </c>
      <c r="BB867" s="592">
        <f t="shared" si="412"/>
        <v>0</v>
      </c>
      <c r="BC867" s="592">
        <f t="shared" si="412"/>
        <v>0</v>
      </c>
      <c r="BD867" s="592">
        <f t="shared" si="412"/>
        <v>0</v>
      </c>
      <c r="BE867" s="592">
        <f t="shared" si="412"/>
        <v>0</v>
      </c>
      <c r="BF867" s="592">
        <f t="shared" si="412"/>
        <v>0</v>
      </c>
      <c r="BG867" s="592">
        <f t="shared" si="412"/>
        <v>0</v>
      </c>
      <c r="BH867" s="593">
        <f t="shared" si="412"/>
        <v>0</v>
      </c>
      <c r="BI867" s="614">
        <f t="shared" si="412"/>
        <v>0</v>
      </c>
      <c r="BJ867" s="614">
        <f t="shared" si="412"/>
        <v>0</v>
      </c>
      <c r="BK867" s="614">
        <f t="shared" si="412"/>
        <v>0</v>
      </c>
      <c r="BL867" s="614">
        <f t="shared" si="412"/>
        <v>0</v>
      </c>
      <c r="BM867" s="614">
        <f t="shared" si="412"/>
        <v>0</v>
      </c>
    </row>
    <row r="868" spans="1:65" hidden="1" outlineLevel="1" x14ac:dyDescent="0.3">
      <c r="A868" t="str">
        <f t="shared" si="407"/>
        <v>Additional Requirement</v>
      </c>
      <c r="B868" s="239" t="str">
        <f t="shared" si="405"/>
        <v>Dedicated for Hoplite (FBG) 14xx</v>
      </c>
      <c r="C868" s="779" t="str">
        <f t="shared" si="405"/>
        <v>Hoplite (FBG) 14xx</v>
      </c>
      <c r="D868" s="241" t="str">
        <f t="shared" si="405"/>
        <v>Stripping &amp; Cleaning</v>
      </c>
      <c r="F868" s="592">
        <v>0</v>
      </c>
      <c r="G868" s="592">
        <f t="shared" si="412"/>
        <v>0</v>
      </c>
      <c r="H868" s="592">
        <f t="shared" si="412"/>
        <v>0</v>
      </c>
      <c r="I868" s="592">
        <f t="shared" si="412"/>
        <v>0</v>
      </c>
      <c r="J868" s="592">
        <f t="shared" si="412"/>
        <v>0</v>
      </c>
      <c r="K868" s="592">
        <f t="shared" si="412"/>
        <v>0</v>
      </c>
      <c r="L868" s="592">
        <f t="shared" si="412"/>
        <v>0</v>
      </c>
      <c r="M868" s="592">
        <f t="shared" si="412"/>
        <v>0</v>
      </c>
      <c r="N868" s="592">
        <f t="shared" si="412"/>
        <v>0</v>
      </c>
      <c r="O868" s="592">
        <f t="shared" si="412"/>
        <v>0</v>
      </c>
      <c r="P868" s="592">
        <f t="shared" si="412"/>
        <v>0</v>
      </c>
      <c r="Q868" s="592">
        <f t="shared" si="412"/>
        <v>0</v>
      </c>
      <c r="R868" s="593">
        <f t="shared" si="412"/>
        <v>0</v>
      </c>
      <c r="S868" s="614">
        <f t="shared" si="412"/>
        <v>0</v>
      </c>
      <c r="T868" s="595">
        <f t="shared" si="412"/>
        <v>0</v>
      </c>
      <c r="U868" s="592">
        <f t="shared" si="412"/>
        <v>0</v>
      </c>
      <c r="V868" s="592">
        <f t="shared" si="412"/>
        <v>0</v>
      </c>
      <c r="W868" s="592">
        <f t="shared" si="412"/>
        <v>0</v>
      </c>
      <c r="X868" s="592">
        <f t="shared" si="412"/>
        <v>0</v>
      </c>
      <c r="Y868" s="592">
        <f t="shared" si="412"/>
        <v>0</v>
      </c>
      <c r="Z868" s="592">
        <f t="shared" si="412"/>
        <v>0</v>
      </c>
      <c r="AA868" s="592">
        <f t="shared" si="412"/>
        <v>0</v>
      </c>
      <c r="AB868" s="592">
        <f t="shared" si="412"/>
        <v>0</v>
      </c>
      <c r="AC868" s="592">
        <f t="shared" si="412"/>
        <v>0</v>
      </c>
      <c r="AD868" s="592">
        <f t="shared" si="412"/>
        <v>0</v>
      </c>
      <c r="AE868" s="592">
        <f t="shared" si="412"/>
        <v>0</v>
      </c>
      <c r="AF868" s="593">
        <f t="shared" si="412"/>
        <v>0</v>
      </c>
      <c r="AG868" s="614">
        <f t="shared" si="412"/>
        <v>0</v>
      </c>
      <c r="AH868" s="595">
        <f t="shared" si="412"/>
        <v>0</v>
      </c>
      <c r="AI868" s="592">
        <f t="shared" si="412"/>
        <v>0</v>
      </c>
      <c r="AJ868" s="592">
        <f t="shared" si="412"/>
        <v>0</v>
      </c>
      <c r="AK868" s="592">
        <f t="shared" si="412"/>
        <v>0</v>
      </c>
      <c r="AL868" s="592">
        <f t="shared" si="412"/>
        <v>0</v>
      </c>
      <c r="AM868" s="592">
        <f t="shared" si="412"/>
        <v>0</v>
      </c>
      <c r="AN868" s="592">
        <f t="shared" si="412"/>
        <v>0</v>
      </c>
      <c r="AO868" s="592">
        <f t="shared" si="412"/>
        <v>0</v>
      </c>
      <c r="AP868" s="592">
        <f t="shared" si="412"/>
        <v>0</v>
      </c>
      <c r="AQ868" s="592">
        <f t="shared" si="412"/>
        <v>0</v>
      </c>
      <c r="AR868" s="592">
        <f t="shared" si="412"/>
        <v>0</v>
      </c>
      <c r="AS868" s="592">
        <f t="shared" si="412"/>
        <v>0</v>
      </c>
      <c r="AT868" s="593">
        <f t="shared" si="412"/>
        <v>0</v>
      </c>
      <c r="AU868" s="614">
        <f t="shared" si="412"/>
        <v>0</v>
      </c>
      <c r="AV868" s="595">
        <f t="shared" si="412"/>
        <v>0</v>
      </c>
      <c r="AW868" s="592">
        <f t="shared" si="412"/>
        <v>0</v>
      </c>
      <c r="AX868" s="592">
        <f t="shared" si="412"/>
        <v>0</v>
      </c>
      <c r="AY868" s="592">
        <f t="shared" si="412"/>
        <v>0</v>
      </c>
      <c r="AZ868" s="592">
        <f t="shared" si="412"/>
        <v>0</v>
      </c>
      <c r="BA868" s="592">
        <f t="shared" si="412"/>
        <v>0</v>
      </c>
      <c r="BB868" s="592">
        <f t="shared" si="412"/>
        <v>0</v>
      </c>
      <c r="BC868" s="592">
        <f t="shared" si="412"/>
        <v>0</v>
      </c>
      <c r="BD868" s="592">
        <f t="shared" si="412"/>
        <v>0</v>
      </c>
      <c r="BE868" s="592">
        <f t="shared" si="412"/>
        <v>0</v>
      </c>
      <c r="BF868" s="592">
        <f t="shared" si="412"/>
        <v>0</v>
      </c>
      <c r="BG868" s="592">
        <f t="shared" si="412"/>
        <v>0</v>
      </c>
      <c r="BH868" s="593">
        <f t="shared" si="412"/>
        <v>0</v>
      </c>
      <c r="BI868" s="614">
        <f t="shared" si="412"/>
        <v>0</v>
      </c>
      <c r="BJ868" s="614">
        <f t="shared" si="412"/>
        <v>0</v>
      </c>
      <c r="BK868" s="614">
        <f t="shared" si="412"/>
        <v>0</v>
      </c>
      <c r="BL868" s="614">
        <f t="shared" si="412"/>
        <v>0</v>
      </c>
      <c r="BM868" s="614">
        <f t="shared" si="412"/>
        <v>0</v>
      </c>
    </row>
    <row r="869" spans="1:65" hidden="1" outlineLevel="1" x14ac:dyDescent="0.3">
      <c r="A869" t="str">
        <f t="shared" si="407"/>
        <v>Additional Requirement</v>
      </c>
      <c r="B869" s="239" t="str">
        <f t="shared" si="405"/>
        <v>Dedicated for Hoplite (FBG) 14xx</v>
      </c>
      <c r="C869" s="779" t="str">
        <f t="shared" si="405"/>
        <v>Hoplite (FBG) 14xx</v>
      </c>
      <c r="D869" s="241" t="str">
        <f t="shared" si="405"/>
        <v>Writing</v>
      </c>
      <c r="F869" s="592">
        <v>0</v>
      </c>
      <c r="G869" s="592">
        <f t="shared" si="412"/>
        <v>0</v>
      </c>
      <c r="H869" s="592">
        <f t="shared" si="412"/>
        <v>0</v>
      </c>
      <c r="I869" s="592">
        <f t="shared" si="412"/>
        <v>0</v>
      </c>
      <c r="J869" s="592">
        <f t="shared" si="412"/>
        <v>0</v>
      </c>
      <c r="K869" s="592">
        <f t="shared" si="412"/>
        <v>0</v>
      </c>
      <c r="L869" s="592">
        <f t="shared" si="412"/>
        <v>0</v>
      </c>
      <c r="M869" s="592">
        <f t="shared" si="412"/>
        <v>0</v>
      </c>
      <c r="N869" s="592">
        <f t="shared" si="412"/>
        <v>0</v>
      </c>
      <c r="O869" s="592">
        <f t="shared" si="412"/>
        <v>0</v>
      </c>
      <c r="P869" s="592">
        <f t="shared" si="412"/>
        <v>0</v>
      </c>
      <c r="Q869" s="592">
        <f t="shared" si="412"/>
        <v>0</v>
      </c>
      <c r="R869" s="593">
        <f t="shared" si="412"/>
        <v>0</v>
      </c>
      <c r="S869" s="614">
        <f t="shared" si="412"/>
        <v>0</v>
      </c>
      <c r="T869" s="595">
        <f t="shared" si="412"/>
        <v>0</v>
      </c>
      <c r="U869" s="592">
        <f t="shared" si="412"/>
        <v>0</v>
      </c>
      <c r="V869" s="592">
        <f t="shared" si="412"/>
        <v>0</v>
      </c>
      <c r="W869" s="592">
        <f t="shared" si="412"/>
        <v>0</v>
      </c>
      <c r="X869" s="592">
        <f t="shared" si="412"/>
        <v>0</v>
      </c>
      <c r="Y869" s="592">
        <f t="shared" si="412"/>
        <v>0</v>
      </c>
      <c r="Z869" s="592">
        <f t="shared" si="412"/>
        <v>0</v>
      </c>
      <c r="AA869" s="592">
        <f t="shared" si="412"/>
        <v>0</v>
      </c>
      <c r="AB869" s="592">
        <f t="shared" si="412"/>
        <v>0</v>
      </c>
      <c r="AC869" s="592">
        <f t="shared" si="412"/>
        <v>0</v>
      </c>
      <c r="AD869" s="592">
        <f t="shared" si="412"/>
        <v>0</v>
      </c>
      <c r="AE869" s="592">
        <f t="shared" si="412"/>
        <v>0</v>
      </c>
      <c r="AF869" s="593">
        <f t="shared" si="412"/>
        <v>0</v>
      </c>
      <c r="AG869" s="614">
        <f t="shared" si="412"/>
        <v>0</v>
      </c>
      <c r="AH869" s="595">
        <f t="shared" si="412"/>
        <v>0</v>
      </c>
      <c r="AI869" s="592">
        <f t="shared" si="412"/>
        <v>0</v>
      </c>
      <c r="AJ869" s="592">
        <f t="shared" si="412"/>
        <v>0</v>
      </c>
      <c r="AK869" s="592">
        <f t="shared" si="412"/>
        <v>0</v>
      </c>
      <c r="AL869" s="592">
        <f t="shared" si="412"/>
        <v>0</v>
      </c>
      <c r="AM869" s="592">
        <f t="shared" si="412"/>
        <v>0</v>
      </c>
      <c r="AN869" s="592">
        <f t="shared" si="412"/>
        <v>0</v>
      </c>
      <c r="AO869" s="592">
        <f t="shared" si="412"/>
        <v>0</v>
      </c>
      <c r="AP869" s="592">
        <f t="shared" si="412"/>
        <v>0</v>
      </c>
      <c r="AQ869" s="592">
        <f t="shared" si="412"/>
        <v>0</v>
      </c>
      <c r="AR869" s="592">
        <f t="shared" si="412"/>
        <v>0</v>
      </c>
      <c r="AS869" s="592">
        <f t="shared" si="412"/>
        <v>0</v>
      </c>
      <c r="AT869" s="593">
        <f t="shared" si="412"/>
        <v>0</v>
      </c>
      <c r="AU869" s="614">
        <f t="shared" si="412"/>
        <v>0</v>
      </c>
      <c r="AV869" s="595">
        <f t="shared" si="412"/>
        <v>0</v>
      </c>
      <c r="AW869" s="592">
        <f t="shared" si="412"/>
        <v>0</v>
      </c>
      <c r="AX869" s="592">
        <f t="shared" si="412"/>
        <v>0</v>
      </c>
      <c r="AY869" s="592">
        <f t="shared" si="412"/>
        <v>0</v>
      </c>
      <c r="AZ869" s="592">
        <f t="shared" si="412"/>
        <v>0</v>
      </c>
      <c r="BA869" s="592">
        <f t="shared" si="412"/>
        <v>0</v>
      </c>
      <c r="BB869" s="592">
        <f t="shared" si="412"/>
        <v>0</v>
      </c>
      <c r="BC869" s="592">
        <f t="shared" si="412"/>
        <v>0</v>
      </c>
      <c r="BD869" s="592">
        <f t="shared" si="412"/>
        <v>0</v>
      </c>
      <c r="BE869" s="592">
        <f t="shared" si="412"/>
        <v>0</v>
      </c>
      <c r="BF869" s="592">
        <f t="shared" si="412"/>
        <v>0</v>
      </c>
      <c r="BG869" s="592">
        <f t="shared" si="412"/>
        <v>0</v>
      </c>
      <c r="BH869" s="593">
        <f t="shared" si="412"/>
        <v>0</v>
      </c>
      <c r="BI869" s="614">
        <f t="shared" si="412"/>
        <v>0</v>
      </c>
      <c r="BJ869" s="614">
        <f t="shared" si="412"/>
        <v>0</v>
      </c>
      <c r="BK869" s="614">
        <f t="shared" si="412"/>
        <v>0</v>
      </c>
      <c r="BL869" s="614">
        <f t="shared" si="412"/>
        <v>0</v>
      </c>
      <c r="BM869" s="614">
        <f t="shared" si="412"/>
        <v>0</v>
      </c>
    </row>
    <row r="870" spans="1:65" hidden="1" outlineLevel="1" x14ac:dyDescent="0.3">
      <c r="A870" t="str">
        <f t="shared" si="407"/>
        <v>Additional Requirement</v>
      </c>
      <c r="B870" s="239" t="str">
        <f t="shared" ref="B870:D885" si="413">B818</f>
        <v>Dedicated for Hoplite (FBG) 14xx</v>
      </c>
      <c r="C870" s="779" t="str">
        <f t="shared" si="413"/>
        <v>Hoplite (FBG) 14xx</v>
      </c>
      <c r="D870" s="241" t="str">
        <f t="shared" si="413"/>
        <v>Fiber Recoating</v>
      </c>
      <c r="F870" s="592">
        <v>0</v>
      </c>
      <c r="G870" s="592">
        <f t="shared" si="412"/>
        <v>0</v>
      </c>
      <c r="H870" s="592">
        <f t="shared" si="412"/>
        <v>0</v>
      </c>
      <c r="I870" s="592">
        <f t="shared" si="412"/>
        <v>0</v>
      </c>
      <c r="J870" s="592">
        <f t="shared" si="412"/>
        <v>0</v>
      </c>
      <c r="K870" s="592">
        <f t="shared" si="412"/>
        <v>0</v>
      </c>
      <c r="L870" s="592">
        <f t="shared" si="412"/>
        <v>0</v>
      </c>
      <c r="M870" s="592">
        <f t="shared" si="412"/>
        <v>0</v>
      </c>
      <c r="N870" s="592">
        <f t="shared" si="412"/>
        <v>0</v>
      </c>
      <c r="O870" s="592">
        <f t="shared" si="412"/>
        <v>0</v>
      </c>
      <c r="P870" s="592">
        <f t="shared" si="412"/>
        <v>0</v>
      </c>
      <c r="Q870" s="592">
        <f t="shared" si="412"/>
        <v>0</v>
      </c>
      <c r="R870" s="593">
        <f t="shared" si="412"/>
        <v>0</v>
      </c>
      <c r="S870" s="614">
        <f t="shared" si="412"/>
        <v>0</v>
      </c>
      <c r="T870" s="595">
        <f t="shared" si="412"/>
        <v>0</v>
      </c>
      <c r="U870" s="592">
        <f t="shared" si="412"/>
        <v>0</v>
      </c>
      <c r="V870" s="592">
        <f t="shared" si="412"/>
        <v>0</v>
      </c>
      <c r="W870" s="592">
        <f t="shared" si="412"/>
        <v>0</v>
      </c>
      <c r="X870" s="592">
        <f t="shared" si="412"/>
        <v>0</v>
      </c>
      <c r="Y870" s="592">
        <f t="shared" si="412"/>
        <v>0</v>
      </c>
      <c r="Z870" s="592">
        <f t="shared" si="412"/>
        <v>0</v>
      </c>
      <c r="AA870" s="592">
        <f t="shared" si="412"/>
        <v>0</v>
      </c>
      <c r="AB870" s="592">
        <f t="shared" si="412"/>
        <v>0</v>
      </c>
      <c r="AC870" s="592">
        <f t="shared" si="412"/>
        <v>0</v>
      </c>
      <c r="AD870" s="592">
        <f t="shared" si="412"/>
        <v>0</v>
      </c>
      <c r="AE870" s="592">
        <f t="shared" si="412"/>
        <v>0</v>
      </c>
      <c r="AF870" s="593">
        <f t="shared" si="412"/>
        <v>0</v>
      </c>
      <c r="AG870" s="614">
        <f t="shared" si="412"/>
        <v>0</v>
      </c>
      <c r="AH870" s="595">
        <f t="shared" si="412"/>
        <v>0</v>
      </c>
      <c r="AI870" s="592">
        <f t="shared" si="412"/>
        <v>0</v>
      </c>
      <c r="AJ870" s="592">
        <f t="shared" si="412"/>
        <v>0</v>
      </c>
      <c r="AK870" s="592">
        <f t="shared" si="412"/>
        <v>0</v>
      </c>
      <c r="AL870" s="592">
        <f t="shared" si="412"/>
        <v>0</v>
      </c>
      <c r="AM870" s="592">
        <f t="shared" si="412"/>
        <v>0</v>
      </c>
      <c r="AN870" s="592">
        <f t="shared" si="412"/>
        <v>0</v>
      </c>
      <c r="AO870" s="592">
        <f t="shared" si="412"/>
        <v>0</v>
      </c>
      <c r="AP870" s="592">
        <f t="shared" si="412"/>
        <v>0</v>
      </c>
      <c r="AQ870" s="592">
        <f t="shared" si="412"/>
        <v>0</v>
      </c>
      <c r="AR870" s="592">
        <f t="shared" si="412"/>
        <v>0</v>
      </c>
      <c r="AS870" s="592">
        <f t="shared" si="412"/>
        <v>0</v>
      </c>
      <c r="AT870" s="593">
        <f t="shared" si="412"/>
        <v>0</v>
      </c>
      <c r="AU870" s="614">
        <f t="shared" si="412"/>
        <v>0</v>
      </c>
      <c r="AV870" s="595">
        <f t="shared" si="412"/>
        <v>0</v>
      </c>
      <c r="AW870" s="592">
        <f t="shared" si="412"/>
        <v>0</v>
      </c>
      <c r="AX870" s="592">
        <f t="shared" si="412"/>
        <v>0</v>
      </c>
      <c r="AY870" s="592">
        <f t="shared" si="412"/>
        <v>0</v>
      </c>
      <c r="AZ870" s="592">
        <f t="shared" si="412"/>
        <v>0</v>
      </c>
      <c r="BA870" s="592">
        <f t="shared" si="412"/>
        <v>0</v>
      </c>
      <c r="BB870" s="592">
        <f t="shared" si="412"/>
        <v>0</v>
      </c>
      <c r="BC870" s="592">
        <f t="shared" si="412"/>
        <v>0</v>
      </c>
      <c r="BD870" s="592">
        <f t="shared" si="412"/>
        <v>0</v>
      </c>
      <c r="BE870" s="592">
        <f t="shared" si="412"/>
        <v>0</v>
      </c>
      <c r="BF870" s="592">
        <f t="shared" si="412"/>
        <v>0</v>
      </c>
      <c r="BG870" s="592">
        <f t="shared" si="412"/>
        <v>0</v>
      </c>
      <c r="BH870" s="593">
        <f t="shared" si="412"/>
        <v>0</v>
      </c>
      <c r="BI870" s="614">
        <f t="shared" si="412"/>
        <v>0</v>
      </c>
      <c r="BJ870" s="614">
        <f t="shared" si="412"/>
        <v>0</v>
      </c>
      <c r="BK870" s="614">
        <f t="shared" si="412"/>
        <v>0</v>
      </c>
      <c r="BL870" s="614">
        <f t="shared" si="412"/>
        <v>0</v>
      </c>
      <c r="BM870" s="614">
        <f t="shared" si="412"/>
        <v>0</v>
      </c>
    </row>
    <row r="871" spans="1:65" hidden="1" outlineLevel="1" x14ac:dyDescent="0.3">
      <c r="A871" t="str">
        <f t="shared" si="407"/>
        <v>Additional Requirement</v>
      </c>
      <c r="B871" s="239" t="str">
        <f t="shared" si="413"/>
        <v>Dedicated for Hoplite (FBG) 14xx</v>
      </c>
      <c r="C871" s="779" t="str">
        <f t="shared" si="413"/>
        <v>Hoplite (FBG) 14xx</v>
      </c>
      <c r="D871" s="241" t="str">
        <f t="shared" si="413"/>
        <v>Proof Test</v>
      </c>
      <c r="F871" s="592">
        <v>0</v>
      </c>
      <c r="G871" s="592">
        <f t="shared" si="412"/>
        <v>0</v>
      </c>
      <c r="H871" s="592">
        <f t="shared" si="412"/>
        <v>0</v>
      </c>
      <c r="I871" s="592">
        <f t="shared" si="412"/>
        <v>0</v>
      </c>
      <c r="J871" s="592">
        <f t="shared" si="412"/>
        <v>0</v>
      </c>
      <c r="K871" s="592">
        <f t="shared" si="412"/>
        <v>0</v>
      </c>
      <c r="L871" s="592">
        <f t="shared" si="412"/>
        <v>0</v>
      </c>
      <c r="M871" s="592">
        <f t="shared" si="412"/>
        <v>0</v>
      </c>
      <c r="N871" s="592">
        <f t="shared" si="412"/>
        <v>0</v>
      </c>
      <c r="O871" s="592">
        <f t="shared" si="412"/>
        <v>0</v>
      </c>
      <c r="P871" s="592">
        <f t="shared" si="412"/>
        <v>0</v>
      </c>
      <c r="Q871" s="592">
        <f t="shared" si="412"/>
        <v>0</v>
      </c>
      <c r="R871" s="593">
        <f t="shared" si="412"/>
        <v>0</v>
      </c>
      <c r="S871" s="614">
        <f t="shared" si="412"/>
        <v>0</v>
      </c>
      <c r="T871" s="595">
        <f t="shared" si="412"/>
        <v>0</v>
      </c>
      <c r="U871" s="592">
        <f t="shared" si="412"/>
        <v>0</v>
      </c>
      <c r="V871" s="592">
        <f t="shared" si="412"/>
        <v>0</v>
      </c>
      <c r="W871" s="592">
        <f t="shared" si="412"/>
        <v>0</v>
      </c>
      <c r="X871" s="592">
        <f t="shared" si="412"/>
        <v>0</v>
      </c>
      <c r="Y871" s="592">
        <f t="shared" si="412"/>
        <v>0</v>
      </c>
      <c r="Z871" s="592">
        <f t="shared" ref="Z871:BM879" si="414">ROUNDUP(IF(Z767-Z819&lt;0,0,Z767-Z819),0)</f>
        <v>0</v>
      </c>
      <c r="AA871" s="592">
        <f t="shared" si="414"/>
        <v>0</v>
      </c>
      <c r="AB871" s="592">
        <f t="shared" si="414"/>
        <v>0</v>
      </c>
      <c r="AC871" s="592">
        <f t="shared" si="414"/>
        <v>0</v>
      </c>
      <c r="AD871" s="592">
        <f t="shared" si="414"/>
        <v>0</v>
      </c>
      <c r="AE871" s="592">
        <f t="shared" si="414"/>
        <v>0</v>
      </c>
      <c r="AF871" s="593">
        <f t="shared" si="414"/>
        <v>0</v>
      </c>
      <c r="AG871" s="614">
        <f t="shared" si="414"/>
        <v>0</v>
      </c>
      <c r="AH871" s="595">
        <f t="shared" si="414"/>
        <v>0</v>
      </c>
      <c r="AI871" s="592">
        <f t="shared" si="414"/>
        <v>0</v>
      </c>
      <c r="AJ871" s="592">
        <f t="shared" si="414"/>
        <v>0</v>
      </c>
      <c r="AK871" s="592">
        <f t="shared" si="414"/>
        <v>0</v>
      </c>
      <c r="AL871" s="592">
        <f t="shared" si="414"/>
        <v>0</v>
      </c>
      <c r="AM871" s="592">
        <f t="shared" si="414"/>
        <v>0</v>
      </c>
      <c r="AN871" s="592">
        <f t="shared" si="414"/>
        <v>0</v>
      </c>
      <c r="AO871" s="592">
        <f t="shared" si="414"/>
        <v>0</v>
      </c>
      <c r="AP871" s="592">
        <f t="shared" si="414"/>
        <v>0</v>
      </c>
      <c r="AQ871" s="592">
        <f t="shared" si="414"/>
        <v>0</v>
      </c>
      <c r="AR871" s="592">
        <f t="shared" si="414"/>
        <v>0</v>
      </c>
      <c r="AS871" s="592">
        <f t="shared" si="414"/>
        <v>0</v>
      </c>
      <c r="AT871" s="593">
        <f t="shared" si="414"/>
        <v>0</v>
      </c>
      <c r="AU871" s="614">
        <f t="shared" si="414"/>
        <v>0</v>
      </c>
      <c r="AV871" s="595">
        <f t="shared" si="414"/>
        <v>0</v>
      </c>
      <c r="AW871" s="592">
        <f t="shared" si="414"/>
        <v>0</v>
      </c>
      <c r="AX871" s="592">
        <f t="shared" si="414"/>
        <v>0</v>
      </c>
      <c r="AY871" s="592">
        <f t="shared" si="414"/>
        <v>0</v>
      </c>
      <c r="AZ871" s="592">
        <f t="shared" si="414"/>
        <v>0</v>
      </c>
      <c r="BA871" s="592">
        <f t="shared" si="414"/>
        <v>0</v>
      </c>
      <c r="BB871" s="592">
        <f t="shared" si="414"/>
        <v>0</v>
      </c>
      <c r="BC871" s="592">
        <f t="shared" si="414"/>
        <v>0</v>
      </c>
      <c r="BD871" s="592">
        <f t="shared" si="414"/>
        <v>0</v>
      </c>
      <c r="BE871" s="592">
        <f t="shared" si="414"/>
        <v>0</v>
      </c>
      <c r="BF871" s="592">
        <f t="shared" si="414"/>
        <v>0</v>
      </c>
      <c r="BG871" s="592">
        <f t="shared" si="414"/>
        <v>0</v>
      </c>
      <c r="BH871" s="593">
        <f t="shared" si="414"/>
        <v>0</v>
      </c>
      <c r="BI871" s="614">
        <f t="shared" si="414"/>
        <v>0</v>
      </c>
      <c r="BJ871" s="614">
        <f t="shared" si="414"/>
        <v>0</v>
      </c>
      <c r="BK871" s="614">
        <f t="shared" si="414"/>
        <v>0</v>
      </c>
      <c r="BL871" s="614">
        <f t="shared" si="414"/>
        <v>0</v>
      </c>
      <c r="BM871" s="614">
        <f t="shared" si="414"/>
        <v>0</v>
      </c>
    </row>
    <row r="872" spans="1:65" hidden="1" outlineLevel="1" x14ac:dyDescent="0.3">
      <c r="A872" t="str">
        <f t="shared" si="407"/>
        <v>Additional Requirement</v>
      </c>
      <c r="B872" s="239" t="str">
        <f t="shared" si="413"/>
        <v>Dedicated for Hoplens (FTA) 980</v>
      </c>
      <c r="C872" s="779" t="str">
        <f t="shared" si="413"/>
        <v>Hoplens (FTA) 980</v>
      </c>
      <c r="D872" s="241" t="str">
        <f t="shared" si="413"/>
        <v>Catridge Preparation</v>
      </c>
      <c r="F872" s="592">
        <v>0</v>
      </c>
      <c r="G872" s="592">
        <f t="shared" ref="G872:AL879" si="415">ROUNDUP(IF(G768-G820&lt;0,0,G768-G820),0)</f>
        <v>0</v>
      </c>
      <c r="H872" s="592">
        <f t="shared" si="415"/>
        <v>0</v>
      </c>
      <c r="I872" s="592">
        <f t="shared" si="415"/>
        <v>0</v>
      </c>
      <c r="J872" s="592">
        <f t="shared" si="415"/>
        <v>0</v>
      </c>
      <c r="K872" s="592">
        <f t="shared" si="415"/>
        <v>0</v>
      </c>
      <c r="L872" s="592">
        <f t="shared" si="415"/>
        <v>0</v>
      </c>
      <c r="M872" s="592">
        <f t="shared" si="415"/>
        <v>0</v>
      </c>
      <c r="N872" s="592">
        <f t="shared" si="415"/>
        <v>0</v>
      </c>
      <c r="O872" s="592">
        <f t="shared" si="415"/>
        <v>0</v>
      </c>
      <c r="P872" s="592">
        <f t="shared" si="415"/>
        <v>0</v>
      </c>
      <c r="Q872" s="592">
        <f t="shared" si="415"/>
        <v>0</v>
      </c>
      <c r="R872" s="593">
        <f t="shared" si="415"/>
        <v>0</v>
      </c>
      <c r="S872" s="614">
        <f t="shared" si="415"/>
        <v>0</v>
      </c>
      <c r="T872" s="595">
        <f t="shared" si="415"/>
        <v>0</v>
      </c>
      <c r="U872" s="592">
        <f t="shared" si="415"/>
        <v>0</v>
      </c>
      <c r="V872" s="592">
        <f t="shared" si="415"/>
        <v>0</v>
      </c>
      <c r="W872" s="592">
        <f t="shared" si="415"/>
        <v>0</v>
      </c>
      <c r="X872" s="592">
        <f t="shared" si="415"/>
        <v>0</v>
      </c>
      <c r="Y872" s="592">
        <f t="shared" si="415"/>
        <v>0</v>
      </c>
      <c r="Z872" s="592">
        <f t="shared" si="415"/>
        <v>0</v>
      </c>
      <c r="AA872" s="592">
        <f t="shared" si="415"/>
        <v>0</v>
      </c>
      <c r="AB872" s="592">
        <f t="shared" si="415"/>
        <v>0</v>
      </c>
      <c r="AC872" s="592">
        <f t="shared" si="415"/>
        <v>0</v>
      </c>
      <c r="AD872" s="592">
        <f t="shared" si="415"/>
        <v>0</v>
      </c>
      <c r="AE872" s="592">
        <f t="shared" si="415"/>
        <v>0</v>
      </c>
      <c r="AF872" s="593">
        <f t="shared" si="415"/>
        <v>0</v>
      </c>
      <c r="AG872" s="614">
        <f t="shared" si="415"/>
        <v>0</v>
      </c>
      <c r="AH872" s="595">
        <f t="shared" si="415"/>
        <v>0</v>
      </c>
      <c r="AI872" s="592">
        <f t="shared" si="415"/>
        <v>0</v>
      </c>
      <c r="AJ872" s="592">
        <f t="shared" si="415"/>
        <v>0</v>
      </c>
      <c r="AK872" s="592">
        <f t="shared" si="415"/>
        <v>0</v>
      </c>
      <c r="AL872" s="592">
        <f t="shared" si="415"/>
        <v>0</v>
      </c>
      <c r="AM872" s="592">
        <f t="shared" si="414"/>
        <v>0</v>
      </c>
      <c r="AN872" s="592">
        <f t="shared" si="414"/>
        <v>0</v>
      </c>
      <c r="AO872" s="592">
        <f t="shared" si="414"/>
        <v>0</v>
      </c>
      <c r="AP872" s="592">
        <f t="shared" si="414"/>
        <v>0</v>
      </c>
      <c r="AQ872" s="592">
        <f t="shared" si="414"/>
        <v>0</v>
      </c>
      <c r="AR872" s="592">
        <f t="shared" si="414"/>
        <v>0</v>
      </c>
      <c r="AS872" s="592">
        <f t="shared" si="414"/>
        <v>0</v>
      </c>
      <c r="AT872" s="593">
        <f t="shared" si="414"/>
        <v>0</v>
      </c>
      <c r="AU872" s="614">
        <f t="shared" si="414"/>
        <v>0</v>
      </c>
      <c r="AV872" s="595">
        <f t="shared" si="414"/>
        <v>0</v>
      </c>
      <c r="AW872" s="592">
        <f t="shared" si="414"/>
        <v>0</v>
      </c>
      <c r="AX872" s="592">
        <f t="shared" si="414"/>
        <v>0</v>
      </c>
      <c r="AY872" s="592">
        <f t="shared" si="414"/>
        <v>0</v>
      </c>
      <c r="AZ872" s="592">
        <f t="shared" si="414"/>
        <v>0</v>
      </c>
      <c r="BA872" s="592">
        <f t="shared" si="414"/>
        <v>0</v>
      </c>
      <c r="BB872" s="592">
        <f t="shared" si="414"/>
        <v>0</v>
      </c>
      <c r="BC872" s="592">
        <f t="shared" si="414"/>
        <v>0</v>
      </c>
      <c r="BD872" s="592">
        <f t="shared" si="414"/>
        <v>0</v>
      </c>
      <c r="BE872" s="592">
        <f t="shared" si="414"/>
        <v>0</v>
      </c>
      <c r="BF872" s="592">
        <f t="shared" si="414"/>
        <v>0</v>
      </c>
      <c r="BG872" s="592">
        <f t="shared" si="414"/>
        <v>0</v>
      </c>
      <c r="BH872" s="593">
        <f t="shared" si="414"/>
        <v>0</v>
      </c>
      <c r="BI872" s="614">
        <f t="shared" si="414"/>
        <v>0</v>
      </c>
      <c r="BJ872" s="614">
        <f t="shared" si="414"/>
        <v>0</v>
      </c>
      <c r="BK872" s="614">
        <f t="shared" si="414"/>
        <v>0</v>
      </c>
      <c r="BL872" s="614">
        <f t="shared" si="414"/>
        <v>0</v>
      </c>
      <c r="BM872" s="614">
        <f t="shared" si="414"/>
        <v>0</v>
      </c>
    </row>
    <row r="873" spans="1:65" hidden="1" outlineLevel="1" x14ac:dyDescent="0.3">
      <c r="A873" t="str">
        <f t="shared" si="407"/>
        <v>Additional Requirement</v>
      </c>
      <c r="B873" s="239" t="str">
        <f t="shared" si="413"/>
        <v>Dedicated for Hoplens (FTA) 980</v>
      </c>
      <c r="C873" s="779" t="str">
        <f t="shared" si="413"/>
        <v>Hoplens (FTA) 980</v>
      </c>
      <c r="D873" s="241" t="str">
        <f t="shared" si="413"/>
        <v>Lensing</v>
      </c>
      <c r="F873" s="592">
        <v>7</v>
      </c>
      <c r="G873" s="592">
        <f t="shared" si="415"/>
        <v>7</v>
      </c>
      <c r="H873" s="592">
        <f t="shared" si="415"/>
        <v>5</v>
      </c>
      <c r="I873" s="592">
        <f t="shared" si="415"/>
        <v>3</v>
      </c>
      <c r="J873" s="592">
        <f t="shared" si="415"/>
        <v>3</v>
      </c>
      <c r="K873" s="592">
        <f t="shared" si="415"/>
        <v>3</v>
      </c>
      <c r="L873" s="592">
        <f t="shared" si="415"/>
        <v>3</v>
      </c>
      <c r="M873" s="592">
        <f t="shared" si="415"/>
        <v>3</v>
      </c>
      <c r="N873" s="592">
        <f t="shared" si="415"/>
        <v>3</v>
      </c>
      <c r="O873" s="592">
        <f t="shared" si="415"/>
        <v>3</v>
      </c>
      <c r="P873" s="592">
        <f t="shared" si="415"/>
        <v>3</v>
      </c>
      <c r="Q873" s="592">
        <f t="shared" si="415"/>
        <v>3</v>
      </c>
      <c r="R873" s="593">
        <f t="shared" si="415"/>
        <v>3</v>
      </c>
      <c r="S873" s="614">
        <f t="shared" si="415"/>
        <v>3</v>
      </c>
      <c r="T873" s="595">
        <f t="shared" si="415"/>
        <v>16</v>
      </c>
      <c r="U873" s="592">
        <f t="shared" si="415"/>
        <v>16</v>
      </c>
      <c r="V873" s="592">
        <f t="shared" si="415"/>
        <v>16</v>
      </c>
      <c r="W873" s="592">
        <f t="shared" si="415"/>
        <v>16</v>
      </c>
      <c r="X873" s="592">
        <f t="shared" si="415"/>
        <v>16</v>
      </c>
      <c r="Y873" s="592">
        <f t="shared" si="415"/>
        <v>16</v>
      </c>
      <c r="Z873" s="592">
        <f t="shared" si="415"/>
        <v>16</v>
      </c>
      <c r="AA873" s="592">
        <f t="shared" si="415"/>
        <v>12</v>
      </c>
      <c r="AB873" s="592">
        <f t="shared" si="415"/>
        <v>8</v>
      </c>
      <c r="AC873" s="592">
        <f t="shared" si="415"/>
        <v>4</v>
      </c>
      <c r="AD873" s="592">
        <f t="shared" si="415"/>
        <v>3</v>
      </c>
      <c r="AE873" s="592">
        <f t="shared" si="415"/>
        <v>3</v>
      </c>
      <c r="AF873" s="593">
        <f t="shared" si="415"/>
        <v>3</v>
      </c>
      <c r="AG873" s="614">
        <f t="shared" si="415"/>
        <v>11</v>
      </c>
      <c r="AH873" s="595">
        <f t="shared" si="415"/>
        <v>0</v>
      </c>
      <c r="AI873" s="592">
        <f t="shared" si="415"/>
        <v>0</v>
      </c>
      <c r="AJ873" s="592">
        <f t="shared" si="415"/>
        <v>0</v>
      </c>
      <c r="AK873" s="592">
        <f t="shared" si="415"/>
        <v>0</v>
      </c>
      <c r="AL873" s="592">
        <f t="shared" si="415"/>
        <v>0</v>
      </c>
      <c r="AM873" s="592">
        <f t="shared" si="414"/>
        <v>0</v>
      </c>
      <c r="AN873" s="592">
        <f t="shared" si="414"/>
        <v>0</v>
      </c>
      <c r="AO873" s="592">
        <f t="shared" si="414"/>
        <v>0</v>
      </c>
      <c r="AP873" s="592">
        <f t="shared" si="414"/>
        <v>0</v>
      </c>
      <c r="AQ873" s="592">
        <f t="shared" si="414"/>
        <v>0</v>
      </c>
      <c r="AR873" s="592">
        <f t="shared" si="414"/>
        <v>0</v>
      </c>
      <c r="AS873" s="592">
        <f t="shared" si="414"/>
        <v>0</v>
      </c>
      <c r="AT873" s="593">
        <f t="shared" si="414"/>
        <v>0</v>
      </c>
      <c r="AU873" s="614">
        <f t="shared" si="414"/>
        <v>0</v>
      </c>
      <c r="AV873" s="595">
        <f t="shared" si="414"/>
        <v>0</v>
      </c>
      <c r="AW873" s="592">
        <f t="shared" si="414"/>
        <v>0</v>
      </c>
      <c r="AX873" s="592">
        <f t="shared" si="414"/>
        <v>0</v>
      </c>
      <c r="AY873" s="592">
        <f t="shared" si="414"/>
        <v>0</v>
      </c>
      <c r="AZ873" s="592">
        <f t="shared" si="414"/>
        <v>0</v>
      </c>
      <c r="BA873" s="592">
        <f t="shared" si="414"/>
        <v>0</v>
      </c>
      <c r="BB873" s="592">
        <f t="shared" si="414"/>
        <v>0</v>
      </c>
      <c r="BC873" s="592">
        <f t="shared" si="414"/>
        <v>0</v>
      </c>
      <c r="BD873" s="592">
        <f t="shared" si="414"/>
        <v>0</v>
      </c>
      <c r="BE873" s="592">
        <f t="shared" si="414"/>
        <v>0</v>
      </c>
      <c r="BF873" s="592">
        <f t="shared" si="414"/>
        <v>0</v>
      </c>
      <c r="BG873" s="592">
        <f t="shared" si="414"/>
        <v>0</v>
      </c>
      <c r="BH873" s="593">
        <f t="shared" si="414"/>
        <v>0</v>
      </c>
      <c r="BI873" s="614">
        <f t="shared" si="414"/>
        <v>0</v>
      </c>
      <c r="BJ873" s="614">
        <f t="shared" si="414"/>
        <v>0</v>
      </c>
      <c r="BK873" s="614">
        <f t="shared" si="414"/>
        <v>0</v>
      </c>
      <c r="BL873" s="614">
        <f t="shared" si="414"/>
        <v>0</v>
      </c>
      <c r="BM873" s="614">
        <f t="shared" si="414"/>
        <v>0</v>
      </c>
    </row>
    <row r="874" spans="1:65" hidden="1" outlineLevel="1" x14ac:dyDescent="0.3">
      <c r="A874" t="str">
        <f t="shared" si="407"/>
        <v>Additional Requirement</v>
      </c>
      <c r="B874" s="239" t="str">
        <f t="shared" si="413"/>
        <v>Dedicated for Hoplens (FTA) 980</v>
      </c>
      <c r="C874" s="779" t="str">
        <f t="shared" si="413"/>
        <v>Hoplens (FTA) 980</v>
      </c>
      <c r="D874" s="241" t="str">
        <f t="shared" si="413"/>
        <v>Final Stripping</v>
      </c>
      <c r="F874" s="592">
        <v>1</v>
      </c>
      <c r="G874" s="592">
        <f t="shared" si="415"/>
        <v>1</v>
      </c>
      <c r="H874" s="592">
        <f t="shared" si="415"/>
        <v>1</v>
      </c>
      <c r="I874" s="592">
        <f t="shared" si="415"/>
        <v>0</v>
      </c>
      <c r="J874" s="592">
        <f t="shared" si="415"/>
        <v>0</v>
      </c>
      <c r="K874" s="592">
        <f t="shared" si="415"/>
        <v>0</v>
      </c>
      <c r="L874" s="592">
        <f t="shared" si="415"/>
        <v>0</v>
      </c>
      <c r="M874" s="592">
        <f t="shared" si="415"/>
        <v>0</v>
      </c>
      <c r="N874" s="592">
        <f t="shared" si="415"/>
        <v>0</v>
      </c>
      <c r="O874" s="592">
        <f t="shared" si="415"/>
        <v>0</v>
      </c>
      <c r="P874" s="592">
        <f t="shared" si="415"/>
        <v>0</v>
      </c>
      <c r="Q874" s="592">
        <f t="shared" si="415"/>
        <v>0</v>
      </c>
      <c r="R874" s="593">
        <f t="shared" si="415"/>
        <v>0</v>
      </c>
      <c r="S874" s="614">
        <f t="shared" si="415"/>
        <v>0</v>
      </c>
      <c r="T874" s="595">
        <f t="shared" si="415"/>
        <v>2</v>
      </c>
      <c r="U874" s="592">
        <f t="shared" si="415"/>
        <v>3</v>
      </c>
      <c r="V874" s="592">
        <f t="shared" si="415"/>
        <v>3</v>
      </c>
      <c r="W874" s="592">
        <f t="shared" si="415"/>
        <v>3</v>
      </c>
      <c r="X874" s="592">
        <f t="shared" si="415"/>
        <v>3</v>
      </c>
      <c r="Y874" s="592">
        <f t="shared" si="415"/>
        <v>3</v>
      </c>
      <c r="Z874" s="592">
        <f t="shared" si="415"/>
        <v>3</v>
      </c>
      <c r="AA874" s="592">
        <f t="shared" si="415"/>
        <v>1</v>
      </c>
      <c r="AB874" s="592">
        <f t="shared" si="415"/>
        <v>0</v>
      </c>
      <c r="AC874" s="592">
        <f t="shared" si="415"/>
        <v>0</v>
      </c>
      <c r="AD874" s="592">
        <f t="shared" si="415"/>
        <v>0</v>
      </c>
      <c r="AE874" s="592">
        <f t="shared" si="415"/>
        <v>0</v>
      </c>
      <c r="AF874" s="593">
        <f t="shared" si="415"/>
        <v>0</v>
      </c>
      <c r="AG874" s="614">
        <f t="shared" si="415"/>
        <v>1</v>
      </c>
      <c r="AH874" s="595">
        <f t="shared" si="415"/>
        <v>0</v>
      </c>
      <c r="AI874" s="592">
        <f t="shared" si="415"/>
        <v>0</v>
      </c>
      <c r="AJ874" s="592">
        <f t="shared" si="415"/>
        <v>0</v>
      </c>
      <c r="AK874" s="592">
        <f t="shared" si="415"/>
        <v>0</v>
      </c>
      <c r="AL874" s="592">
        <f t="shared" si="415"/>
        <v>0</v>
      </c>
      <c r="AM874" s="592">
        <f t="shared" si="414"/>
        <v>0</v>
      </c>
      <c r="AN874" s="592">
        <f t="shared" si="414"/>
        <v>0</v>
      </c>
      <c r="AO874" s="592">
        <f t="shared" si="414"/>
        <v>0</v>
      </c>
      <c r="AP874" s="592">
        <f t="shared" si="414"/>
        <v>0</v>
      </c>
      <c r="AQ874" s="592">
        <f t="shared" si="414"/>
        <v>0</v>
      </c>
      <c r="AR874" s="592">
        <f t="shared" si="414"/>
        <v>0</v>
      </c>
      <c r="AS874" s="592">
        <f t="shared" si="414"/>
        <v>0</v>
      </c>
      <c r="AT874" s="593">
        <f t="shared" si="414"/>
        <v>0</v>
      </c>
      <c r="AU874" s="614">
        <f t="shared" si="414"/>
        <v>0</v>
      </c>
      <c r="AV874" s="595">
        <f t="shared" si="414"/>
        <v>0</v>
      </c>
      <c r="AW874" s="592">
        <f t="shared" si="414"/>
        <v>0</v>
      </c>
      <c r="AX874" s="592">
        <f t="shared" si="414"/>
        <v>0</v>
      </c>
      <c r="AY874" s="592">
        <f t="shared" si="414"/>
        <v>0</v>
      </c>
      <c r="AZ874" s="592">
        <f t="shared" si="414"/>
        <v>0</v>
      </c>
      <c r="BA874" s="592">
        <f t="shared" si="414"/>
        <v>0</v>
      </c>
      <c r="BB874" s="592">
        <f t="shared" si="414"/>
        <v>0</v>
      </c>
      <c r="BC874" s="592">
        <f t="shared" si="414"/>
        <v>0</v>
      </c>
      <c r="BD874" s="592">
        <f t="shared" si="414"/>
        <v>0</v>
      </c>
      <c r="BE874" s="592">
        <f t="shared" si="414"/>
        <v>0</v>
      </c>
      <c r="BF874" s="592">
        <f t="shared" si="414"/>
        <v>0</v>
      </c>
      <c r="BG874" s="592">
        <f t="shared" si="414"/>
        <v>0</v>
      </c>
      <c r="BH874" s="593">
        <f t="shared" si="414"/>
        <v>0</v>
      </c>
      <c r="BI874" s="614">
        <f t="shared" si="414"/>
        <v>0</v>
      </c>
      <c r="BJ874" s="614">
        <f t="shared" si="414"/>
        <v>0</v>
      </c>
      <c r="BK874" s="614">
        <f t="shared" si="414"/>
        <v>0</v>
      </c>
      <c r="BL874" s="614">
        <f t="shared" si="414"/>
        <v>0</v>
      </c>
      <c r="BM874" s="614">
        <f t="shared" si="414"/>
        <v>0</v>
      </c>
    </row>
    <row r="875" spans="1:65" hidden="1" outlineLevel="1" x14ac:dyDescent="0.3">
      <c r="A875" t="str">
        <f t="shared" si="407"/>
        <v>Additional Requirement</v>
      </c>
      <c r="B875" s="239" t="str">
        <f t="shared" si="413"/>
        <v>Dedicated for Hoplens (FLA) 14xx</v>
      </c>
      <c r="C875" s="779" t="str">
        <f t="shared" si="413"/>
        <v>Hoplens (FLA) 14xx</v>
      </c>
      <c r="D875" s="241" t="str">
        <f t="shared" si="413"/>
        <v>Catridge Preparation</v>
      </c>
      <c r="F875" s="592">
        <v>0</v>
      </c>
      <c r="G875" s="592">
        <f t="shared" si="415"/>
        <v>0</v>
      </c>
      <c r="H875" s="592">
        <f t="shared" si="415"/>
        <v>0</v>
      </c>
      <c r="I875" s="592">
        <f t="shared" si="415"/>
        <v>0</v>
      </c>
      <c r="J875" s="592">
        <f t="shared" si="415"/>
        <v>0</v>
      </c>
      <c r="K875" s="592">
        <f t="shared" si="415"/>
        <v>0</v>
      </c>
      <c r="L875" s="592">
        <f t="shared" si="415"/>
        <v>0</v>
      </c>
      <c r="M875" s="592">
        <f t="shared" si="415"/>
        <v>0</v>
      </c>
      <c r="N875" s="592">
        <f t="shared" si="415"/>
        <v>0</v>
      </c>
      <c r="O875" s="592">
        <f t="shared" si="415"/>
        <v>0</v>
      </c>
      <c r="P875" s="592">
        <f t="shared" si="415"/>
        <v>0</v>
      </c>
      <c r="Q875" s="592">
        <f t="shared" si="415"/>
        <v>0</v>
      </c>
      <c r="R875" s="593">
        <f t="shared" si="415"/>
        <v>0</v>
      </c>
      <c r="S875" s="614">
        <f t="shared" si="415"/>
        <v>0</v>
      </c>
      <c r="T875" s="595">
        <f t="shared" si="415"/>
        <v>0</v>
      </c>
      <c r="U875" s="592">
        <f t="shared" si="415"/>
        <v>0</v>
      </c>
      <c r="V875" s="592">
        <f t="shared" si="415"/>
        <v>0</v>
      </c>
      <c r="W875" s="592">
        <f t="shared" si="415"/>
        <v>0</v>
      </c>
      <c r="X875" s="592">
        <f t="shared" si="415"/>
        <v>0</v>
      </c>
      <c r="Y875" s="592">
        <f t="shared" si="415"/>
        <v>0</v>
      </c>
      <c r="Z875" s="592">
        <f t="shared" si="415"/>
        <v>0</v>
      </c>
      <c r="AA875" s="592">
        <f t="shared" si="415"/>
        <v>0</v>
      </c>
      <c r="AB875" s="592">
        <f t="shared" si="415"/>
        <v>0</v>
      </c>
      <c r="AC875" s="592">
        <f t="shared" si="415"/>
        <v>0</v>
      </c>
      <c r="AD875" s="592">
        <f t="shared" si="415"/>
        <v>0</v>
      </c>
      <c r="AE875" s="592">
        <f t="shared" si="415"/>
        <v>0</v>
      </c>
      <c r="AF875" s="593">
        <f t="shared" si="415"/>
        <v>0</v>
      </c>
      <c r="AG875" s="614">
        <f t="shared" si="415"/>
        <v>0</v>
      </c>
      <c r="AH875" s="595">
        <f t="shared" si="415"/>
        <v>0</v>
      </c>
      <c r="AI875" s="592">
        <f t="shared" si="415"/>
        <v>0</v>
      </c>
      <c r="AJ875" s="592">
        <f t="shared" si="415"/>
        <v>0</v>
      </c>
      <c r="AK875" s="592">
        <f t="shared" si="415"/>
        <v>0</v>
      </c>
      <c r="AL875" s="592">
        <f t="shared" si="415"/>
        <v>0</v>
      </c>
      <c r="AM875" s="592">
        <f t="shared" si="414"/>
        <v>0</v>
      </c>
      <c r="AN875" s="592">
        <f t="shared" si="414"/>
        <v>0</v>
      </c>
      <c r="AO875" s="592">
        <f t="shared" si="414"/>
        <v>0</v>
      </c>
      <c r="AP875" s="592">
        <f t="shared" si="414"/>
        <v>0</v>
      </c>
      <c r="AQ875" s="592">
        <f t="shared" si="414"/>
        <v>0</v>
      </c>
      <c r="AR875" s="592">
        <f t="shared" si="414"/>
        <v>0</v>
      </c>
      <c r="AS875" s="592">
        <f t="shared" si="414"/>
        <v>0</v>
      </c>
      <c r="AT875" s="593">
        <f t="shared" si="414"/>
        <v>0</v>
      </c>
      <c r="AU875" s="614">
        <f t="shared" si="414"/>
        <v>0</v>
      </c>
      <c r="AV875" s="595">
        <f t="shared" si="414"/>
        <v>0</v>
      </c>
      <c r="AW875" s="592">
        <f t="shared" si="414"/>
        <v>0</v>
      </c>
      <c r="AX875" s="592">
        <f t="shared" si="414"/>
        <v>0</v>
      </c>
      <c r="AY875" s="592">
        <f t="shared" si="414"/>
        <v>0</v>
      </c>
      <c r="AZ875" s="592">
        <f t="shared" si="414"/>
        <v>0</v>
      </c>
      <c r="BA875" s="592">
        <f t="shared" si="414"/>
        <v>0</v>
      </c>
      <c r="BB875" s="592">
        <f t="shared" si="414"/>
        <v>0</v>
      </c>
      <c r="BC875" s="592">
        <f t="shared" si="414"/>
        <v>0</v>
      </c>
      <c r="BD875" s="592">
        <f t="shared" si="414"/>
        <v>0</v>
      </c>
      <c r="BE875" s="592">
        <f t="shared" si="414"/>
        <v>0</v>
      </c>
      <c r="BF875" s="592">
        <f t="shared" si="414"/>
        <v>0</v>
      </c>
      <c r="BG875" s="592">
        <f t="shared" si="414"/>
        <v>0</v>
      </c>
      <c r="BH875" s="593">
        <f t="shared" si="414"/>
        <v>0</v>
      </c>
      <c r="BI875" s="614">
        <f t="shared" si="414"/>
        <v>0</v>
      </c>
      <c r="BJ875" s="614">
        <f t="shared" si="414"/>
        <v>0</v>
      </c>
      <c r="BK875" s="614">
        <f t="shared" si="414"/>
        <v>0</v>
      </c>
      <c r="BL875" s="614">
        <f t="shared" si="414"/>
        <v>0</v>
      </c>
      <c r="BM875" s="614">
        <f t="shared" si="414"/>
        <v>0</v>
      </c>
    </row>
    <row r="876" spans="1:65" hidden="1" outlineLevel="1" x14ac:dyDescent="0.3">
      <c r="A876" t="str">
        <f t="shared" si="407"/>
        <v>Additional Requirement</v>
      </c>
      <c r="B876" s="239" t="str">
        <f t="shared" si="413"/>
        <v>Dedicated for Hoplens (FLA) 14xx</v>
      </c>
      <c r="C876" s="779" t="str">
        <f t="shared" si="413"/>
        <v>Hoplens (FLA) 14xx</v>
      </c>
      <c r="D876" s="241" t="str">
        <f t="shared" si="413"/>
        <v>Lensing</v>
      </c>
      <c r="F876" s="592">
        <v>5</v>
      </c>
      <c r="G876" s="592">
        <f t="shared" si="415"/>
        <v>3</v>
      </c>
      <c r="H876" s="592">
        <f t="shared" si="415"/>
        <v>3</v>
      </c>
      <c r="I876" s="592">
        <f t="shared" si="415"/>
        <v>3</v>
      </c>
      <c r="J876" s="592">
        <f t="shared" si="415"/>
        <v>3</v>
      </c>
      <c r="K876" s="592">
        <f t="shared" si="415"/>
        <v>3</v>
      </c>
      <c r="L876" s="592">
        <f t="shared" si="415"/>
        <v>3</v>
      </c>
      <c r="M876" s="592">
        <f t="shared" si="415"/>
        <v>3</v>
      </c>
      <c r="N876" s="592">
        <f t="shared" si="415"/>
        <v>3</v>
      </c>
      <c r="O876" s="592">
        <f t="shared" si="415"/>
        <v>3</v>
      </c>
      <c r="P876" s="592">
        <f t="shared" si="415"/>
        <v>3</v>
      </c>
      <c r="Q876" s="592">
        <f t="shared" si="415"/>
        <v>3</v>
      </c>
      <c r="R876" s="593">
        <f t="shared" si="415"/>
        <v>3</v>
      </c>
      <c r="S876" s="614">
        <f t="shared" si="415"/>
        <v>3</v>
      </c>
      <c r="T876" s="595">
        <f t="shared" si="415"/>
        <v>3</v>
      </c>
      <c r="U876" s="592">
        <f t="shared" si="415"/>
        <v>3</v>
      </c>
      <c r="V876" s="592">
        <f t="shared" si="415"/>
        <v>3</v>
      </c>
      <c r="W876" s="592">
        <f t="shared" si="415"/>
        <v>3</v>
      </c>
      <c r="X876" s="592">
        <f t="shared" si="415"/>
        <v>3</v>
      </c>
      <c r="Y876" s="592">
        <f t="shared" si="415"/>
        <v>3</v>
      </c>
      <c r="Z876" s="592">
        <f t="shared" si="415"/>
        <v>3</v>
      </c>
      <c r="AA876" s="592">
        <f t="shared" si="415"/>
        <v>3</v>
      </c>
      <c r="AB876" s="592">
        <f t="shared" si="415"/>
        <v>3</v>
      </c>
      <c r="AC876" s="592">
        <f t="shared" si="415"/>
        <v>3</v>
      </c>
      <c r="AD876" s="592">
        <f t="shared" si="415"/>
        <v>0</v>
      </c>
      <c r="AE876" s="592">
        <f t="shared" si="415"/>
        <v>0</v>
      </c>
      <c r="AF876" s="593">
        <f t="shared" si="415"/>
        <v>0</v>
      </c>
      <c r="AG876" s="614">
        <f t="shared" si="415"/>
        <v>2</v>
      </c>
      <c r="AH876" s="595">
        <f t="shared" si="415"/>
        <v>0</v>
      </c>
      <c r="AI876" s="592">
        <f t="shared" si="415"/>
        <v>0</v>
      </c>
      <c r="AJ876" s="592">
        <f t="shared" si="415"/>
        <v>0</v>
      </c>
      <c r="AK876" s="592">
        <f t="shared" si="415"/>
        <v>0</v>
      </c>
      <c r="AL876" s="592">
        <f t="shared" si="415"/>
        <v>0</v>
      </c>
      <c r="AM876" s="592">
        <f t="shared" si="414"/>
        <v>0</v>
      </c>
      <c r="AN876" s="592">
        <f t="shared" si="414"/>
        <v>0</v>
      </c>
      <c r="AO876" s="592">
        <f t="shared" si="414"/>
        <v>0</v>
      </c>
      <c r="AP876" s="592">
        <f t="shared" si="414"/>
        <v>0</v>
      </c>
      <c r="AQ876" s="592">
        <f t="shared" si="414"/>
        <v>0</v>
      </c>
      <c r="AR876" s="592">
        <f t="shared" si="414"/>
        <v>0</v>
      </c>
      <c r="AS876" s="592">
        <f t="shared" si="414"/>
        <v>0</v>
      </c>
      <c r="AT876" s="593">
        <f t="shared" si="414"/>
        <v>0</v>
      </c>
      <c r="AU876" s="614">
        <f t="shared" si="414"/>
        <v>0</v>
      </c>
      <c r="AV876" s="595">
        <f t="shared" si="414"/>
        <v>0</v>
      </c>
      <c r="AW876" s="592">
        <f t="shared" si="414"/>
        <v>0</v>
      </c>
      <c r="AX876" s="592">
        <f t="shared" si="414"/>
        <v>0</v>
      </c>
      <c r="AY876" s="592">
        <f t="shared" si="414"/>
        <v>0</v>
      </c>
      <c r="AZ876" s="592">
        <f t="shared" si="414"/>
        <v>0</v>
      </c>
      <c r="BA876" s="592">
        <f t="shared" si="414"/>
        <v>0</v>
      </c>
      <c r="BB876" s="592">
        <f t="shared" si="414"/>
        <v>0</v>
      </c>
      <c r="BC876" s="592">
        <f t="shared" si="414"/>
        <v>0</v>
      </c>
      <c r="BD876" s="592">
        <f t="shared" si="414"/>
        <v>0</v>
      </c>
      <c r="BE876" s="592">
        <f t="shared" si="414"/>
        <v>0</v>
      </c>
      <c r="BF876" s="592">
        <f t="shared" si="414"/>
        <v>0</v>
      </c>
      <c r="BG876" s="592">
        <f t="shared" si="414"/>
        <v>0</v>
      </c>
      <c r="BH876" s="593">
        <f t="shared" si="414"/>
        <v>0</v>
      </c>
      <c r="BI876" s="614">
        <f t="shared" si="414"/>
        <v>0</v>
      </c>
      <c r="BJ876" s="614">
        <f t="shared" si="414"/>
        <v>0</v>
      </c>
      <c r="BK876" s="614">
        <f t="shared" si="414"/>
        <v>0</v>
      </c>
      <c r="BL876" s="614">
        <f t="shared" si="414"/>
        <v>0</v>
      </c>
      <c r="BM876" s="614">
        <f t="shared" si="414"/>
        <v>0</v>
      </c>
    </row>
    <row r="877" spans="1:65" hidden="1" outlineLevel="1" x14ac:dyDescent="0.3">
      <c r="A877" t="str">
        <f t="shared" si="407"/>
        <v>Additional Requirement</v>
      </c>
      <c r="B877" s="239" t="str">
        <f t="shared" si="413"/>
        <v>Dedicated for Hoplens (FLA) 14xx</v>
      </c>
      <c r="C877" s="779" t="str">
        <f t="shared" si="413"/>
        <v>Hoplens (FLA) 14xx</v>
      </c>
      <c r="D877" s="241" t="str">
        <f t="shared" si="413"/>
        <v>Final Stripping</v>
      </c>
      <c r="F877" s="592">
        <v>0</v>
      </c>
      <c r="G877" s="592">
        <f t="shared" si="415"/>
        <v>0</v>
      </c>
      <c r="H877" s="592">
        <f t="shared" si="415"/>
        <v>0</v>
      </c>
      <c r="I877" s="592">
        <f t="shared" si="415"/>
        <v>0</v>
      </c>
      <c r="J877" s="592">
        <f t="shared" si="415"/>
        <v>0</v>
      </c>
      <c r="K877" s="592">
        <f t="shared" si="415"/>
        <v>0</v>
      </c>
      <c r="L877" s="592">
        <f t="shared" si="415"/>
        <v>0</v>
      </c>
      <c r="M877" s="592">
        <f t="shared" si="415"/>
        <v>0</v>
      </c>
      <c r="N877" s="592">
        <f t="shared" si="415"/>
        <v>0</v>
      </c>
      <c r="O877" s="592">
        <f t="shared" si="415"/>
        <v>0</v>
      </c>
      <c r="P877" s="592">
        <f t="shared" si="415"/>
        <v>0</v>
      </c>
      <c r="Q877" s="592">
        <f t="shared" si="415"/>
        <v>0</v>
      </c>
      <c r="R877" s="593">
        <f t="shared" si="415"/>
        <v>0</v>
      </c>
      <c r="S877" s="614">
        <f t="shared" si="415"/>
        <v>0</v>
      </c>
      <c r="T877" s="595">
        <f t="shared" si="415"/>
        <v>0</v>
      </c>
      <c r="U877" s="592">
        <f t="shared" si="415"/>
        <v>0</v>
      </c>
      <c r="V877" s="592">
        <f t="shared" si="415"/>
        <v>0</v>
      </c>
      <c r="W877" s="592">
        <f t="shared" si="415"/>
        <v>0</v>
      </c>
      <c r="X877" s="592">
        <f t="shared" si="415"/>
        <v>0</v>
      </c>
      <c r="Y877" s="592">
        <f t="shared" si="415"/>
        <v>0</v>
      </c>
      <c r="Z877" s="592">
        <f t="shared" si="415"/>
        <v>0</v>
      </c>
      <c r="AA877" s="592">
        <f t="shared" si="415"/>
        <v>0</v>
      </c>
      <c r="AB877" s="592">
        <f t="shared" si="415"/>
        <v>0</v>
      </c>
      <c r="AC877" s="592">
        <f t="shared" si="415"/>
        <v>0</v>
      </c>
      <c r="AD877" s="592">
        <f t="shared" si="415"/>
        <v>0</v>
      </c>
      <c r="AE877" s="592">
        <f t="shared" si="415"/>
        <v>0</v>
      </c>
      <c r="AF877" s="593">
        <f t="shared" si="415"/>
        <v>0</v>
      </c>
      <c r="AG877" s="614">
        <f t="shared" si="415"/>
        <v>0</v>
      </c>
      <c r="AH877" s="595">
        <f t="shared" si="415"/>
        <v>0</v>
      </c>
      <c r="AI877" s="592">
        <f t="shared" si="415"/>
        <v>0</v>
      </c>
      <c r="AJ877" s="592">
        <f t="shared" si="415"/>
        <v>0</v>
      </c>
      <c r="AK877" s="592">
        <f t="shared" si="415"/>
        <v>0</v>
      </c>
      <c r="AL877" s="592">
        <f t="shared" si="415"/>
        <v>0</v>
      </c>
      <c r="AM877" s="592">
        <f t="shared" si="414"/>
        <v>0</v>
      </c>
      <c r="AN877" s="592">
        <f t="shared" si="414"/>
        <v>0</v>
      </c>
      <c r="AO877" s="592">
        <f t="shared" si="414"/>
        <v>0</v>
      </c>
      <c r="AP877" s="592">
        <f t="shared" si="414"/>
        <v>0</v>
      </c>
      <c r="AQ877" s="592">
        <f t="shared" si="414"/>
        <v>0</v>
      </c>
      <c r="AR877" s="592">
        <f t="shared" si="414"/>
        <v>0</v>
      </c>
      <c r="AS877" s="592">
        <f t="shared" si="414"/>
        <v>0</v>
      </c>
      <c r="AT877" s="593">
        <f t="shared" si="414"/>
        <v>0</v>
      </c>
      <c r="AU877" s="614">
        <f t="shared" si="414"/>
        <v>0</v>
      </c>
      <c r="AV877" s="595">
        <f t="shared" si="414"/>
        <v>0</v>
      </c>
      <c r="AW877" s="592">
        <f t="shared" si="414"/>
        <v>0</v>
      </c>
      <c r="AX877" s="592">
        <f t="shared" si="414"/>
        <v>0</v>
      </c>
      <c r="AY877" s="592">
        <f t="shared" si="414"/>
        <v>0</v>
      </c>
      <c r="AZ877" s="592">
        <f t="shared" si="414"/>
        <v>0</v>
      </c>
      <c r="BA877" s="592">
        <f t="shared" si="414"/>
        <v>0</v>
      </c>
      <c r="BB877" s="592">
        <f t="shared" si="414"/>
        <v>0</v>
      </c>
      <c r="BC877" s="592">
        <f t="shared" si="414"/>
        <v>0</v>
      </c>
      <c r="BD877" s="592">
        <f t="shared" si="414"/>
        <v>0</v>
      </c>
      <c r="BE877" s="592">
        <f t="shared" si="414"/>
        <v>0</v>
      </c>
      <c r="BF877" s="592">
        <f t="shared" si="414"/>
        <v>0</v>
      </c>
      <c r="BG877" s="592">
        <f t="shared" si="414"/>
        <v>0</v>
      </c>
      <c r="BH877" s="593">
        <f t="shared" si="414"/>
        <v>0</v>
      </c>
      <c r="BI877" s="614">
        <f t="shared" si="414"/>
        <v>0</v>
      </c>
      <c r="BJ877" s="614">
        <f t="shared" si="414"/>
        <v>0</v>
      </c>
      <c r="BK877" s="614">
        <f t="shared" si="414"/>
        <v>0</v>
      </c>
      <c r="BL877" s="614">
        <f t="shared" si="414"/>
        <v>0</v>
      </c>
      <c r="BM877" s="614">
        <f t="shared" si="414"/>
        <v>0</v>
      </c>
    </row>
    <row r="878" spans="1:65" hidden="1" outlineLevel="1" x14ac:dyDescent="0.3">
      <c r="A878" t="str">
        <f t="shared" si="407"/>
        <v>Additional Requirement</v>
      </c>
      <c r="B878" s="239" t="str">
        <f t="shared" si="413"/>
        <v>Dedicated for Hoplens (FLA) 14xx</v>
      </c>
      <c r="C878" s="779" t="str">
        <f t="shared" si="413"/>
        <v>Hoplens (FLA) 14xx</v>
      </c>
      <c r="D878" s="241" t="str">
        <f t="shared" si="413"/>
        <v>AR Coating load</v>
      </c>
      <c r="F878" s="592">
        <v>0</v>
      </c>
      <c r="G878" s="592">
        <f t="shared" si="415"/>
        <v>0</v>
      </c>
      <c r="H878" s="592">
        <f t="shared" si="415"/>
        <v>0</v>
      </c>
      <c r="I878" s="592">
        <f t="shared" si="415"/>
        <v>0</v>
      </c>
      <c r="J878" s="592">
        <f t="shared" si="415"/>
        <v>0</v>
      </c>
      <c r="K878" s="592">
        <f t="shared" si="415"/>
        <v>0</v>
      </c>
      <c r="L878" s="592">
        <f t="shared" si="415"/>
        <v>0</v>
      </c>
      <c r="M878" s="592">
        <f t="shared" si="415"/>
        <v>0</v>
      </c>
      <c r="N878" s="592">
        <f t="shared" si="415"/>
        <v>0</v>
      </c>
      <c r="O878" s="592">
        <f t="shared" si="415"/>
        <v>0</v>
      </c>
      <c r="P878" s="592">
        <f t="shared" si="415"/>
        <v>0</v>
      </c>
      <c r="Q878" s="592">
        <f t="shared" si="415"/>
        <v>0</v>
      </c>
      <c r="R878" s="593">
        <f t="shared" si="415"/>
        <v>0</v>
      </c>
      <c r="S878" s="614">
        <f t="shared" si="415"/>
        <v>0</v>
      </c>
      <c r="T878" s="595">
        <f t="shared" si="415"/>
        <v>0</v>
      </c>
      <c r="U878" s="592">
        <f t="shared" si="415"/>
        <v>0</v>
      </c>
      <c r="V878" s="592">
        <f t="shared" si="415"/>
        <v>0</v>
      </c>
      <c r="W878" s="592">
        <f t="shared" si="415"/>
        <v>0</v>
      </c>
      <c r="X878" s="592">
        <f t="shared" si="415"/>
        <v>0</v>
      </c>
      <c r="Y878" s="592">
        <f t="shared" si="415"/>
        <v>0</v>
      </c>
      <c r="Z878" s="592">
        <f t="shared" si="415"/>
        <v>0</v>
      </c>
      <c r="AA878" s="592">
        <f t="shared" si="415"/>
        <v>0</v>
      </c>
      <c r="AB878" s="592">
        <f t="shared" si="415"/>
        <v>0</v>
      </c>
      <c r="AC878" s="592">
        <f t="shared" si="415"/>
        <v>0</v>
      </c>
      <c r="AD878" s="592">
        <f t="shared" si="415"/>
        <v>0</v>
      </c>
      <c r="AE878" s="592">
        <f t="shared" si="415"/>
        <v>0</v>
      </c>
      <c r="AF878" s="593">
        <f t="shared" si="415"/>
        <v>0</v>
      </c>
      <c r="AG878" s="614">
        <f t="shared" si="415"/>
        <v>0</v>
      </c>
      <c r="AH878" s="595">
        <f t="shared" si="415"/>
        <v>0</v>
      </c>
      <c r="AI878" s="592">
        <f t="shared" si="415"/>
        <v>0</v>
      </c>
      <c r="AJ878" s="592">
        <f t="shared" si="415"/>
        <v>0</v>
      </c>
      <c r="AK878" s="592">
        <f t="shared" si="415"/>
        <v>0</v>
      </c>
      <c r="AL878" s="592">
        <f t="shared" si="415"/>
        <v>0</v>
      </c>
      <c r="AM878" s="592">
        <f t="shared" si="414"/>
        <v>0</v>
      </c>
      <c r="AN878" s="592">
        <f t="shared" si="414"/>
        <v>0</v>
      </c>
      <c r="AO878" s="592">
        <f t="shared" si="414"/>
        <v>0</v>
      </c>
      <c r="AP878" s="592">
        <f t="shared" si="414"/>
        <v>0</v>
      </c>
      <c r="AQ878" s="592">
        <f t="shared" si="414"/>
        <v>0</v>
      </c>
      <c r="AR878" s="592">
        <f t="shared" si="414"/>
        <v>0</v>
      </c>
      <c r="AS878" s="592">
        <f t="shared" si="414"/>
        <v>0</v>
      </c>
      <c r="AT878" s="593">
        <f t="shared" si="414"/>
        <v>0</v>
      </c>
      <c r="AU878" s="614">
        <f t="shared" si="414"/>
        <v>0</v>
      </c>
      <c r="AV878" s="595">
        <f t="shared" si="414"/>
        <v>0</v>
      </c>
      <c r="AW878" s="592">
        <f t="shared" si="414"/>
        <v>0</v>
      </c>
      <c r="AX878" s="592">
        <f t="shared" si="414"/>
        <v>0</v>
      </c>
      <c r="AY878" s="592">
        <f t="shared" si="414"/>
        <v>0</v>
      </c>
      <c r="AZ878" s="592">
        <f t="shared" si="414"/>
        <v>0</v>
      </c>
      <c r="BA878" s="592">
        <f t="shared" si="414"/>
        <v>0</v>
      </c>
      <c r="BB878" s="592">
        <f t="shared" si="414"/>
        <v>0</v>
      </c>
      <c r="BC878" s="592">
        <f t="shared" si="414"/>
        <v>0</v>
      </c>
      <c r="BD878" s="592">
        <f t="shared" si="414"/>
        <v>0</v>
      </c>
      <c r="BE878" s="592">
        <f t="shared" si="414"/>
        <v>0</v>
      </c>
      <c r="BF878" s="592">
        <f t="shared" si="414"/>
        <v>0</v>
      </c>
      <c r="BG878" s="592">
        <f t="shared" si="414"/>
        <v>0</v>
      </c>
      <c r="BH878" s="593">
        <f t="shared" si="414"/>
        <v>0</v>
      </c>
      <c r="BI878" s="614">
        <f t="shared" si="414"/>
        <v>0</v>
      </c>
      <c r="BJ878" s="614">
        <f t="shared" si="414"/>
        <v>0</v>
      </c>
      <c r="BK878" s="614">
        <f t="shared" si="414"/>
        <v>0</v>
      </c>
      <c r="BL878" s="614">
        <f t="shared" si="414"/>
        <v>0</v>
      </c>
      <c r="BM878" s="614">
        <f t="shared" si="414"/>
        <v>0</v>
      </c>
    </row>
    <row r="879" spans="1:65" hidden="1" outlineLevel="1" x14ac:dyDescent="0.3">
      <c r="A879" t="str">
        <f t="shared" si="407"/>
        <v>Additional Requirement</v>
      </c>
      <c r="B879" s="239" t="str">
        <f t="shared" si="413"/>
        <v>Dedicated for Hoplens (FLA) 14xx</v>
      </c>
      <c r="C879" s="779" t="str">
        <f t="shared" si="413"/>
        <v>Hoplens (FLA) 14xx</v>
      </c>
      <c r="D879" s="241" t="str">
        <f t="shared" si="413"/>
        <v>AR Coating/Pre/Post Inspection</v>
      </c>
      <c r="F879" s="592">
        <v>0</v>
      </c>
      <c r="G879" s="592">
        <f t="shared" si="415"/>
        <v>0</v>
      </c>
      <c r="H879" s="592">
        <f t="shared" si="415"/>
        <v>0</v>
      </c>
      <c r="I879" s="592">
        <f t="shared" si="415"/>
        <v>0</v>
      </c>
      <c r="J879" s="592">
        <f t="shared" si="415"/>
        <v>0</v>
      </c>
      <c r="K879" s="592">
        <f t="shared" si="415"/>
        <v>0</v>
      </c>
      <c r="L879" s="592">
        <f t="shared" si="415"/>
        <v>0</v>
      </c>
      <c r="M879" s="592">
        <f t="shared" si="415"/>
        <v>0</v>
      </c>
      <c r="N879" s="592">
        <f t="shared" si="415"/>
        <v>0</v>
      </c>
      <c r="O879" s="592">
        <f t="shared" si="415"/>
        <v>0</v>
      </c>
      <c r="P879" s="592">
        <f t="shared" si="415"/>
        <v>0</v>
      </c>
      <c r="Q879" s="592">
        <f t="shared" si="415"/>
        <v>0</v>
      </c>
      <c r="R879" s="593">
        <f t="shared" si="415"/>
        <v>0</v>
      </c>
      <c r="S879" s="614">
        <f t="shared" si="415"/>
        <v>0</v>
      </c>
      <c r="T879" s="595">
        <f t="shared" si="415"/>
        <v>0</v>
      </c>
      <c r="U879" s="592">
        <f t="shared" si="415"/>
        <v>0</v>
      </c>
      <c r="V879" s="592">
        <f t="shared" si="415"/>
        <v>0</v>
      </c>
      <c r="W879" s="592">
        <f t="shared" si="415"/>
        <v>0</v>
      </c>
      <c r="X879" s="592">
        <f t="shared" si="415"/>
        <v>0</v>
      </c>
      <c r="Y879" s="592">
        <f t="shared" si="415"/>
        <v>0</v>
      </c>
      <c r="Z879" s="592">
        <f t="shared" si="415"/>
        <v>0</v>
      </c>
      <c r="AA879" s="592">
        <f t="shared" si="415"/>
        <v>0</v>
      </c>
      <c r="AB879" s="592">
        <f t="shared" si="415"/>
        <v>0</v>
      </c>
      <c r="AC879" s="592">
        <f t="shared" si="415"/>
        <v>0</v>
      </c>
      <c r="AD879" s="592">
        <f t="shared" si="415"/>
        <v>0</v>
      </c>
      <c r="AE879" s="592">
        <f t="shared" si="415"/>
        <v>0</v>
      </c>
      <c r="AF879" s="593">
        <f t="shared" si="415"/>
        <v>0</v>
      </c>
      <c r="AG879" s="614">
        <f t="shared" si="415"/>
        <v>0</v>
      </c>
      <c r="AH879" s="595">
        <f t="shared" si="415"/>
        <v>0</v>
      </c>
      <c r="AI879" s="592">
        <f t="shared" si="415"/>
        <v>0</v>
      </c>
      <c r="AJ879" s="592">
        <f t="shared" si="415"/>
        <v>0</v>
      </c>
      <c r="AK879" s="592">
        <f t="shared" si="415"/>
        <v>0</v>
      </c>
      <c r="AL879" s="592">
        <f t="shared" ref="AL879" si="416">ROUNDUP(IF(AL775-AL827&lt;0,0,AL775-AL827),0)</f>
        <v>0</v>
      </c>
      <c r="AM879" s="592">
        <f t="shared" si="414"/>
        <v>0</v>
      </c>
      <c r="AN879" s="592">
        <f t="shared" si="414"/>
        <v>0</v>
      </c>
      <c r="AO879" s="592">
        <f t="shared" si="414"/>
        <v>0</v>
      </c>
      <c r="AP879" s="592">
        <f t="shared" si="414"/>
        <v>0</v>
      </c>
      <c r="AQ879" s="592">
        <f t="shared" si="414"/>
        <v>0</v>
      </c>
      <c r="AR879" s="592">
        <f t="shared" si="414"/>
        <v>0</v>
      </c>
      <c r="AS879" s="592">
        <f t="shared" si="414"/>
        <v>0</v>
      </c>
      <c r="AT879" s="593">
        <f t="shared" si="414"/>
        <v>0</v>
      </c>
      <c r="AU879" s="614">
        <f t="shared" si="414"/>
        <v>0</v>
      </c>
      <c r="AV879" s="595">
        <f t="shared" si="414"/>
        <v>0</v>
      </c>
      <c r="AW879" s="592">
        <f t="shared" si="414"/>
        <v>0</v>
      </c>
      <c r="AX879" s="592">
        <f t="shared" si="414"/>
        <v>0</v>
      </c>
      <c r="AY879" s="592">
        <f t="shared" si="414"/>
        <v>0</v>
      </c>
      <c r="AZ879" s="592">
        <f t="shared" si="414"/>
        <v>0</v>
      </c>
      <c r="BA879" s="592">
        <f t="shared" si="414"/>
        <v>0</v>
      </c>
      <c r="BB879" s="592">
        <f t="shared" si="414"/>
        <v>0</v>
      </c>
      <c r="BC879" s="592">
        <f t="shared" si="414"/>
        <v>0</v>
      </c>
      <c r="BD879" s="592">
        <f t="shared" si="414"/>
        <v>0</v>
      </c>
      <c r="BE879" s="592">
        <f t="shared" si="414"/>
        <v>0</v>
      </c>
      <c r="BF879" s="592">
        <f t="shared" si="414"/>
        <v>0</v>
      </c>
      <c r="BG879" s="592">
        <f t="shared" si="414"/>
        <v>0</v>
      </c>
      <c r="BH879" s="593">
        <f t="shared" si="414"/>
        <v>0</v>
      </c>
      <c r="BI879" s="614">
        <f t="shared" si="414"/>
        <v>0</v>
      </c>
      <c r="BJ879" s="614">
        <f t="shared" si="414"/>
        <v>0</v>
      </c>
      <c r="BK879" s="614">
        <f t="shared" si="414"/>
        <v>0</v>
      </c>
      <c r="BL879" s="614">
        <f t="shared" si="414"/>
        <v>0</v>
      </c>
      <c r="BM879" s="614">
        <f t="shared" ref="BM879" si="417">ROUNDUP(IF(BM775-BM827&lt;0,0,BM775-BM827),0)</f>
        <v>0</v>
      </c>
    </row>
    <row r="880" spans="1:65" hidden="1" outlineLevel="1" x14ac:dyDescent="0.3">
      <c r="A880" t="str">
        <f t="shared" si="407"/>
        <v>Additional Requirement</v>
      </c>
      <c r="B880" s="239" t="str">
        <f t="shared" si="413"/>
        <v>Dedicated for Hoplens (FLA) 14xx</v>
      </c>
      <c r="C880" s="779" t="str">
        <f t="shared" si="413"/>
        <v>Hoplens (FLA) 14xx</v>
      </c>
      <c r="D880" s="241" t="str">
        <f t="shared" si="413"/>
        <v>AR Coating unload</v>
      </c>
      <c r="F880" s="592">
        <v>0</v>
      </c>
      <c r="G880" s="592">
        <f t="shared" ref="G880:BM884" si="418">ROUNDUP(IF(G776-G828&lt;0,0,G776-G828),0)</f>
        <v>0</v>
      </c>
      <c r="H880" s="592">
        <f t="shared" si="418"/>
        <v>0</v>
      </c>
      <c r="I880" s="592">
        <f t="shared" si="418"/>
        <v>0</v>
      </c>
      <c r="J880" s="592">
        <f t="shared" si="418"/>
        <v>0</v>
      </c>
      <c r="K880" s="592">
        <f t="shared" si="418"/>
        <v>0</v>
      </c>
      <c r="L880" s="592">
        <f t="shared" si="418"/>
        <v>0</v>
      </c>
      <c r="M880" s="592">
        <f t="shared" si="418"/>
        <v>0</v>
      </c>
      <c r="N880" s="592">
        <f t="shared" si="418"/>
        <v>0</v>
      </c>
      <c r="O880" s="592">
        <f t="shared" si="418"/>
        <v>0</v>
      </c>
      <c r="P880" s="592">
        <f t="shared" si="418"/>
        <v>0</v>
      </c>
      <c r="Q880" s="592">
        <f t="shared" si="418"/>
        <v>0</v>
      </c>
      <c r="R880" s="593">
        <f t="shared" si="418"/>
        <v>0</v>
      </c>
      <c r="S880" s="614">
        <f t="shared" si="418"/>
        <v>0</v>
      </c>
      <c r="T880" s="595">
        <f t="shared" si="418"/>
        <v>0</v>
      </c>
      <c r="U880" s="592">
        <f t="shared" si="418"/>
        <v>0</v>
      </c>
      <c r="V880" s="592">
        <f t="shared" si="418"/>
        <v>0</v>
      </c>
      <c r="W880" s="592">
        <f t="shared" si="418"/>
        <v>0</v>
      </c>
      <c r="X880" s="592">
        <f t="shared" si="418"/>
        <v>0</v>
      </c>
      <c r="Y880" s="592">
        <f t="shared" si="418"/>
        <v>0</v>
      </c>
      <c r="Z880" s="592">
        <f t="shared" si="418"/>
        <v>0</v>
      </c>
      <c r="AA880" s="592">
        <f t="shared" si="418"/>
        <v>0</v>
      </c>
      <c r="AB880" s="592">
        <f t="shared" si="418"/>
        <v>0</v>
      </c>
      <c r="AC880" s="592">
        <f t="shared" si="418"/>
        <v>0</v>
      </c>
      <c r="AD880" s="592">
        <f t="shared" si="418"/>
        <v>0</v>
      </c>
      <c r="AE880" s="592">
        <f t="shared" si="418"/>
        <v>0</v>
      </c>
      <c r="AF880" s="593">
        <f t="shared" si="418"/>
        <v>0</v>
      </c>
      <c r="AG880" s="614">
        <f t="shared" si="418"/>
        <v>0</v>
      </c>
      <c r="AH880" s="595">
        <f t="shared" si="418"/>
        <v>0</v>
      </c>
      <c r="AI880" s="592">
        <f t="shared" si="418"/>
        <v>0</v>
      </c>
      <c r="AJ880" s="592">
        <f t="shared" si="418"/>
        <v>0</v>
      </c>
      <c r="AK880" s="592">
        <f t="shared" si="418"/>
        <v>0</v>
      </c>
      <c r="AL880" s="592">
        <f t="shared" si="418"/>
        <v>0</v>
      </c>
      <c r="AM880" s="592">
        <f t="shared" si="418"/>
        <v>0</v>
      </c>
      <c r="AN880" s="592">
        <f t="shared" si="418"/>
        <v>0</v>
      </c>
      <c r="AO880" s="592">
        <f t="shared" si="418"/>
        <v>0</v>
      </c>
      <c r="AP880" s="592">
        <f t="shared" si="418"/>
        <v>0</v>
      </c>
      <c r="AQ880" s="592">
        <f t="shared" si="418"/>
        <v>0</v>
      </c>
      <c r="AR880" s="592">
        <f t="shared" si="418"/>
        <v>0</v>
      </c>
      <c r="AS880" s="592">
        <f t="shared" si="418"/>
        <v>0</v>
      </c>
      <c r="AT880" s="593">
        <f t="shared" si="418"/>
        <v>0</v>
      </c>
      <c r="AU880" s="614">
        <f t="shared" si="418"/>
        <v>0</v>
      </c>
      <c r="AV880" s="595">
        <f t="shared" si="418"/>
        <v>0</v>
      </c>
      <c r="AW880" s="592">
        <f t="shared" si="418"/>
        <v>0</v>
      </c>
      <c r="AX880" s="592">
        <f t="shared" si="418"/>
        <v>0</v>
      </c>
      <c r="AY880" s="592">
        <f t="shared" si="418"/>
        <v>0</v>
      </c>
      <c r="AZ880" s="592">
        <f t="shared" si="418"/>
        <v>0</v>
      </c>
      <c r="BA880" s="592">
        <f t="shared" si="418"/>
        <v>0</v>
      </c>
      <c r="BB880" s="592">
        <f t="shared" si="418"/>
        <v>0</v>
      </c>
      <c r="BC880" s="592">
        <f t="shared" si="418"/>
        <v>0</v>
      </c>
      <c r="BD880" s="592">
        <f t="shared" si="418"/>
        <v>0</v>
      </c>
      <c r="BE880" s="592">
        <f t="shared" si="418"/>
        <v>0</v>
      </c>
      <c r="BF880" s="592">
        <f t="shared" si="418"/>
        <v>0</v>
      </c>
      <c r="BG880" s="592">
        <f t="shared" si="418"/>
        <v>0</v>
      </c>
      <c r="BH880" s="593">
        <f t="shared" si="418"/>
        <v>0</v>
      </c>
      <c r="BI880" s="614">
        <f t="shared" si="418"/>
        <v>0</v>
      </c>
      <c r="BJ880" s="614">
        <f t="shared" si="418"/>
        <v>0</v>
      </c>
      <c r="BK880" s="614">
        <f t="shared" si="418"/>
        <v>0</v>
      </c>
      <c r="BL880" s="614">
        <f t="shared" si="418"/>
        <v>0</v>
      </c>
      <c r="BM880" s="614">
        <f t="shared" si="418"/>
        <v>0</v>
      </c>
    </row>
    <row r="881" spans="1:65" hidden="1" outlineLevel="1" x14ac:dyDescent="0.3">
      <c r="A881" t="str">
        <f t="shared" si="407"/>
        <v>Additional Requirement</v>
      </c>
      <c r="B881" s="239" t="str">
        <f t="shared" si="413"/>
        <v>Dedicated for Hoplens (FTA) H1x</v>
      </c>
      <c r="C881" s="779" t="str">
        <f t="shared" si="413"/>
        <v>Hoplens (FTA) H1x</v>
      </c>
      <c r="D881" s="241" t="str">
        <f t="shared" si="413"/>
        <v>Catridge Preparation</v>
      </c>
      <c r="F881" s="592">
        <v>0</v>
      </c>
      <c r="G881" s="592">
        <f t="shared" si="418"/>
        <v>0</v>
      </c>
      <c r="H881" s="592">
        <f t="shared" si="418"/>
        <v>0</v>
      </c>
      <c r="I881" s="592">
        <f t="shared" si="418"/>
        <v>0</v>
      </c>
      <c r="J881" s="592">
        <f t="shared" si="418"/>
        <v>0</v>
      </c>
      <c r="K881" s="592">
        <f t="shared" si="418"/>
        <v>0</v>
      </c>
      <c r="L881" s="592">
        <f t="shared" si="418"/>
        <v>0</v>
      </c>
      <c r="M881" s="592">
        <f t="shared" si="418"/>
        <v>0</v>
      </c>
      <c r="N881" s="592">
        <f t="shared" si="418"/>
        <v>0</v>
      </c>
      <c r="O881" s="592">
        <f t="shared" si="418"/>
        <v>0</v>
      </c>
      <c r="P881" s="592">
        <f t="shared" si="418"/>
        <v>0</v>
      </c>
      <c r="Q881" s="592">
        <f t="shared" si="418"/>
        <v>0</v>
      </c>
      <c r="R881" s="593">
        <f t="shared" si="418"/>
        <v>0</v>
      </c>
      <c r="S881" s="614">
        <f t="shared" si="418"/>
        <v>0</v>
      </c>
      <c r="T881" s="595">
        <f t="shared" si="418"/>
        <v>0</v>
      </c>
      <c r="U881" s="592">
        <f t="shared" si="418"/>
        <v>0</v>
      </c>
      <c r="V881" s="592">
        <f t="shared" si="418"/>
        <v>0</v>
      </c>
      <c r="W881" s="592">
        <f t="shared" si="418"/>
        <v>0</v>
      </c>
      <c r="X881" s="592">
        <f t="shared" si="418"/>
        <v>0</v>
      </c>
      <c r="Y881" s="592">
        <f t="shared" si="418"/>
        <v>0</v>
      </c>
      <c r="Z881" s="592">
        <f t="shared" si="418"/>
        <v>0</v>
      </c>
      <c r="AA881" s="592">
        <f t="shared" si="418"/>
        <v>0</v>
      </c>
      <c r="AB881" s="592">
        <f t="shared" si="418"/>
        <v>0</v>
      </c>
      <c r="AC881" s="592">
        <f t="shared" si="418"/>
        <v>0</v>
      </c>
      <c r="AD881" s="592">
        <f t="shared" si="418"/>
        <v>0</v>
      </c>
      <c r="AE881" s="592">
        <f t="shared" si="418"/>
        <v>0</v>
      </c>
      <c r="AF881" s="593">
        <f t="shared" si="418"/>
        <v>0</v>
      </c>
      <c r="AG881" s="614">
        <f t="shared" si="418"/>
        <v>0</v>
      </c>
      <c r="AH881" s="595">
        <f t="shared" si="418"/>
        <v>0</v>
      </c>
      <c r="AI881" s="592">
        <f t="shared" si="418"/>
        <v>0</v>
      </c>
      <c r="AJ881" s="592">
        <f t="shared" si="418"/>
        <v>0</v>
      </c>
      <c r="AK881" s="592">
        <f t="shared" si="418"/>
        <v>0</v>
      </c>
      <c r="AL881" s="592">
        <f t="shared" si="418"/>
        <v>0</v>
      </c>
      <c r="AM881" s="592">
        <f t="shared" si="418"/>
        <v>0</v>
      </c>
      <c r="AN881" s="592">
        <f t="shared" si="418"/>
        <v>0</v>
      </c>
      <c r="AO881" s="592">
        <f t="shared" si="418"/>
        <v>0</v>
      </c>
      <c r="AP881" s="592">
        <f t="shared" si="418"/>
        <v>0</v>
      </c>
      <c r="AQ881" s="592">
        <f t="shared" si="418"/>
        <v>0</v>
      </c>
      <c r="AR881" s="592">
        <f t="shared" si="418"/>
        <v>0</v>
      </c>
      <c r="AS881" s="592">
        <f t="shared" si="418"/>
        <v>0</v>
      </c>
      <c r="AT881" s="593">
        <f t="shared" si="418"/>
        <v>0</v>
      </c>
      <c r="AU881" s="614">
        <f t="shared" si="418"/>
        <v>0</v>
      </c>
      <c r="AV881" s="595">
        <f t="shared" si="418"/>
        <v>0</v>
      </c>
      <c r="AW881" s="592">
        <f t="shared" si="418"/>
        <v>0</v>
      </c>
      <c r="AX881" s="592">
        <f t="shared" si="418"/>
        <v>0</v>
      </c>
      <c r="AY881" s="592">
        <f t="shared" si="418"/>
        <v>0</v>
      </c>
      <c r="AZ881" s="592">
        <f t="shared" si="418"/>
        <v>0</v>
      </c>
      <c r="BA881" s="592">
        <f t="shared" si="418"/>
        <v>0</v>
      </c>
      <c r="BB881" s="592">
        <f t="shared" si="418"/>
        <v>0</v>
      </c>
      <c r="BC881" s="592">
        <f t="shared" si="418"/>
        <v>0</v>
      </c>
      <c r="BD881" s="592">
        <f t="shared" si="418"/>
        <v>0</v>
      </c>
      <c r="BE881" s="592">
        <f t="shared" si="418"/>
        <v>0</v>
      </c>
      <c r="BF881" s="592">
        <f t="shared" si="418"/>
        <v>0</v>
      </c>
      <c r="BG881" s="592">
        <f t="shared" si="418"/>
        <v>0</v>
      </c>
      <c r="BH881" s="593">
        <f t="shared" si="418"/>
        <v>0</v>
      </c>
      <c r="BI881" s="614">
        <f t="shared" si="418"/>
        <v>0</v>
      </c>
      <c r="BJ881" s="614">
        <f t="shared" si="418"/>
        <v>0</v>
      </c>
      <c r="BK881" s="614">
        <f t="shared" si="418"/>
        <v>0</v>
      </c>
      <c r="BL881" s="614">
        <f t="shared" si="418"/>
        <v>0</v>
      </c>
      <c r="BM881" s="614">
        <f t="shared" si="418"/>
        <v>0</v>
      </c>
    </row>
    <row r="882" spans="1:65" hidden="1" outlineLevel="1" x14ac:dyDescent="0.3">
      <c r="A882" t="str">
        <f t="shared" si="407"/>
        <v>Additional Requirement</v>
      </c>
      <c r="B882" s="239" t="str">
        <f t="shared" si="413"/>
        <v>Dedicated for Hoplens (FTA) H1x</v>
      </c>
      <c r="C882" s="779" t="str">
        <f t="shared" si="413"/>
        <v>Hoplens (FTA) H1x</v>
      </c>
      <c r="D882" s="241" t="str">
        <f t="shared" si="413"/>
        <v>Lensing</v>
      </c>
      <c r="F882" s="592">
        <v>1</v>
      </c>
      <c r="G882" s="592">
        <f t="shared" si="418"/>
        <v>1</v>
      </c>
      <c r="H882" s="592">
        <f t="shared" si="418"/>
        <v>1</v>
      </c>
      <c r="I882" s="592">
        <f t="shared" si="418"/>
        <v>1</v>
      </c>
      <c r="J882" s="592">
        <f t="shared" si="418"/>
        <v>0</v>
      </c>
      <c r="K882" s="592">
        <f t="shared" si="418"/>
        <v>0</v>
      </c>
      <c r="L882" s="592">
        <f t="shared" si="418"/>
        <v>0</v>
      </c>
      <c r="M882" s="592">
        <f t="shared" si="418"/>
        <v>0</v>
      </c>
      <c r="N882" s="592">
        <f t="shared" si="418"/>
        <v>0</v>
      </c>
      <c r="O882" s="592">
        <f t="shared" si="418"/>
        <v>0</v>
      </c>
      <c r="P882" s="592">
        <f t="shared" si="418"/>
        <v>0</v>
      </c>
      <c r="Q882" s="592">
        <f t="shared" si="418"/>
        <v>0</v>
      </c>
      <c r="R882" s="593">
        <f t="shared" si="418"/>
        <v>0</v>
      </c>
      <c r="S882" s="614">
        <f t="shared" si="418"/>
        <v>0</v>
      </c>
      <c r="T882" s="595">
        <f t="shared" si="418"/>
        <v>2</v>
      </c>
      <c r="U882" s="592">
        <f t="shared" si="418"/>
        <v>2</v>
      </c>
      <c r="V882" s="592">
        <f t="shared" si="418"/>
        <v>2</v>
      </c>
      <c r="W882" s="592">
        <f t="shared" si="418"/>
        <v>2</v>
      </c>
      <c r="X882" s="592">
        <f t="shared" si="418"/>
        <v>2</v>
      </c>
      <c r="Y882" s="592">
        <f t="shared" si="418"/>
        <v>2</v>
      </c>
      <c r="Z882" s="592">
        <f t="shared" si="418"/>
        <v>2</v>
      </c>
      <c r="AA882" s="592">
        <f t="shared" si="418"/>
        <v>2</v>
      </c>
      <c r="AB882" s="592">
        <f t="shared" si="418"/>
        <v>2</v>
      </c>
      <c r="AC882" s="592">
        <f t="shared" si="418"/>
        <v>2</v>
      </c>
      <c r="AD882" s="592">
        <f t="shared" si="418"/>
        <v>2</v>
      </c>
      <c r="AE882" s="592">
        <f t="shared" si="418"/>
        <v>0</v>
      </c>
      <c r="AF882" s="593">
        <f t="shared" si="418"/>
        <v>0</v>
      </c>
      <c r="AG882" s="614">
        <f t="shared" si="418"/>
        <v>2</v>
      </c>
      <c r="AH882" s="595">
        <f t="shared" si="418"/>
        <v>0</v>
      </c>
      <c r="AI882" s="592">
        <f t="shared" si="418"/>
        <v>0</v>
      </c>
      <c r="AJ882" s="592">
        <f t="shared" si="418"/>
        <v>0</v>
      </c>
      <c r="AK882" s="592">
        <f t="shared" si="418"/>
        <v>0</v>
      </c>
      <c r="AL882" s="592">
        <f t="shared" si="418"/>
        <v>0</v>
      </c>
      <c r="AM882" s="592">
        <f t="shared" si="418"/>
        <v>0</v>
      </c>
      <c r="AN882" s="592">
        <f t="shared" si="418"/>
        <v>0</v>
      </c>
      <c r="AO882" s="592">
        <f t="shared" si="418"/>
        <v>0</v>
      </c>
      <c r="AP882" s="592">
        <f t="shared" si="418"/>
        <v>0</v>
      </c>
      <c r="AQ882" s="592">
        <f t="shared" si="418"/>
        <v>0</v>
      </c>
      <c r="AR882" s="592">
        <f t="shared" si="418"/>
        <v>0</v>
      </c>
      <c r="AS882" s="592">
        <f t="shared" si="418"/>
        <v>0</v>
      </c>
      <c r="AT882" s="593">
        <f t="shared" si="418"/>
        <v>0</v>
      </c>
      <c r="AU882" s="614">
        <f t="shared" si="418"/>
        <v>0</v>
      </c>
      <c r="AV882" s="595">
        <f t="shared" si="418"/>
        <v>0</v>
      </c>
      <c r="AW882" s="592">
        <f t="shared" si="418"/>
        <v>0</v>
      </c>
      <c r="AX882" s="592">
        <f t="shared" si="418"/>
        <v>0</v>
      </c>
      <c r="AY882" s="592">
        <f t="shared" si="418"/>
        <v>0</v>
      </c>
      <c r="AZ882" s="592">
        <f t="shared" si="418"/>
        <v>0</v>
      </c>
      <c r="BA882" s="592">
        <f t="shared" si="418"/>
        <v>0</v>
      </c>
      <c r="BB882" s="592">
        <f t="shared" si="418"/>
        <v>0</v>
      </c>
      <c r="BC882" s="592">
        <f t="shared" si="418"/>
        <v>0</v>
      </c>
      <c r="BD882" s="592">
        <f t="shared" si="418"/>
        <v>0</v>
      </c>
      <c r="BE882" s="592">
        <f t="shared" si="418"/>
        <v>0</v>
      </c>
      <c r="BF882" s="592">
        <f t="shared" si="418"/>
        <v>0</v>
      </c>
      <c r="BG882" s="592">
        <f t="shared" si="418"/>
        <v>0</v>
      </c>
      <c r="BH882" s="593">
        <f t="shared" si="418"/>
        <v>0</v>
      </c>
      <c r="BI882" s="614">
        <f t="shared" si="418"/>
        <v>0</v>
      </c>
      <c r="BJ882" s="614">
        <f t="shared" si="418"/>
        <v>0</v>
      </c>
      <c r="BK882" s="614">
        <f t="shared" si="418"/>
        <v>0</v>
      </c>
      <c r="BL882" s="614">
        <f t="shared" si="418"/>
        <v>0</v>
      </c>
      <c r="BM882" s="614">
        <f t="shared" si="418"/>
        <v>0</v>
      </c>
    </row>
    <row r="883" spans="1:65" hidden="1" outlineLevel="1" x14ac:dyDescent="0.3">
      <c r="A883" t="str">
        <f t="shared" si="407"/>
        <v>Additional Requirement</v>
      </c>
      <c r="B883" s="239" t="str">
        <f t="shared" si="413"/>
        <v>Dedicated for Hoplens (FTA) H1x</v>
      </c>
      <c r="C883" s="779" t="str">
        <f t="shared" si="413"/>
        <v>Hoplens (FTA) H1x</v>
      </c>
      <c r="D883" s="241" t="str">
        <f t="shared" si="413"/>
        <v>Final Stripping</v>
      </c>
      <c r="F883" s="592">
        <v>0</v>
      </c>
      <c r="G883" s="592">
        <f t="shared" si="418"/>
        <v>0</v>
      </c>
      <c r="H883" s="592">
        <f t="shared" si="418"/>
        <v>0</v>
      </c>
      <c r="I883" s="592">
        <f t="shared" si="418"/>
        <v>0</v>
      </c>
      <c r="J883" s="592">
        <f t="shared" si="418"/>
        <v>0</v>
      </c>
      <c r="K883" s="592">
        <f t="shared" si="418"/>
        <v>0</v>
      </c>
      <c r="L883" s="592">
        <f t="shared" si="418"/>
        <v>0</v>
      </c>
      <c r="M883" s="592">
        <f t="shared" si="418"/>
        <v>0</v>
      </c>
      <c r="N883" s="592">
        <f t="shared" si="418"/>
        <v>0</v>
      </c>
      <c r="O883" s="592">
        <f t="shared" si="418"/>
        <v>0</v>
      </c>
      <c r="P883" s="592">
        <f t="shared" si="418"/>
        <v>0</v>
      </c>
      <c r="Q883" s="592">
        <f t="shared" si="418"/>
        <v>0</v>
      </c>
      <c r="R883" s="593">
        <f t="shared" si="418"/>
        <v>0</v>
      </c>
      <c r="S883" s="614">
        <f t="shared" si="418"/>
        <v>0</v>
      </c>
      <c r="T883" s="595">
        <f t="shared" si="418"/>
        <v>0</v>
      </c>
      <c r="U883" s="592">
        <f t="shared" si="418"/>
        <v>0</v>
      </c>
      <c r="V883" s="592">
        <f t="shared" si="418"/>
        <v>0</v>
      </c>
      <c r="W883" s="592">
        <f t="shared" si="418"/>
        <v>0</v>
      </c>
      <c r="X883" s="592">
        <f t="shared" si="418"/>
        <v>0</v>
      </c>
      <c r="Y883" s="592">
        <f t="shared" si="418"/>
        <v>0</v>
      </c>
      <c r="Z883" s="592">
        <f t="shared" si="418"/>
        <v>0</v>
      </c>
      <c r="AA883" s="592">
        <f t="shared" si="418"/>
        <v>0</v>
      </c>
      <c r="AB883" s="592">
        <f t="shared" si="418"/>
        <v>0</v>
      </c>
      <c r="AC883" s="592">
        <f t="shared" si="418"/>
        <v>0</v>
      </c>
      <c r="AD883" s="592">
        <f t="shared" si="418"/>
        <v>0</v>
      </c>
      <c r="AE883" s="592">
        <f t="shared" si="418"/>
        <v>0</v>
      </c>
      <c r="AF883" s="593">
        <f t="shared" si="418"/>
        <v>0</v>
      </c>
      <c r="AG883" s="614">
        <f t="shared" si="418"/>
        <v>0</v>
      </c>
      <c r="AH883" s="595">
        <f t="shared" si="418"/>
        <v>0</v>
      </c>
      <c r="AI883" s="592">
        <f t="shared" si="418"/>
        <v>0</v>
      </c>
      <c r="AJ883" s="592">
        <f t="shared" si="418"/>
        <v>0</v>
      </c>
      <c r="AK883" s="592">
        <f t="shared" si="418"/>
        <v>0</v>
      </c>
      <c r="AL883" s="592">
        <f t="shared" si="418"/>
        <v>0</v>
      </c>
      <c r="AM883" s="592">
        <f t="shared" si="418"/>
        <v>0</v>
      </c>
      <c r="AN883" s="592">
        <f t="shared" si="418"/>
        <v>0</v>
      </c>
      <c r="AO883" s="592">
        <f t="shared" si="418"/>
        <v>0</v>
      </c>
      <c r="AP883" s="592">
        <f t="shared" si="418"/>
        <v>0</v>
      </c>
      <c r="AQ883" s="592">
        <f t="shared" si="418"/>
        <v>0</v>
      </c>
      <c r="AR883" s="592">
        <f t="shared" si="418"/>
        <v>0</v>
      </c>
      <c r="AS883" s="592">
        <f t="shared" si="418"/>
        <v>0</v>
      </c>
      <c r="AT883" s="593">
        <f t="shared" si="418"/>
        <v>0</v>
      </c>
      <c r="AU883" s="614">
        <f t="shared" si="418"/>
        <v>0</v>
      </c>
      <c r="AV883" s="595">
        <f t="shared" si="418"/>
        <v>0</v>
      </c>
      <c r="AW883" s="592">
        <f t="shared" si="418"/>
        <v>0</v>
      </c>
      <c r="AX883" s="592">
        <f t="shared" si="418"/>
        <v>0</v>
      </c>
      <c r="AY883" s="592">
        <f t="shared" si="418"/>
        <v>0</v>
      </c>
      <c r="AZ883" s="592">
        <f t="shared" si="418"/>
        <v>0</v>
      </c>
      <c r="BA883" s="592">
        <f t="shared" si="418"/>
        <v>0</v>
      </c>
      <c r="BB883" s="592">
        <f t="shared" si="418"/>
        <v>0</v>
      </c>
      <c r="BC883" s="592">
        <f t="shared" si="418"/>
        <v>0</v>
      </c>
      <c r="BD883" s="592">
        <f t="shared" si="418"/>
        <v>0</v>
      </c>
      <c r="BE883" s="592">
        <f t="shared" si="418"/>
        <v>0</v>
      </c>
      <c r="BF883" s="592">
        <f t="shared" si="418"/>
        <v>0</v>
      </c>
      <c r="BG883" s="592">
        <f t="shared" si="418"/>
        <v>0</v>
      </c>
      <c r="BH883" s="593">
        <f t="shared" si="418"/>
        <v>0</v>
      </c>
      <c r="BI883" s="614">
        <f t="shared" si="418"/>
        <v>0</v>
      </c>
      <c r="BJ883" s="614">
        <f t="shared" si="418"/>
        <v>0</v>
      </c>
      <c r="BK883" s="614">
        <f t="shared" si="418"/>
        <v>0</v>
      </c>
      <c r="BL883" s="614">
        <f t="shared" si="418"/>
        <v>0</v>
      </c>
      <c r="BM883" s="614">
        <f t="shared" si="418"/>
        <v>0</v>
      </c>
    </row>
    <row r="884" spans="1:65" hidden="1" outlineLevel="1" x14ac:dyDescent="0.3">
      <c r="A884" t="str">
        <f t="shared" si="407"/>
        <v>Additional Requirement</v>
      </c>
      <c r="B884" s="239" t="str">
        <f t="shared" si="413"/>
        <v>Dedicated for Hoplite (FBG) HRS</v>
      </c>
      <c r="C884" s="779" t="str">
        <f t="shared" si="413"/>
        <v>Hoplite (FBG) HRS</v>
      </c>
      <c r="D884" s="241" t="str">
        <f t="shared" si="413"/>
        <v>Fiber Preparation</v>
      </c>
      <c r="F884" s="592">
        <v>0</v>
      </c>
      <c r="G884" s="592">
        <f t="shared" si="418"/>
        <v>0</v>
      </c>
      <c r="H884" s="592">
        <f t="shared" si="418"/>
        <v>0</v>
      </c>
      <c r="I884" s="592">
        <f t="shared" si="418"/>
        <v>0</v>
      </c>
      <c r="J884" s="592">
        <f t="shared" si="418"/>
        <v>0</v>
      </c>
      <c r="K884" s="592">
        <f t="shared" si="418"/>
        <v>0</v>
      </c>
      <c r="L884" s="592">
        <f t="shared" si="418"/>
        <v>0</v>
      </c>
      <c r="M884" s="592">
        <f t="shared" si="418"/>
        <v>0</v>
      </c>
      <c r="N884" s="592">
        <f t="shared" si="418"/>
        <v>0</v>
      </c>
      <c r="O884" s="592">
        <f t="shared" si="418"/>
        <v>0</v>
      </c>
      <c r="P884" s="592">
        <f t="shared" si="418"/>
        <v>0</v>
      </c>
      <c r="Q884" s="592">
        <f t="shared" si="418"/>
        <v>0</v>
      </c>
      <c r="R884" s="593">
        <f t="shared" si="418"/>
        <v>0</v>
      </c>
      <c r="S884" s="614">
        <f t="shared" si="418"/>
        <v>0</v>
      </c>
      <c r="T884" s="595">
        <f t="shared" si="418"/>
        <v>0</v>
      </c>
      <c r="U884" s="592">
        <f t="shared" si="418"/>
        <v>0</v>
      </c>
      <c r="V884" s="592">
        <f t="shared" si="418"/>
        <v>0</v>
      </c>
      <c r="W884" s="592">
        <f t="shared" si="418"/>
        <v>0</v>
      </c>
      <c r="X884" s="592">
        <f t="shared" si="418"/>
        <v>0</v>
      </c>
      <c r="Y884" s="592">
        <f t="shared" si="418"/>
        <v>0</v>
      </c>
      <c r="Z884" s="592">
        <f t="shared" ref="Z884:BM892" si="419">ROUNDUP(IF(Z780-Z832&lt;0,0,Z780-Z832),0)</f>
        <v>0</v>
      </c>
      <c r="AA884" s="592">
        <f t="shared" si="419"/>
        <v>0</v>
      </c>
      <c r="AB884" s="592">
        <f t="shared" si="419"/>
        <v>0</v>
      </c>
      <c r="AC884" s="592">
        <f t="shared" si="419"/>
        <v>0</v>
      </c>
      <c r="AD884" s="592">
        <f t="shared" si="419"/>
        <v>0</v>
      </c>
      <c r="AE884" s="592">
        <f t="shared" si="419"/>
        <v>0</v>
      </c>
      <c r="AF884" s="593">
        <f t="shared" si="419"/>
        <v>0</v>
      </c>
      <c r="AG884" s="614">
        <f t="shared" si="419"/>
        <v>0</v>
      </c>
      <c r="AH884" s="595">
        <f t="shared" si="419"/>
        <v>0</v>
      </c>
      <c r="AI884" s="592">
        <f t="shared" si="419"/>
        <v>0</v>
      </c>
      <c r="AJ884" s="592">
        <f t="shared" si="419"/>
        <v>0</v>
      </c>
      <c r="AK884" s="592">
        <f t="shared" si="419"/>
        <v>0</v>
      </c>
      <c r="AL884" s="592">
        <f t="shared" si="419"/>
        <v>0</v>
      </c>
      <c r="AM884" s="592">
        <f t="shared" si="419"/>
        <v>0</v>
      </c>
      <c r="AN884" s="592">
        <f t="shared" si="419"/>
        <v>0</v>
      </c>
      <c r="AO884" s="592">
        <f t="shared" si="419"/>
        <v>0</v>
      </c>
      <c r="AP884" s="592">
        <f t="shared" si="419"/>
        <v>0</v>
      </c>
      <c r="AQ884" s="592">
        <f t="shared" si="419"/>
        <v>0</v>
      </c>
      <c r="AR884" s="592">
        <f t="shared" si="419"/>
        <v>0</v>
      </c>
      <c r="AS884" s="592">
        <f t="shared" si="419"/>
        <v>0</v>
      </c>
      <c r="AT884" s="593">
        <f t="shared" si="419"/>
        <v>0</v>
      </c>
      <c r="AU884" s="614">
        <f t="shared" si="419"/>
        <v>0</v>
      </c>
      <c r="AV884" s="595">
        <f t="shared" si="419"/>
        <v>0</v>
      </c>
      <c r="AW884" s="592">
        <f t="shared" si="419"/>
        <v>0</v>
      </c>
      <c r="AX884" s="592">
        <f t="shared" si="419"/>
        <v>0</v>
      </c>
      <c r="AY884" s="592">
        <f t="shared" si="419"/>
        <v>0</v>
      </c>
      <c r="AZ884" s="592">
        <f t="shared" si="419"/>
        <v>0</v>
      </c>
      <c r="BA884" s="592">
        <f t="shared" si="419"/>
        <v>0</v>
      </c>
      <c r="BB884" s="592">
        <f t="shared" si="419"/>
        <v>0</v>
      </c>
      <c r="BC884" s="592">
        <f t="shared" si="419"/>
        <v>0</v>
      </c>
      <c r="BD884" s="592">
        <f t="shared" si="419"/>
        <v>0</v>
      </c>
      <c r="BE884" s="592">
        <f t="shared" si="419"/>
        <v>0</v>
      </c>
      <c r="BF884" s="592">
        <f t="shared" si="419"/>
        <v>0</v>
      </c>
      <c r="BG884" s="592">
        <f t="shared" si="419"/>
        <v>0</v>
      </c>
      <c r="BH884" s="593">
        <f t="shared" si="419"/>
        <v>0</v>
      </c>
      <c r="BI884" s="614">
        <f t="shared" si="419"/>
        <v>0</v>
      </c>
      <c r="BJ884" s="614">
        <f t="shared" si="419"/>
        <v>0</v>
      </c>
      <c r="BK884" s="614">
        <f t="shared" si="419"/>
        <v>0</v>
      </c>
      <c r="BL884" s="614">
        <f t="shared" si="419"/>
        <v>0</v>
      </c>
      <c r="BM884" s="614">
        <f t="shared" si="419"/>
        <v>0</v>
      </c>
    </row>
    <row r="885" spans="1:65" hidden="1" outlineLevel="1" x14ac:dyDescent="0.3">
      <c r="A885" t="str">
        <f t="shared" si="407"/>
        <v>Additional Requirement</v>
      </c>
      <c r="B885" s="239" t="str">
        <f t="shared" si="413"/>
        <v>Dedicated for Hoplite (FBG) HRS</v>
      </c>
      <c r="C885" s="779" t="str">
        <f t="shared" si="413"/>
        <v>Hoplite (FBG) HRS</v>
      </c>
      <c r="D885" s="241" t="str">
        <f t="shared" si="413"/>
        <v>H2 Loading</v>
      </c>
      <c r="F885" s="592">
        <v>0</v>
      </c>
      <c r="G885" s="592">
        <f t="shared" ref="G885:AL892" si="420">ROUNDUP(IF(G781-G833&lt;0,0,G781-G833),0)</f>
        <v>0</v>
      </c>
      <c r="H885" s="592">
        <f t="shared" si="420"/>
        <v>0</v>
      </c>
      <c r="I885" s="592">
        <f t="shared" si="420"/>
        <v>0</v>
      </c>
      <c r="J885" s="592">
        <f t="shared" si="420"/>
        <v>0</v>
      </c>
      <c r="K885" s="592">
        <f t="shared" si="420"/>
        <v>0</v>
      </c>
      <c r="L885" s="592">
        <f t="shared" si="420"/>
        <v>0</v>
      </c>
      <c r="M885" s="592">
        <f t="shared" si="420"/>
        <v>0</v>
      </c>
      <c r="N885" s="592">
        <f t="shared" si="420"/>
        <v>0</v>
      </c>
      <c r="O885" s="592">
        <f t="shared" si="420"/>
        <v>0</v>
      </c>
      <c r="P885" s="592">
        <f t="shared" si="420"/>
        <v>0</v>
      </c>
      <c r="Q885" s="592">
        <f t="shared" si="420"/>
        <v>0</v>
      </c>
      <c r="R885" s="593">
        <f t="shared" si="420"/>
        <v>0</v>
      </c>
      <c r="S885" s="614">
        <f t="shared" si="420"/>
        <v>0</v>
      </c>
      <c r="T885" s="595">
        <f t="shared" si="420"/>
        <v>0</v>
      </c>
      <c r="U885" s="592">
        <f t="shared" si="420"/>
        <v>0</v>
      </c>
      <c r="V885" s="592">
        <f t="shared" si="420"/>
        <v>0</v>
      </c>
      <c r="W885" s="592">
        <f t="shared" si="420"/>
        <v>0</v>
      </c>
      <c r="X885" s="592">
        <f t="shared" si="420"/>
        <v>0</v>
      </c>
      <c r="Y885" s="592">
        <f t="shared" si="420"/>
        <v>0</v>
      </c>
      <c r="Z885" s="592">
        <f t="shared" si="420"/>
        <v>0</v>
      </c>
      <c r="AA885" s="592">
        <f t="shared" si="420"/>
        <v>0</v>
      </c>
      <c r="AB885" s="592">
        <f t="shared" si="420"/>
        <v>0</v>
      </c>
      <c r="AC885" s="592">
        <f t="shared" si="420"/>
        <v>0</v>
      </c>
      <c r="AD885" s="592">
        <f t="shared" si="420"/>
        <v>0</v>
      </c>
      <c r="AE885" s="592">
        <f t="shared" si="420"/>
        <v>0</v>
      </c>
      <c r="AF885" s="593">
        <f t="shared" si="420"/>
        <v>0</v>
      </c>
      <c r="AG885" s="614">
        <f t="shared" si="420"/>
        <v>0</v>
      </c>
      <c r="AH885" s="595">
        <f t="shared" si="420"/>
        <v>0</v>
      </c>
      <c r="AI885" s="592">
        <f t="shared" si="420"/>
        <v>0</v>
      </c>
      <c r="AJ885" s="592">
        <f t="shared" si="420"/>
        <v>0</v>
      </c>
      <c r="AK885" s="592">
        <f t="shared" si="420"/>
        <v>0</v>
      </c>
      <c r="AL885" s="592">
        <f t="shared" si="420"/>
        <v>0</v>
      </c>
      <c r="AM885" s="592">
        <f t="shared" si="419"/>
        <v>0</v>
      </c>
      <c r="AN885" s="592">
        <f t="shared" si="419"/>
        <v>0</v>
      </c>
      <c r="AO885" s="592">
        <f t="shared" si="419"/>
        <v>0</v>
      </c>
      <c r="AP885" s="592">
        <f t="shared" si="419"/>
        <v>0</v>
      </c>
      <c r="AQ885" s="592">
        <f t="shared" si="419"/>
        <v>0</v>
      </c>
      <c r="AR885" s="592">
        <f t="shared" si="419"/>
        <v>0</v>
      </c>
      <c r="AS885" s="592">
        <f t="shared" si="419"/>
        <v>0</v>
      </c>
      <c r="AT885" s="593">
        <f t="shared" si="419"/>
        <v>0</v>
      </c>
      <c r="AU885" s="614">
        <f t="shared" si="419"/>
        <v>0</v>
      </c>
      <c r="AV885" s="595">
        <f t="shared" si="419"/>
        <v>0</v>
      </c>
      <c r="AW885" s="592">
        <f t="shared" si="419"/>
        <v>0</v>
      </c>
      <c r="AX885" s="592">
        <f t="shared" si="419"/>
        <v>0</v>
      </c>
      <c r="AY885" s="592">
        <f t="shared" si="419"/>
        <v>0</v>
      </c>
      <c r="AZ885" s="592">
        <f t="shared" si="419"/>
        <v>0</v>
      </c>
      <c r="BA885" s="592">
        <f t="shared" si="419"/>
        <v>0</v>
      </c>
      <c r="BB885" s="592">
        <f t="shared" si="419"/>
        <v>0</v>
      </c>
      <c r="BC885" s="592">
        <f t="shared" si="419"/>
        <v>0</v>
      </c>
      <c r="BD885" s="592">
        <f t="shared" si="419"/>
        <v>0</v>
      </c>
      <c r="BE885" s="592">
        <f t="shared" si="419"/>
        <v>0</v>
      </c>
      <c r="BF885" s="592">
        <f t="shared" si="419"/>
        <v>0</v>
      </c>
      <c r="BG885" s="592">
        <f t="shared" si="419"/>
        <v>0</v>
      </c>
      <c r="BH885" s="593">
        <f t="shared" si="419"/>
        <v>0</v>
      </c>
      <c r="BI885" s="614">
        <f t="shared" si="419"/>
        <v>0</v>
      </c>
      <c r="BJ885" s="614">
        <f t="shared" si="419"/>
        <v>0</v>
      </c>
      <c r="BK885" s="614">
        <f t="shared" si="419"/>
        <v>0</v>
      </c>
      <c r="BL885" s="614">
        <f t="shared" si="419"/>
        <v>0</v>
      </c>
      <c r="BM885" s="614">
        <f t="shared" si="419"/>
        <v>0</v>
      </c>
    </row>
    <row r="886" spans="1:65" hidden="1" outlineLevel="1" x14ac:dyDescent="0.3">
      <c r="A886" t="str">
        <f t="shared" si="407"/>
        <v>Additional Requirement</v>
      </c>
      <c r="B886" s="239" t="str">
        <f t="shared" ref="B886:D901" si="421">B834</f>
        <v>Dedicated for Hoplite (FBG) HRS</v>
      </c>
      <c r="C886" s="779" t="str">
        <f t="shared" si="421"/>
        <v>Hoplite (FBG) HRS</v>
      </c>
      <c r="D886" s="241" t="str">
        <f t="shared" si="421"/>
        <v>Kitting</v>
      </c>
      <c r="F886" s="592">
        <v>0</v>
      </c>
      <c r="G886" s="592">
        <f t="shared" si="420"/>
        <v>0</v>
      </c>
      <c r="H886" s="592">
        <f t="shared" si="420"/>
        <v>0</v>
      </c>
      <c r="I886" s="592">
        <f t="shared" si="420"/>
        <v>0</v>
      </c>
      <c r="J886" s="592">
        <f t="shared" si="420"/>
        <v>0</v>
      </c>
      <c r="K886" s="592">
        <f t="shared" si="420"/>
        <v>0</v>
      </c>
      <c r="L886" s="592">
        <f t="shared" si="420"/>
        <v>0</v>
      </c>
      <c r="M886" s="592">
        <f t="shared" si="420"/>
        <v>0</v>
      </c>
      <c r="N886" s="592">
        <f t="shared" si="420"/>
        <v>0</v>
      </c>
      <c r="O886" s="592">
        <f t="shared" si="420"/>
        <v>0</v>
      </c>
      <c r="P886" s="592">
        <f t="shared" si="420"/>
        <v>0</v>
      </c>
      <c r="Q886" s="592">
        <f t="shared" si="420"/>
        <v>0</v>
      </c>
      <c r="R886" s="593">
        <f t="shared" si="420"/>
        <v>0</v>
      </c>
      <c r="S886" s="614">
        <f t="shared" si="420"/>
        <v>0</v>
      </c>
      <c r="T886" s="595">
        <f t="shared" si="420"/>
        <v>0</v>
      </c>
      <c r="U886" s="592">
        <f t="shared" si="420"/>
        <v>0</v>
      </c>
      <c r="V886" s="592">
        <f t="shared" si="420"/>
        <v>0</v>
      </c>
      <c r="W886" s="592">
        <f t="shared" si="420"/>
        <v>0</v>
      </c>
      <c r="X886" s="592">
        <f t="shared" si="420"/>
        <v>0</v>
      </c>
      <c r="Y886" s="592">
        <f t="shared" si="420"/>
        <v>0</v>
      </c>
      <c r="Z886" s="592">
        <f t="shared" si="420"/>
        <v>0</v>
      </c>
      <c r="AA886" s="592">
        <f t="shared" si="420"/>
        <v>0</v>
      </c>
      <c r="AB886" s="592">
        <f t="shared" si="420"/>
        <v>0</v>
      </c>
      <c r="AC886" s="592">
        <f t="shared" si="420"/>
        <v>0</v>
      </c>
      <c r="AD886" s="592">
        <f t="shared" si="420"/>
        <v>0</v>
      </c>
      <c r="AE886" s="592">
        <f t="shared" si="420"/>
        <v>0</v>
      </c>
      <c r="AF886" s="593">
        <f t="shared" si="420"/>
        <v>0</v>
      </c>
      <c r="AG886" s="614">
        <f t="shared" si="420"/>
        <v>0</v>
      </c>
      <c r="AH886" s="595">
        <f t="shared" si="420"/>
        <v>0</v>
      </c>
      <c r="AI886" s="592">
        <f t="shared" si="420"/>
        <v>0</v>
      </c>
      <c r="AJ886" s="592">
        <f t="shared" si="420"/>
        <v>0</v>
      </c>
      <c r="AK886" s="592">
        <f t="shared" si="420"/>
        <v>0</v>
      </c>
      <c r="AL886" s="592">
        <f t="shared" si="420"/>
        <v>0</v>
      </c>
      <c r="AM886" s="592">
        <f t="shared" si="419"/>
        <v>0</v>
      </c>
      <c r="AN886" s="592">
        <f t="shared" si="419"/>
        <v>0</v>
      </c>
      <c r="AO886" s="592">
        <f t="shared" si="419"/>
        <v>0</v>
      </c>
      <c r="AP886" s="592">
        <f t="shared" si="419"/>
        <v>0</v>
      </c>
      <c r="AQ886" s="592">
        <f t="shared" si="419"/>
        <v>0</v>
      </c>
      <c r="AR886" s="592">
        <f t="shared" si="419"/>
        <v>0</v>
      </c>
      <c r="AS886" s="592">
        <f t="shared" si="419"/>
        <v>0</v>
      </c>
      <c r="AT886" s="593">
        <f t="shared" si="419"/>
        <v>0</v>
      </c>
      <c r="AU886" s="614">
        <f t="shared" si="419"/>
        <v>0</v>
      </c>
      <c r="AV886" s="595">
        <f t="shared" si="419"/>
        <v>0</v>
      </c>
      <c r="AW886" s="592">
        <f t="shared" si="419"/>
        <v>0</v>
      </c>
      <c r="AX886" s="592">
        <f t="shared" si="419"/>
        <v>0</v>
      </c>
      <c r="AY886" s="592">
        <f t="shared" si="419"/>
        <v>0</v>
      </c>
      <c r="AZ886" s="592">
        <f t="shared" si="419"/>
        <v>0</v>
      </c>
      <c r="BA886" s="592">
        <f t="shared" si="419"/>
        <v>0</v>
      </c>
      <c r="BB886" s="592">
        <f t="shared" si="419"/>
        <v>0</v>
      </c>
      <c r="BC886" s="592">
        <f t="shared" si="419"/>
        <v>0</v>
      </c>
      <c r="BD886" s="592">
        <f t="shared" si="419"/>
        <v>0</v>
      </c>
      <c r="BE886" s="592">
        <f t="shared" si="419"/>
        <v>0</v>
      </c>
      <c r="BF886" s="592">
        <f t="shared" si="419"/>
        <v>0</v>
      </c>
      <c r="BG886" s="592">
        <f t="shared" si="419"/>
        <v>0</v>
      </c>
      <c r="BH886" s="593">
        <f t="shared" si="419"/>
        <v>0</v>
      </c>
      <c r="BI886" s="614">
        <f t="shared" si="419"/>
        <v>0</v>
      </c>
      <c r="BJ886" s="614">
        <f t="shared" si="419"/>
        <v>0</v>
      </c>
      <c r="BK886" s="614">
        <f t="shared" si="419"/>
        <v>0</v>
      </c>
      <c r="BL886" s="614">
        <f t="shared" si="419"/>
        <v>0</v>
      </c>
      <c r="BM886" s="614">
        <f t="shared" si="419"/>
        <v>0</v>
      </c>
    </row>
    <row r="887" spans="1:65" hidden="1" outlineLevel="1" x14ac:dyDescent="0.3">
      <c r="A887" t="str">
        <f t="shared" si="407"/>
        <v>Additional Requirement</v>
      </c>
      <c r="B887" s="239" t="str">
        <f t="shared" si="421"/>
        <v>Dedicated for Hoplite (FBG) HRS</v>
      </c>
      <c r="C887" s="779" t="str">
        <f t="shared" si="421"/>
        <v>Hoplite (FBG) HRS</v>
      </c>
      <c r="D887" s="241" t="str">
        <f t="shared" si="421"/>
        <v>Stripping &amp; Cleaning</v>
      </c>
      <c r="F887" s="592">
        <v>0</v>
      </c>
      <c r="G887" s="592">
        <f t="shared" si="420"/>
        <v>0</v>
      </c>
      <c r="H887" s="592">
        <f t="shared" si="420"/>
        <v>0</v>
      </c>
      <c r="I887" s="592">
        <f t="shared" si="420"/>
        <v>0</v>
      </c>
      <c r="J887" s="592">
        <f t="shared" si="420"/>
        <v>0</v>
      </c>
      <c r="K887" s="592">
        <f t="shared" si="420"/>
        <v>0</v>
      </c>
      <c r="L887" s="592">
        <f t="shared" si="420"/>
        <v>0</v>
      </c>
      <c r="M887" s="592">
        <f t="shared" si="420"/>
        <v>0</v>
      </c>
      <c r="N887" s="592">
        <f t="shared" si="420"/>
        <v>0</v>
      </c>
      <c r="O887" s="592">
        <f t="shared" si="420"/>
        <v>0</v>
      </c>
      <c r="P887" s="592">
        <f t="shared" si="420"/>
        <v>0</v>
      </c>
      <c r="Q887" s="592">
        <f t="shared" si="420"/>
        <v>0</v>
      </c>
      <c r="R887" s="593">
        <f t="shared" si="420"/>
        <v>0</v>
      </c>
      <c r="S887" s="614">
        <f t="shared" si="420"/>
        <v>0</v>
      </c>
      <c r="T887" s="595">
        <f t="shared" si="420"/>
        <v>0</v>
      </c>
      <c r="U887" s="592">
        <f t="shared" si="420"/>
        <v>0</v>
      </c>
      <c r="V887" s="592">
        <f t="shared" si="420"/>
        <v>0</v>
      </c>
      <c r="W887" s="592">
        <f t="shared" si="420"/>
        <v>0</v>
      </c>
      <c r="X887" s="592">
        <f t="shared" si="420"/>
        <v>0</v>
      </c>
      <c r="Y887" s="592">
        <f t="shared" si="420"/>
        <v>0</v>
      </c>
      <c r="Z887" s="592">
        <f t="shared" si="420"/>
        <v>0</v>
      </c>
      <c r="AA887" s="592">
        <f t="shared" si="420"/>
        <v>0</v>
      </c>
      <c r="AB887" s="592">
        <f t="shared" si="420"/>
        <v>0</v>
      </c>
      <c r="AC887" s="592">
        <f t="shared" si="420"/>
        <v>0</v>
      </c>
      <c r="AD887" s="592">
        <f t="shared" si="420"/>
        <v>0</v>
      </c>
      <c r="AE887" s="592">
        <f t="shared" si="420"/>
        <v>0</v>
      </c>
      <c r="AF887" s="593">
        <f t="shared" si="420"/>
        <v>0</v>
      </c>
      <c r="AG887" s="614">
        <f t="shared" si="420"/>
        <v>0</v>
      </c>
      <c r="AH887" s="595">
        <f t="shared" si="420"/>
        <v>0</v>
      </c>
      <c r="AI887" s="592">
        <f t="shared" si="420"/>
        <v>0</v>
      </c>
      <c r="AJ887" s="592">
        <f t="shared" si="420"/>
        <v>0</v>
      </c>
      <c r="AK887" s="592">
        <f t="shared" si="420"/>
        <v>0</v>
      </c>
      <c r="AL887" s="592">
        <f t="shared" si="420"/>
        <v>0</v>
      </c>
      <c r="AM887" s="592">
        <f t="shared" si="419"/>
        <v>0</v>
      </c>
      <c r="AN887" s="592">
        <f t="shared" si="419"/>
        <v>0</v>
      </c>
      <c r="AO887" s="592">
        <f t="shared" si="419"/>
        <v>0</v>
      </c>
      <c r="AP887" s="592">
        <f t="shared" si="419"/>
        <v>0</v>
      </c>
      <c r="AQ887" s="592">
        <f t="shared" si="419"/>
        <v>0</v>
      </c>
      <c r="AR887" s="592">
        <f t="shared" si="419"/>
        <v>0</v>
      </c>
      <c r="AS887" s="592">
        <f t="shared" si="419"/>
        <v>0</v>
      </c>
      <c r="AT887" s="593">
        <f t="shared" si="419"/>
        <v>0</v>
      </c>
      <c r="AU887" s="614">
        <f t="shared" si="419"/>
        <v>0</v>
      </c>
      <c r="AV887" s="595">
        <f t="shared" si="419"/>
        <v>0</v>
      </c>
      <c r="AW887" s="592">
        <f t="shared" si="419"/>
        <v>0</v>
      </c>
      <c r="AX887" s="592">
        <f t="shared" si="419"/>
        <v>0</v>
      </c>
      <c r="AY887" s="592">
        <f t="shared" si="419"/>
        <v>0</v>
      </c>
      <c r="AZ887" s="592">
        <f t="shared" si="419"/>
        <v>0</v>
      </c>
      <c r="BA887" s="592">
        <f t="shared" si="419"/>
        <v>0</v>
      </c>
      <c r="BB887" s="592">
        <f t="shared" si="419"/>
        <v>0</v>
      </c>
      <c r="BC887" s="592">
        <f t="shared" si="419"/>
        <v>0</v>
      </c>
      <c r="BD887" s="592">
        <f t="shared" si="419"/>
        <v>0</v>
      </c>
      <c r="BE887" s="592">
        <f t="shared" si="419"/>
        <v>0</v>
      </c>
      <c r="BF887" s="592">
        <f t="shared" si="419"/>
        <v>0</v>
      </c>
      <c r="BG887" s="592">
        <f t="shared" si="419"/>
        <v>0</v>
      </c>
      <c r="BH887" s="593">
        <f t="shared" si="419"/>
        <v>0</v>
      </c>
      <c r="BI887" s="614">
        <f t="shared" si="419"/>
        <v>0</v>
      </c>
      <c r="BJ887" s="614">
        <f t="shared" si="419"/>
        <v>0</v>
      </c>
      <c r="BK887" s="614">
        <f t="shared" si="419"/>
        <v>0</v>
      </c>
      <c r="BL887" s="614">
        <f t="shared" si="419"/>
        <v>0</v>
      </c>
      <c r="BM887" s="614">
        <f t="shared" si="419"/>
        <v>0</v>
      </c>
    </row>
    <row r="888" spans="1:65" hidden="1" outlineLevel="1" x14ac:dyDescent="0.3">
      <c r="A888" t="str">
        <f t="shared" si="407"/>
        <v>Additional Requirement</v>
      </c>
      <c r="B888" s="239" t="str">
        <f t="shared" si="421"/>
        <v>Dedicated for Hoplite (FBG) HRS</v>
      </c>
      <c r="C888" s="779" t="str">
        <f t="shared" si="421"/>
        <v>Hoplite (FBG) HRS</v>
      </c>
      <c r="D888" s="241" t="str">
        <f t="shared" si="421"/>
        <v>Writing</v>
      </c>
      <c r="F888" s="592">
        <v>0</v>
      </c>
      <c r="G888" s="592">
        <f t="shared" si="420"/>
        <v>0</v>
      </c>
      <c r="H888" s="592">
        <f t="shared" si="420"/>
        <v>0</v>
      </c>
      <c r="I888" s="592">
        <f t="shared" si="420"/>
        <v>0</v>
      </c>
      <c r="J888" s="592">
        <f t="shared" si="420"/>
        <v>0</v>
      </c>
      <c r="K888" s="592">
        <f t="shared" si="420"/>
        <v>0</v>
      </c>
      <c r="L888" s="592">
        <f t="shared" si="420"/>
        <v>0</v>
      </c>
      <c r="M888" s="592">
        <f t="shared" si="420"/>
        <v>0</v>
      </c>
      <c r="N888" s="592">
        <f t="shared" si="420"/>
        <v>0</v>
      </c>
      <c r="O888" s="592">
        <f t="shared" si="420"/>
        <v>0</v>
      </c>
      <c r="P888" s="592">
        <f t="shared" si="420"/>
        <v>0</v>
      </c>
      <c r="Q888" s="592">
        <f t="shared" si="420"/>
        <v>0</v>
      </c>
      <c r="R888" s="593">
        <f t="shared" si="420"/>
        <v>0</v>
      </c>
      <c r="S888" s="614">
        <f t="shared" si="420"/>
        <v>0</v>
      </c>
      <c r="T888" s="595">
        <f t="shared" si="420"/>
        <v>0</v>
      </c>
      <c r="U888" s="592">
        <f t="shared" si="420"/>
        <v>0</v>
      </c>
      <c r="V888" s="592">
        <f t="shared" si="420"/>
        <v>0</v>
      </c>
      <c r="W888" s="592">
        <f t="shared" si="420"/>
        <v>0</v>
      </c>
      <c r="X888" s="592">
        <f t="shared" si="420"/>
        <v>0</v>
      </c>
      <c r="Y888" s="592">
        <f t="shared" si="420"/>
        <v>0</v>
      </c>
      <c r="Z888" s="592">
        <f t="shared" si="420"/>
        <v>0</v>
      </c>
      <c r="AA888" s="592">
        <f t="shared" si="420"/>
        <v>0</v>
      </c>
      <c r="AB888" s="592">
        <f t="shared" si="420"/>
        <v>0</v>
      </c>
      <c r="AC888" s="592">
        <f t="shared" si="420"/>
        <v>0</v>
      </c>
      <c r="AD888" s="592">
        <f t="shared" si="420"/>
        <v>0</v>
      </c>
      <c r="AE888" s="592">
        <f t="shared" si="420"/>
        <v>0</v>
      </c>
      <c r="AF888" s="593">
        <f t="shared" si="420"/>
        <v>0</v>
      </c>
      <c r="AG888" s="614">
        <f t="shared" si="420"/>
        <v>0</v>
      </c>
      <c r="AH888" s="595">
        <f t="shared" si="420"/>
        <v>0</v>
      </c>
      <c r="AI888" s="592">
        <f t="shared" si="420"/>
        <v>0</v>
      </c>
      <c r="AJ888" s="592">
        <f t="shared" si="420"/>
        <v>0</v>
      </c>
      <c r="AK888" s="592">
        <f t="shared" si="420"/>
        <v>0</v>
      </c>
      <c r="AL888" s="592">
        <f t="shared" si="420"/>
        <v>0</v>
      </c>
      <c r="AM888" s="592">
        <f t="shared" si="419"/>
        <v>0</v>
      </c>
      <c r="AN888" s="592">
        <f t="shared" si="419"/>
        <v>0</v>
      </c>
      <c r="AO888" s="592">
        <f t="shared" si="419"/>
        <v>0</v>
      </c>
      <c r="AP888" s="592">
        <f t="shared" si="419"/>
        <v>0</v>
      </c>
      <c r="AQ888" s="592">
        <f t="shared" si="419"/>
        <v>0</v>
      </c>
      <c r="AR888" s="592">
        <f t="shared" si="419"/>
        <v>0</v>
      </c>
      <c r="AS888" s="592">
        <f t="shared" si="419"/>
        <v>0</v>
      </c>
      <c r="AT888" s="593">
        <f t="shared" si="419"/>
        <v>0</v>
      </c>
      <c r="AU888" s="614">
        <f t="shared" si="419"/>
        <v>0</v>
      </c>
      <c r="AV888" s="595">
        <f t="shared" si="419"/>
        <v>0</v>
      </c>
      <c r="AW888" s="592">
        <f t="shared" si="419"/>
        <v>0</v>
      </c>
      <c r="AX888" s="592">
        <f t="shared" si="419"/>
        <v>0</v>
      </c>
      <c r="AY888" s="592">
        <f t="shared" si="419"/>
        <v>0</v>
      </c>
      <c r="AZ888" s="592">
        <f t="shared" si="419"/>
        <v>0</v>
      </c>
      <c r="BA888" s="592">
        <f t="shared" si="419"/>
        <v>0</v>
      </c>
      <c r="BB888" s="592">
        <f t="shared" si="419"/>
        <v>0</v>
      </c>
      <c r="BC888" s="592">
        <f t="shared" si="419"/>
        <v>0</v>
      </c>
      <c r="BD888" s="592">
        <f t="shared" si="419"/>
        <v>0</v>
      </c>
      <c r="BE888" s="592">
        <f t="shared" si="419"/>
        <v>0</v>
      </c>
      <c r="BF888" s="592">
        <f t="shared" si="419"/>
        <v>0</v>
      </c>
      <c r="BG888" s="592">
        <f t="shared" si="419"/>
        <v>0</v>
      </c>
      <c r="BH888" s="593">
        <f t="shared" si="419"/>
        <v>0</v>
      </c>
      <c r="BI888" s="614">
        <f t="shared" si="419"/>
        <v>0</v>
      </c>
      <c r="BJ888" s="614">
        <f t="shared" si="419"/>
        <v>0</v>
      </c>
      <c r="BK888" s="614">
        <f t="shared" si="419"/>
        <v>0</v>
      </c>
      <c r="BL888" s="614">
        <f t="shared" si="419"/>
        <v>0</v>
      </c>
      <c r="BM888" s="614">
        <f t="shared" si="419"/>
        <v>0</v>
      </c>
    </row>
    <row r="889" spans="1:65" hidden="1" outlineLevel="1" x14ac:dyDescent="0.3">
      <c r="A889" t="str">
        <f t="shared" si="407"/>
        <v>Additional Requirement</v>
      </c>
      <c r="B889" s="239" t="str">
        <f t="shared" si="421"/>
        <v>Dedicated for Hoplite (FBG) HRS</v>
      </c>
      <c r="C889" s="779" t="str">
        <f t="shared" si="421"/>
        <v>Hoplite (FBG) HRS</v>
      </c>
      <c r="D889" s="241" t="str">
        <f t="shared" si="421"/>
        <v>Fiber Recoating</v>
      </c>
      <c r="F889" s="592">
        <v>0</v>
      </c>
      <c r="G889" s="592">
        <f t="shared" si="420"/>
        <v>0</v>
      </c>
      <c r="H889" s="592">
        <f t="shared" si="420"/>
        <v>0</v>
      </c>
      <c r="I889" s="592">
        <f t="shared" si="420"/>
        <v>0</v>
      </c>
      <c r="J889" s="592">
        <f t="shared" si="420"/>
        <v>0</v>
      </c>
      <c r="K889" s="592">
        <f t="shared" si="420"/>
        <v>0</v>
      </c>
      <c r="L889" s="592">
        <f t="shared" si="420"/>
        <v>0</v>
      </c>
      <c r="M889" s="592">
        <f t="shared" si="420"/>
        <v>0</v>
      </c>
      <c r="N889" s="592">
        <f t="shared" si="420"/>
        <v>0</v>
      </c>
      <c r="O889" s="592">
        <f t="shared" si="420"/>
        <v>0</v>
      </c>
      <c r="P889" s="592">
        <f t="shared" si="420"/>
        <v>0</v>
      </c>
      <c r="Q889" s="592">
        <f t="shared" si="420"/>
        <v>0</v>
      </c>
      <c r="R889" s="593">
        <f t="shared" si="420"/>
        <v>0</v>
      </c>
      <c r="S889" s="614">
        <f t="shared" si="420"/>
        <v>0</v>
      </c>
      <c r="T889" s="595">
        <f t="shared" si="420"/>
        <v>0</v>
      </c>
      <c r="U889" s="592">
        <f t="shared" si="420"/>
        <v>0</v>
      </c>
      <c r="V889" s="592">
        <f t="shared" si="420"/>
        <v>0</v>
      </c>
      <c r="W889" s="592">
        <f t="shared" si="420"/>
        <v>0</v>
      </c>
      <c r="X889" s="592">
        <f t="shared" si="420"/>
        <v>0</v>
      </c>
      <c r="Y889" s="592">
        <f t="shared" si="420"/>
        <v>0</v>
      </c>
      <c r="Z889" s="592">
        <f t="shared" si="420"/>
        <v>0</v>
      </c>
      <c r="AA889" s="592">
        <f t="shared" si="420"/>
        <v>0</v>
      </c>
      <c r="AB889" s="592">
        <f t="shared" si="420"/>
        <v>0</v>
      </c>
      <c r="AC889" s="592">
        <f t="shared" si="420"/>
        <v>0</v>
      </c>
      <c r="AD889" s="592">
        <f t="shared" si="420"/>
        <v>0</v>
      </c>
      <c r="AE889" s="592">
        <f t="shared" si="420"/>
        <v>0</v>
      </c>
      <c r="AF889" s="593">
        <f t="shared" si="420"/>
        <v>0</v>
      </c>
      <c r="AG889" s="614">
        <f t="shared" si="420"/>
        <v>0</v>
      </c>
      <c r="AH889" s="595">
        <f t="shared" si="420"/>
        <v>0</v>
      </c>
      <c r="AI889" s="592">
        <f t="shared" si="420"/>
        <v>0</v>
      </c>
      <c r="AJ889" s="592">
        <f t="shared" si="420"/>
        <v>0</v>
      </c>
      <c r="AK889" s="592">
        <f t="shared" si="420"/>
        <v>0</v>
      </c>
      <c r="AL889" s="592">
        <f t="shared" si="420"/>
        <v>0</v>
      </c>
      <c r="AM889" s="592">
        <f t="shared" si="419"/>
        <v>0</v>
      </c>
      <c r="AN889" s="592">
        <f t="shared" si="419"/>
        <v>0</v>
      </c>
      <c r="AO889" s="592">
        <f t="shared" si="419"/>
        <v>0</v>
      </c>
      <c r="AP889" s="592">
        <f t="shared" si="419"/>
        <v>0</v>
      </c>
      <c r="AQ889" s="592">
        <f t="shared" si="419"/>
        <v>0</v>
      </c>
      <c r="AR889" s="592">
        <f t="shared" si="419"/>
        <v>0</v>
      </c>
      <c r="AS889" s="592">
        <f t="shared" si="419"/>
        <v>0</v>
      </c>
      <c r="AT889" s="593">
        <f t="shared" si="419"/>
        <v>0</v>
      </c>
      <c r="AU889" s="614">
        <f t="shared" si="419"/>
        <v>0</v>
      </c>
      <c r="AV889" s="595">
        <f t="shared" si="419"/>
        <v>0</v>
      </c>
      <c r="AW889" s="592">
        <f t="shared" si="419"/>
        <v>0</v>
      </c>
      <c r="AX889" s="592">
        <f t="shared" si="419"/>
        <v>0</v>
      </c>
      <c r="AY889" s="592">
        <f t="shared" si="419"/>
        <v>0</v>
      </c>
      <c r="AZ889" s="592">
        <f t="shared" si="419"/>
        <v>0</v>
      </c>
      <c r="BA889" s="592">
        <f t="shared" si="419"/>
        <v>0</v>
      </c>
      <c r="BB889" s="592">
        <f t="shared" si="419"/>
        <v>0</v>
      </c>
      <c r="BC889" s="592">
        <f t="shared" si="419"/>
        <v>0</v>
      </c>
      <c r="BD889" s="592">
        <f t="shared" si="419"/>
        <v>0</v>
      </c>
      <c r="BE889" s="592">
        <f t="shared" si="419"/>
        <v>0</v>
      </c>
      <c r="BF889" s="592">
        <f t="shared" si="419"/>
        <v>0</v>
      </c>
      <c r="BG889" s="592">
        <f t="shared" si="419"/>
        <v>0</v>
      </c>
      <c r="BH889" s="593">
        <f t="shared" si="419"/>
        <v>0</v>
      </c>
      <c r="BI889" s="614">
        <f t="shared" si="419"/>
        <v>0</v>
      </c>
      <c r="BJ889" s="614">
        <f t="shared" si="419"/>
        <v>0</v>
      </c>
      <c r="BK889" s="614">
        <f t="shared" si="419"/>
        <v>0</v>
      </c>
      <c r="BL889" s="614">
        <f t="shared" si="419"/>
        <v>0</v>
      </c>
      <c r="BM889" s="614">
        <f t="shared" si="419"/>
        <v>0</v>
      </c>
    </row>
    <row r="890" spans="1:65" hidden="1" outlineLevel="1" x14ac:dyDescent="0.3">
      <c r="A890" t="str">
        <f t="shared" si="407"/>
        <v>Additional Requirement</v>
      </c>
      <c r="B890" s="239" t="str">
        <f t="shared" si="421"/>
        <v>Dedicated for Hoplite (FBG) HRS</v>
      </c>
      <c r="C890" s="779" t="str">
        <f t="shared" si="421"/>
        <v>Hoplite (FBG) HRS</v>
      </c>
      <c r="D890" s="241" t="str">
        <f t="shared" si="421"/>
        <v>Proof Test</v>
      </c>
      <c r="F890" s="592">
        <v>0</v>
      </c>
      <c r="G890" s="592">
        <f t="shared" si="420"/>
        <v>0</v>
      </c>
      <c r="H890" s="592">
        <f t="shared" si="420"/>
        <v>0</v>
      </c>
      <c r="I890" s="592">
        <f t="shared" si="420"/>
        <v>0</v>
      </c>
      <c r="J890" s="592">
        <f t="shared" si="420"/>
        <v>0</v>
      </c>
      <c r="K890" s="592">
        <f t="shared" si="420"/>
        <v>0</v>
      </c>
      <c r="L890" s="592">
        <f t="shared" si="420"/>
        <v>0</v>
      </c>
      <c r="M890" s="592">
        <f t="shared" si="420"/>
        <v>0</v>
      </c>
      <c r="N890" s="592">
        <f t="shared" si="420"/>
        <v>0</v>
      </c>
      <c r="O890" s="592">
        <f t="shared" si="420"/>
        <v>0</v>
      </c>
      <c r="P890" s="592">
        <f t="shared" si="420"/>
        <v>0</v>
      </c>
      <c r="Q890" s="592">
        <f t="shared" si="420"/>
        <v>0</v>
      </c>
      <c r="R890" s="593">
        <f t="shared" si="420"/>
        <v>0</v>
      </c>
      <c r="S890" s="614">
        <f t="shared" si="420"/>
        <v>0</v>
      </c>
      <c r="T890" s="595">
        <f t="shared" si="420"/>
        <v>0</v>
      </c>
      <c r="U890" s="592">
        <f t="shared" si="420"/>
        <v>0</v>
      </c>
      <c r="V890" s="592">
        <f t="shared" si="420"/>
        <v>0</v>
      </c>
      <c r="W890" s="592">
        <f t="shared" si="420"/>
        <v>0</v>
      </c>
      <c r="X890" s="592">
        <f t="shared" si="420"/>
        <v>0</v>
      </c>
      <c r="Y890" s="592">
        <f t="shared" si="420"/>
        <v>0</v>
      </c>
      <c r="Z890" s="592">
        <f t="shared" si="420"/>
        <v>0</v>
      </c>
      <c r="AA890" s="592">
        <f t="shared" si="420"/>
        <v>0</v>
      </c>
      <c r="AB890" s="592">
        <f t="shared" si="420"/>
        <v>0</v>
      </c>
      <c r="AC890" s="592">
        <f t="shared" si="420"/>
        <v>0</v>
      </c>
      <c r="AD890" s="592">
        <f t="shared" si="420"/>
        <v>0</v>
      </c>
      <c r="AE890" s="592">
        <f t="shared" si="420"/>
        <v>0</v>
      </c>
      <c r="AF890" s="593">
        <f t="shared" si="420"/>
        <v>0</v>
      </c>
      <c r="AG890" s="614">
        <f t="shared" si="420"/>
        <v>0</v>
      </c>
      <c r="AH890" s="595">
        <f t="shared" si="420"/>
        <v>0</v>
      </c>
      <c r="AI890" s="592">
        <f t="shared" si="420"/>
        <v>0</v>
      </c>
      <c r="AJ890" s="592">
        <f t="shared" si="420"/>
        <v>0</v>
      </c>
      <c r="AK890" s="592">
        <f t="shared" si="420"/>
        <v>0</v>
      </c>
      <c r="AL890" s="592">
        <f t="shared" si="420"/>
        <v>0</v>
      </c>
      <c r="AM890" s="592">
        <f t="shared" si="419"/>
        <v>0</v>
      </c>
      <c r="AN890" s="592">
        <f t="shared" si="419"/>
        <v>0</v>
      </c>
      <c r="AO890" s="592">
        <f t="shared" si="419"/>
        <v>0</v>
      </c>
      <c r="AP890" s="592">
        <f t="shared" si="419"/>
        <v>0</v>
      </c>
      <c r="AQ890" s="592">
        <f t="shared" si="419"/>
        <v>0</v>
      </c>
      <c r="AR890" s="592">
        <f t="shared" si="419"/>
        <v>0</v>
      </c>
      <c r="AS890" s="592">
        <f t="shared" si="419"/>
        <v>0</v>
      </c>
      <c r="AT890" s="593">
        <f t="shared" si="419"/>
        <v>0</v>
      </c>
      <c r="AU890" s="614">
        <f t="shared" si="419"/>
        <v>0</v>
      </c>
      <c r="AV890" s="595">
        <f t="shared" si="419"/>
        <v>0</v>
      </c>
      <c r="AW890" s="592">
        <f t="shared" si="419"/>
        <v>0</v>
      </c>
      <c r="AX890" s="592">
        <f t="shared" si="419"/>
        <v>0</v>
      </c>
      <c r="AY890" s="592">
        <f t="shared" si="419"/>
        <v>0</v>
      </c>
      <c r="AZ890" s="592">
        <f t="shared" si="419"/>
        <v>0</v>
      </c>
      <c r="BA890" s="592">
        <f t="shared" si="419"/>
        <v>0</v>
      </c>
      <c r="BB890" s="592">
        <f t="shared" si="419"/>
        <v>0</v>
      </c>
      <c r="BC890" s="592">
        <f t="shared" si="419"/>
        <v>0</v>
      </c>
      <c r="BD890" s="592">
        <f t="shared" si="419"/>
        <v>0</v>
      </c>
      <c r="BE890" s="592">
        <f t="shared" si="419"/>
        <v>0</v>
      </c>
      <c r="BF890" s="592">
        <f t="shared" si="419"/>
        <v>0</v>
      </c>
      <c r="BG890" s="592">
        <f t="shared" si="419"/>
        <v>0</v>
      </c>
      <c r="BH890" s="593">
        <f t="shared" si="419"/>
        <v>0</v>
      </c>
      <c r="BI890" s="614">
        <f t="shared" si="419"/>
        <v>0</v>
      </c>
      <c r="BJ890" s="614">
        <f t="shared" si="419"/>
        <v>0</v>
      </c>
      <c r="BK890" s="614">
        <f t="shared" si="419"/>
        <v>0</v>
      </c>
      <c r="BL890" s="614">
        <f t="shared" si="419"/>
        <v>0</v>
      </c>
      <c r="BM890" s="614">
        <f t="shared" si="419"/>
        <v>0</v>
      </c>
    </row>
    <row r="891" spans="1:65" hidden="1" outlineLevel="1" x14ac:dyDescent="0.3">
      <c r="A891" t="str">
        <f t="shared" si="407"/>
        <v>Additional Requirement</v>
      </c>
      <c r="B891" s="239" t="str">
        <f t="shared" si="421"/>
        <v>Dedicated for Hoplite (FBG) HRS</v>
      </c>
      <c r="C891" s="241" t="str">
        <f t="shared" si="421"/>
        <v>Hoplite (FBG) HRS</v>
      </c>
      <c r="D891" s="241" t="str">
        <f t="shared" si="421"/>
        <v>Degas</v>
      </c>
      <c r="F891" s="592">
        <v>0</v>
      </c>
      <c r="G891" s="592">
        <f t="shared" si="420"/>
        <v>0</v>
      </c>
      <c r="H891" s="592">
        <f t="shared" si="420"/>
        <v>0</v>
      </c>
      <c r="I891" s="592">
        <f t="shared" si="420"/>
        <v>0</v>
      </c>
      <c r="J891" s="592">
        <f t="shared" si="420"/>
        <v>0</v>
      </c>
      <c r="K891" s="592">
        <f t="shared" si="420"/>
        <v>0</v>
      </c>
      <c r="L891" s="592">
        <f t="shared" si="420"/>
        <v>0</v>
      </c>
      <c r="M891" s="592">
        <f t="shared" si="420"/>
        <v>0</v>
      </c>
      <c r="N891" s="592">
        <f t="shared" si="420"/>
        <v>0</v>
      </c>
      <c r="O891" s="592">
        <f t="shared" si="420"/>
        <v>0</v>
      </c>
      <c r="P891" s="592">
        <f t="shared" si="420"/>
        <v>0</v>
      </c>
      <c r="Q891" s="592">
        <f t="shared" si="420"/>
        <v>0</v>
      </c>
      <c r="R891" s="593">
        <f t="shared" si="420"/>
        <v>0</v>
      </c>
      <c r="S891" s="614">
        <f t="shared" si="420"/>
        <v>0</v>
      </c>
      <c r="T891" s="595">
        <f t="shared" si="420"/>
        <v>0</v>
      </c>
      <c r="U891" s="592">
        <f t="shared" si="420"/>
        <v>0</v>
      </c>
      <c r="V891" s="592">
        <f t="shared" si="420"/>
        <v>0</v>
      </c>
      <c r="W891" s="592">
        <f t="shared" si="420"/>
        <v>0</v>
      </c>
      <c r="X891" s="592">
        <f t="shared" si="420"/>
        <v>0</v>
      </c>
      <c r="Y891" s="592">
        <f t="shared" si="420"/>
        <v>0</v>
      </c>
      <c r="Z891" s="592">
        <f t="shared" si="420"/>
        <v>0</v>
      </c>
      <c r="AA891" s="592">
        <f t="shared" si="420"/>
        <v>0</v>
      </c>
      <c r="AB891" s="592">
        <f t="shared" si="420"/>
        <v>0</v>
      </c>
      <c r="AC891" s="592">
        <f t="shared" si="420"/>
        <v>0</v>
      </c>
      <c r="AD891" s="592">
        <f t="shared" si="420"/>
        <v>0</v>
      </c>
      <c r="AE891" s="592">
        <f t="shared" si="420"/>
        <v>0</v>
      </c>
      <c r="AF891" s="593">
        <f t="shared" si="420"/>
        <v>0</v>
      </c>
      <c r="AG891" s="614">
        <f t="shared" si="420"/>
        <v>0</v>
      </c>
      <c r="AH891" s="595">
        <f t="shared" si="420"/>
        <v>0</v>
      </c>
      <c r="AI891" s="592">
        <f t="shared" si="420"/>
        <v>0</v>
      </c>
      <c r="AJ891" s="592">
        <f t="shared" si="420"/>
        <v>0</v>
      </c>
      <c r="AK891" s="592">
        <f t="shared" si="420"/>
        <v>0</v>
      </c>
      <c r="AL891" s="592">
        <f t="shared" si="420"/>
        <v>0</v>
      </c>
      <c r="AM891" s="592">
        <f t="shared" si="419"/>
        <v>0</v>
      </c>
      <c r="AN891" s="592">
        <f t="shared" si="419"/>
        <v>0</v>
      </c>
      <c r="AO891" s="592">
        <f t="shared" si="419"/>
        <v>0</v>
      </c>
      <c r="AP891" s="592">
        <f t="shared" si="419"/>
        <v>0</v>
      </c>
      <c r="AQ891" s="592">
        <f t="shared" si="419"/>
        <v>0</v>
      </c>
      <c r="AR891" s="592">
        <f t="shared" si="419"/>
        <v>0</v>
      </c>
      <c r="AS891" s="592">
        <f t="shared" si="419"/>
        <v>0</v>
      </c>
      <c r="AT891" s="593">
        <f t="shared" si="419"/>
        <v>0</v>
      </c>
      <c r="AU891" s="614">
        <f t="shared" si="419"/>
        <v>0</v>
      </c>
      <c r="AV891" s="595">
        <f t="shared" si="419"/>
        <v>0</v>
      </c>
      <c r="AW891" s="592">
        <f t="shared" si="419"/>
        <v>0</v>
      </c>
      <c r="AX891" s="592">
        <f t="shared" si="419"/>
        <v>0</v>
      </c>
      <c r="AY891" s="592">
        <f t="shared" si="419"/>
        <v>0</v>
      </c>
      <c r="AZ891" s="592">
        <f t="shared" si="419"/>
        <v>0</v>
      </c>
      <c r="BA891" s="592">
        <f t="shared" si="419"/>
        <v>0</v>
      </c>
      <c r="BB891" s="592">
        <f t="shared" si="419"/>
        <v>0</v>
      </c>
      <c r="BC891" s="592">
        <f t="shared" si="419"/>
        <v>0</v>
      </c>
      <c r="BD891" s="592">
        <f t="shared" si="419"/>
        <v>0</v>
      </c>
      <c r="BE891" s="592">
        <f t="shared" si="419"/>
        <v>0</v>
      </c>
      <c r="BF891" s="592">
        <f t="shared" si="419"/>
        <v>0</v>
      </c>
      <c r="BG891" s="592">
        <f t="shared" si="419"/>
        <v>0</v>
      </c>
      <c r="BH891" s="593">
        <f t="shared" si="419"/>
        <v>0</v>
      </c>
      <c r="BI891" s="614">
        <f t="shared" si="419"/>
        <v>0</v>
      </c>
      <c r="BJ891" s="614">
        <f t="shared" si="419"/>
        <v>0</v>
      </c>
      <c r="BK891" s="614">
        <f t="shared" si="419"/>
        <v>0</v>
      </c>
      <c r="BL891" s="614">
        <f t="shared" si="419"/>
        <v>0</v>
      </c>
      <c r="BM891" s="614">
        <f t="shared" si="419"/>
        <v>0</v>
      </c>
    </row>
    <row r="892" spans="1:65" hidden="1" outlineLevel="1" x14ac:dyDescent="0.3">
      <c r="A892" t="str">
        <f t="shared" si="407"/>
        <v>Additional Requirement</v>
      </c>
      <c r="B892" s="780" t="str">
        <f t="shared" si="421"/>
        <v>Dedicated for Hoplite (FBG) HRS</v>
      </c>
      <c r="C892" s="629" t="str">
        <f t="shared" si="421"/>
        <v>Hoplite (FBG) HRS</v>
      </c>
      <c r="D892" s="629" t="str">
        <f t="shared" si="421"/>
        <v>Optical Test</v>
      </c>
      <c r="F892" s="781">
        <v>0</v>
      </c>
      <c r="G892" s="781">
        <f t="shared" si="420"/>
        <v>0</v>
      </c>
      <c r="H892" s="781">
        <f t="shared" si="420"/>
        <v>0</v>
      </c>
      <c r="I892" s="781">
        <f t="shared" si="420"/>
        <v>0</v>
      </c>
      <c r="J892" s="781">
        <f t="shared" si="420"/>
        <v>0</v>
      </c>
      <c r="K892" s="781">
        <f t="shared" si="420"/>
        <v>0</v>
      </c>
      <c r="L892" s="781">
        <f t="shared" si="420"/>
        <v>0</v>
      </c>
      <c r="M892" s="781">
        <f t="shared" si="420"/>
        <v>0</v>
      </c>
      <c r="N892" s="781">
        <f t="shared" si="420"/>
        <v>0</v>
      </c>
      <c r="O892" s="781">
        <f t="shared" si="420"/>
        <v>0</v>
      </c>
      <c r="P892" s="781">
        <f t="shared" si="420"/>
        <v>0</v>
      </c>
      <c r="Q892" s="781">
        <f t="shared" si="420"/>
        <v>0</v>
      </c>
      <c r="R892" s="782">
        <f t="shared" si="420"/>
        <v>0</v>
      </c>
      <c r="S892" s="614">
        <f t="shared" si="420"/>
        <v>0</v>
      </c>
      <c r="T892" s="783">
        <f t="shared" si="420"/>
        <v>0</v>
      </c>
      <c r="U892" s="781">
        <f t="shared" si="420"/>
        <v>0</v>
      </c>
      <c r="V892" s="781">
        <f t="shared" si="420"/>
        <v>0</v>
      </c>
      <c r="W892" s="781">
        <f t="shared" si="420"/>
        <v>0</v>
      </c>
      <c r="X892" s="781">
        <f t="shared" si="420"/>
        <v>0</v>
      </c>
      <c r="Y892" s="781">
        <f t="shared" si="420"/>
        <v>0</v>
      </c>
      <c r="Z892" s="781">
        <f t="shared" si="420"/>
        <v>0</v>
      </c>
      <c r="AA892" s="781">
        <f t="shared" si="420"/>
        <v>0</v>
      </c>
      <c r="AB892" s="781">
        <f t="shared" si="420"/>
        <v>0</v>
      </c>
      <c r="AC892" s="781">
        <f t="shared" si="420"/>
        <v>0</v>
      </c>
      <c r="AD892" s="781">
        <f t="shared" si="420"/>
        <v>0</v>
      </c>
      <c r="AE892" s="781">
        <f t="shared" si="420"/>
        <v>0</v>
      </c>
      <c r="AF892" s="782">
        <f t="shared" si="420"/>
        <v>0</v>
      </c>
      <c r="AG892" s="614">
        <f t="shared" si="420"/>
        <v>0</v>
      </c>
      <c r="AH892" s="783">
        <f t="shared" si="420"/>
        <v>0</v>
      </c>
      <c r="AI892" s="781">
        <f t="shared" si="420"/>
        <v>0</v>
      </c>
      <c r="AJ892" s="781">
        <f t="shared" si="420"/>
        <v>0</v>
      </c>
      <c r="AK892" s="781">
        <f t="shared" si="420"/>
        <v>0</v>
      </c>
      <c r="AL892" s="781">
        <f t="shared" ref="AL892" si="422">ROUNDUP(IF(AL788-AL840&lt;0,0,AL788-AL840),0)</f>
        <v>0</v>
      </c>
      <c r="AM892" s="781">
        <f t="shared" si="419"/>
        <v>0</v>
      </c>
      <c r="AN892" s="781">
        <f t="shared" si="419"/>
        <v>0</v>
      </c>
      <c r="AO892" s="781">
        <f t="shared" si="419"/>
        <v>0</v>
      </c>
      <c r="AP892" s="781">
        <f t="shared" si="419"/>
        <v>0</v>
      </c>
      <c r="AQ892" s="781">
        <f t="shared" si="419"/>
        <v>0</v>
      </c>
      <c r="AR892" s="781">
        <f t="shared" si="419"/>
        <v>0</v>
      </c>
      <c r="AS892" s="781">
        <f t="shared" si="419"/>
        <v>0</v>
      </c>
      <c r="AT892" s="782">
        <f t="shared" si="419"/>
        <v>0</v>
      </c>
      <c r="AU892" s="614">
        <f t="shared" si="419"/>
        <v>0</v>
      </c>
      <c r="AV892" s="783">
        <f t="shared" si="419"/>
        <v>0</v>
      </c>
      <c r="AW892" s="781">
        <f t="shared" si="419"/>
        <v>0</v>
      </c>
      <c r="AX892" s="781">
        <f t="shared" si="419"/>
        <v>0</v>
      </c>
      <c r="AY892" s="781">
        <f t="shared" si="419"/>
        <v>0</v>
      </c>
      <c r="AZ892" s="781">
        <f t="shared" si="419"/>
        <v>0</v>
      </c>
      <c r="BA892" s="781">
        <f t="shared" si="419"/>
        <v>0</v>
      </c>
      <c r="BB892" s="781">
        <f t="shared" si="419"/>
        <v>0</v>
      </c>
      <c r="BC892" s="781">
        <f t="shared" si="419"/>
        <v>0</v>
      </c>
      <c r="BD892" s="781">
        <f t="shared" si="419"/>
        <v>0</v>
      </c>
      <c r="BE892" s="781">
        <f t="shared" si="419"/>
        <v>0</v>
      </c>
      <c r="BF892" s="781">
        <f t="shared" si="419"/>
        <v>0</v>
      </c>
      <c r="BG892" s="781">
        <f t="shared" si="419"/>
        <v>0</v>
      </c>
      <c r="BH892" s="782">
        <f t="shared" si="419"/>
        <v>0</v>
      </c>
      <c r="BI892" s="614">
        <f t="shared" si="419"/>
        <v>0</v>
      </c>
      <c r="BJ892" s="614">
        <f t="shared" si="419"/>
        <v>0</v>
      </c>
      <c r="BK892" s="614">
        <f t="shared" si="419"/>
        <v>0</v>
      </c>
      <c r="BL892" s="614">
        <f t="shared" si="419"/>
        <v>0</v>
      </c>
      <c r="BM892" s="614">
        <f t="shared" ref="BM892" si="423">ROUNDUP(IF(BM788-BM840&lt;0,0,BM788-BM840),0)</f>
        <v>0</v>
      </c>
    </row>
    <row r="893" spans="1:65" hidden="1" outlineLevel="1" x14ac:dyDescent="0.3">
      <c r="A893" t="str">
        <f t="shared" si="407"/>
        <v>Additional Requirement</v>
      </c>
      <c r="B893" s="780" t="str">
        <f t="shared" si="421"/>
        <v>Dedicated for Hoplite (FBG) HRS</v>
      </c>
      <c r="C893" s="629" t="str">
        <f t="shared" si="421"/>
        <v>Hoplite (FBG) HRS</v>
      </c>
      <c r="D893" s="629" t="str">
        <f t="shared" si="421"/>
        <v>Hoplite Final Inspection</v>
      </c>
      <c r="F893" s="781">
        <v>0</v>
      </c>
      <c r="G893" s="781">
        <f t="shared" ref="G893:BM897" si="424">ROUNDUP(IF(G789-G841&lt;0,0,G789-G841),0)</f>
        <v>0</v>
      </c>
      <c r="H893" s="781">
        <f t="shared" si="424"/>
        <v>0</v>
      </c>
      <c r="I893" s="781">
        <f t="shared" si="424"/>
        <v>0</v>
      </c>
      <c r="J893" s="781">
        <f t="shared" si="424"/>
        <v>0</v>
      </c>
      <c r="K893" s="781">
        <f t="shared" si="424"/>
        <v>0</v>
      </c>
      <c r="L893" s="781">
        <f t="shared" si="424"/>
        <v>0</v>
      </c>
      <c r="M893" s="781">
        <f t="shared" si="424"/>
        <v>0</v>
      </c>
      <c r="N893" s="781">
        <f t="shared" si="424"/>
        <v>0</v>
      </c>
      <c r="O893" s="781">
        <f t="shared" si="424"/>
        <v>0</v>
      </c>
      <c r="P893" s="781">
        <f t="shared" si="424"/>
        <v>0</v>
      </c>
      <c r="Q893" s="781">
        <f t="shared" si="424"/>
        <v>0</v>
      </c>
      <c r="R893" s="782">
        <f t="shared" si="424"/>
        <v>0</v>
      </c>
      <c r="S893" s="614">
        <f t="shared" si="424"/>
        <v>0</v>
      </c>
      <c r="T893" s="783">
        <f t="shared" si="424"/>
        <v>0</v>
      </c>
      <c r="U893" s="781">
        <f t="shared" si="424"/>
        <v>0</v>
      </c>
      <c r="V893" s="781">
        <f t="shared" si="424"/>
        <v>0</v>
      </c>
      <c r="W893" s="781">
        <f t="shared" si="424"/>
        <v>0</v>
      </c>
      <c r="X893" s="781">
        <f t="shared" si="424"/>
        <v>0</v>
      </c>
      <c r="Y893" s="781">
        <f t="shared" si="424"/>
        <v>0</v>
      </c>
      <c r="Z893" s="781">
        <f t="shared" si="424"/>
        <v>0</v>
      </c>
      <c r="AA893" s="781">
        <f t="shared" si="424"/>
        <v>0</v>
      </c>
      <c r="AB893" s="781">
        <f t="shared" si="424"/>
        <v>0</v>
      </c>
      <c r="AC893" s="781">
        <f t="shared" si="424"/>
        <v>0</v>
      </c>
      <c r="AD893" s="781">
        <f t="shared" si="424"/>
        <v>0</v>
      </c>
      <c r="AE893" s="781">
        <f t="shared" si="424"/>
        <v>0</v>
      </c>
      <c r="AF893" s="782">
        <f t="shared" si="424"/>
        <v>0</v>
      </c>
      <c r="AG893" s="614">
        <f t="shared" si="424"/>
        <v>0</v>
      </c>
      <c r="AH893" s="783">
        <f t="shared" si="424"/>
        <v>0</v>
      </c>
      <c r="AI893" s="781">
        <f t="shared" si="424"/>
        <v>0</v>
      </c>
      <c r="AJ893" s="781">
        <f t="shared" si="424"/>
        <v>0</v>
      </c>
      <c r="AK893" s="781">
        <f t="shared" si="424"/>
        <v>0</v>
      </c>
      <c r="AL893" s="781">
        <f t="shared" si="424"/>
        <v>0</v>
      </c>
      <c r="AM893" s="781">
        <f t="shared" si="424"/>
        <v>0</v>
      </c>
      <c r="AN893" s="781">
        <f t="shared" si="424"/>
        <v>0</v>
      </c>
      <c r="AO893" s="781">
        <f t="shared" si="424"/>
        <v>0</v>
      </c>
      <c r="AP893" s="781">
        <f t="shared" si="424"/>
        <v>0</v>
      </c>
      <c r="AQ893" s="781">
        <f t="shared" si="424"/>
        <v>0</v>
      </c>
      <c r="AR893" s="781">
        <f t="shared" si="424"/>
        <v>0</v>
      </c>
      <c r="AS893" s="781">
        <f t="shared" si="424"/>
        <v>0</v>
      </c>
      <c r="AT893" s="782">
        <f t="shared" si="424"/>
        <v>0</v>
      </c>
      <c r="AU893" s="614">
        <f t="shared" si="424"/>
        <v>0</v>
      </c>
      <c r="AV893" s="783">
        <f t="shared" si="424"/>
        <v>0</v>
      </c>
      <c r="AW893" s="781">
        <f t="shared" si="424"/>
        <v>0</v>
      </c>
      <c r="AX893" s="781">
        <f t="shared" si="424"/>
        <v>0</v>
      </c>
      <c r="AY893" s="781">
        <f t="shared" si="424"/>
        <v>0</v>
      </c>
      <c r="AZ893" s="781">
        <f t="shared" si="424"/>
        <v>0</v>
      </c>
      <c r="BA893" s="781">
        <f t="shared" si="424"/>
        <v>0</v>
      </c>
      <c r="BB893" s="781">
        <f t="shared" si="424"/>
        <v>0</v>
      </c>
      <c r="BC893" s="781">
        <f t="shared" si="424"/>
        <v>0</v>
      </c>
      <c r="BD893" s="781">
        <f t="shared" si="424"/>
        <v>0</v>
      </c>
      <c r="BE893" s="781">
        <f t="shared" si="424"/>
        <v>0</v>
      </c>
      <c r="BF893" s="781">
        <f t="shared" si="424"/>
        <v>0</v>
      </c>
      <c r="BG893" s="781">
        <f t="shared" si="424"/>
        <v>0</v>
      </c>
      <c r="BH893" s="782">
        <f t="shared" si="424"/>
        <v>0</v>
      </c>
      <c r="BI893" s="614">
        <f t="shared" si="424"/>
        <v>0</v>
      </c>
      <c r="BJ893" s="614">
        <f t="shared" si="424"/>
        <v>0</v>
      </c>
      <c r="BK893" s="614">
        <f t="shared" si="424"/>
        <v>0</v>
      </c>
      <c r="BL893" s="614">
        <f t="shared" si="424"/>
        <v>0</v>
      </c>
      <c r="BM893" s="614">
        <f t="shared" si="424"/>
        <v>0</v>
      </c>
    </row>
    <row r="894" spans="1:65" hidden="1" outlineLevel="1" x14ac:dyDescent="0.3">
      <c r="A894" t="str">
        <f t="shared" si="407"/>
        <v>Additional Requirement</v>
      </c>
      <c r="B894" s="780" t="str">
        <f t="shared" si="421"/>
        <v>Dedicated for Hoplens (FTA) HRS</v>
      </c>
      <c r="C894" s="629" t="str">
        <f t="shared" si="421"/>
        <v>Hoplens (FTA) HRS</v>
      </c>
      <c r="D894" s="629" t="str">
        <f t="shared" si="421"/>
        <v>Blue Spool</v>
      </c>
      <c r="F894" s="781">
        <v>0</v>
      </c>
      <c r="G894" s="781">
        <f t="shared" si="424"/>
        <v>0</v>
      </c>
      <c r="H894" s="781">
        <f t="shared" si="424"/>
        <v>0</v>
      </c>
      <c r="I894" s="781">
        <f t="shared" si="424"/>
        <v>0</v>
      </c>
      <c r="J894" s="781">
        <f t="shared" si="424"/>
        <v>0</v>
      </c>
      <c r="K894" s="781">
        <f t="shared" si="424"/>
        <v>0</v>
      </c>
      <c r="L894" s="781">
        <f t="shared" si="424"/>
        <v>0</v>
      </c>
      <c r="M894" s="781">
        <f t="shared" si="424"/>
        <v>0</v>
      </c>
      <c r="N894" s="781">
        <f t="shared" si="424"/>
        <v>0</v>
      </c>
      <c r="O894" s="781">
        <f t="shared" si="424"/>
        <v>0</v>
      </c>
      <c r="P894" s="781">
        <f t="shared" si="424"/>
        <v>0</v>
      </c>
      <c r="Q894" s="781">
        <f t="shared" si="424"/>
        <v>0</v>
      </c>
      <c r="R894" s="782">
        <f t="shared" si="424"/>
        <v>0</v>
      </c>
      <c r="S894" s="614">
        <f t="shared" si="424"/>
        <v>0</v>
      </c>
      <c r="T894" s="783">
        <f t="shared" si="424"/>
        <v>0</v>
      </c>
      <c r="U894" s="781">
        <f t="shared" si="424"/>
        <v>0</v>
      </c>
      <c r="V894" s="781">
        <f t="shared" si="424"/>
        <v>0</v>
      </c>
      <c r="W894" s="781">
        <f t="shared" si="424"/>
        <v>0</v>
      </c>
      <c r="X894" s="781">
        <f t="shared" si="424"/>
        <v>0</v>
      </c>
      <c r="Y894" s="781">
        <f t="shared" si="424"/>
        <v>0</v>
      </c>
      <c r="Z894" s="781">
        <f t="shared" si="424"/>
        <v>0</v>
      </c>
      <c r="AA894" s="781">
        <f t="shared" si="424"/>
        <v>0</v>
      </c>
      <c r="AB894" s="781">
        <f t="shared" si="424"/>
        <v>0</v>
      </c>
      <c r="AC894" s="781">
        <f t="shared" si="424"/>
        <v>0</v>
      </c>
      <c r="AD894" s="781">
        <f t="shared" si="424"/>
        <v>0</v>
      </c>
      <c r="AE894" s="781">
        <f t="shared" si="424"/>
        <v>0</v>
      </c>
      <c r="AF894" s="782">
        <f t="shared" si="424"/>
        <v>0</v>
      </c>
      <c r="AG894" s="614">
        <f t="shared" si="424"/>
        <v>0</v>
      </c>
      <c r="AH894" s="783">
        <f t="shared" si="424"/>
        <v>0</v>
      </c>
      <c r="AI894" s="781">
        <f t="shared" si="424"/>
        <v>0</v>
      </c>
      <c r="AJ894" s="781">
        <f t="shared" si="424"/>
        <v>0</v>
      </c>
      <c r="AK894" s="781">
        <f t="shared" si="424"/>
        <v>0</v>
      </c>
      <c r="AL894" s="781">
        <f t="shared" si="424"/>
        <v>0</v>
      </c>
      <c r="AM894" s="781">
        <f t="shared" si="424"/>
        <v>0</v>
      </c>
      <c r="AN894" s="781">
        <f t="shared" si="424"/>
        <v>0</v>
      </c>
      <c r="AO894" s="781">
        <f t="shared" si="424"/>
        <v>0</v>
      </c>
      <c r="AP894" s="781">
        <f t="shared" si="424"/>
        <v>0</v>
      </c>
      <c r="AQ894" s="781">
        <f t="shared" si="424"/>
        <v>0</v>
      </c>
      <c r="AR894" s="781">
        <f t="shared" si="424"/>
        <v>0</v>
      </c>
      <c r="AS894" s="781">
        <f t="shared" si="424"/>
        <v>0</v>
      </c>
      <c r="AT894" s="782">
        <f t="shared" si="424"/>
        <v>0</v>
      </c>
      <c r="AU894" s="614">
        <f t="shared" si="424"/>
        <v>0</v>
      </c>
      <c r="AV894" s="783">
        <f t="shared" si="424"/>
        <v>0</v>
      </c>
      <c r="AW894" s="781">
        <f t="shared" si="424"/>
        <v>0</v>
      </c>
      <c r="AX894" s="781">
        <f t="shared" si="424"/>
        <v>0</v>
      </c>
      <c r="AY894" s="781">
        <f t="shared" si="424"/>
        <v>0</v>
      </c>
      <c r="AZ894" s="781">
        <f t="shared" si="424"/>
        <v>0</v>
      </c>
      <c r="BA894" s="781">
        <f t="shared" si="424"/>
        <v>0</v>
      </c>
      <c r="BB894" s="781">
        <f t="shared" si="424"/>
        <v>0</v>
      </c>
      <c r="BC894" s="781">
        <f t="shared" si="424"/>
        <v>0</v>
      </c>
      <c r="BD894" s="781">
        <f t="shared" si="424"/>
        <v>0</v>
      </c>
      <c r="BE894" s="781">
        <f t="shared" si="424"/>
        <v>0</v>
      </c>
      <c r="BF894" s="781">
        <f t="shared" si="424"/>
        <v>0</v>
      </c>
      <c r="BG894" s="781">
        <f t="shared" si="424"/>
        <v>0</v>
      </c>
      <c r="BH894" s="782">
        <f t="shared" si="424"/>
        <v>0</v>
      </c>
      <c r="BI894" s="614">
        <f t="shared" si="424"/>
        <v>0</v>
      </c>
      <c r="BJ894" s="614">
        <f t="shared" si="424"/>
        <v>0</v>
      </c>
      <c r="BK894" s="614">
        <f t="shared" si="424"/>
        <v>0</v>
      </c>
      <c r="BL894" s="614">
        <f t="shared" si="424"/>
        <v>0</v>
      </c>
      <c r="BM894" s="614">
        <f t="shared" si="424"/>
        <v>0</v>
      </c>
    </row>
    <row r="895" spans="1:65" hidden="1" outlineLevel="1" x14ac:dyDescent="0.3">
      <c r="A895" t="str">
        <f t="shared" si="407"/>
        <v>Additional Requirement</v>
      </c>
      <c r="B895" s="780" t="str">
        <f t="shared" si="421"/>
        <v>Dedicated for Hoplens (FTA) HRS</v>
      </c>
      <c r="C895" s="629" t="str">
        <f t="shared" si="421"/>
        <v>Hoplens (FTA) HRS</v>
      </c>
      <c r="D895" s="629" t="str">
        <f t="shared" si="421"/>
        <v>Catridge Preparation</v>
      </c>
      <c r="F895" s="781">
        <v>0</v>
      </c>
      <c r="G895" s="781">
        <f t="shared" si="424"/>
        <v>0</v>
      </c>
      <c r="H895" s="781">
        <f t="shared" si="424"/>
        <v>0</v>
      </c>
      <c r="I895" s="781">
        <f t="shared" si="424"/>
        <v>0</v>
      </c>
      <c r="J895" s="781">
        <f t="shared" si="424"/>
        <v>0</v>
      </c>
      <c r="K895" s="781">
        <f t="shared" si="424"/>
        <v>0</v>
      </c>
      <c r="L895" s="781">
        <f t="shared" si="424"/>
        <v>0</v>
      </c>
      <c r="M895" s="781">
        <f t="shared" si="424"/>
        <v>0</v>
      </c>
      <c r="N895" s="781">
        <f t="shared" si="424"/>
        <v>0</v>
      </c>
      <c r="O895" s="781">
        <f t="shared" si="424"/>
        <v>0</v>
      </c>
      <c r="P895" s="781">
        <f t="shared" si="424"/>
        <v>0</v>
      </c>
      <c r="Q895" s="781">
        <f t="shared" si="424"/>
        <v>0</v>
      </c>
      <c r="R895" s="782">
        <f t="shared" si="424"/>
        <v>0</v>
      </c>
      <c r="S895" s="614">
        <f t="shared" si="424"/>
        <v>0</v>
      </c>
      <c r="T895" s="783">
        <f t="shared" si="424"/>
        <v>0</v>
      </c>
      <c r="U895" s="781">
        <f t="shared" si="424"/>
        <v>0</v>
      </c>
      <c r="V895" s="781">
        <f t="shared" si="424"/>
        <v>0</v>
      </c>
      <c r="W895" s="781">
        <f t="shared" si="424"/>
        <v>0</v>
      </c>
      <c r="X895" s="781">
        <f t="shared" si="424"/>
        <v>0</v>
      </c>
      <c r="Y895" s="781">
        <f t="shared" si="424"/>
        <v>0</v>
      </c>
      <c r="Z895" s="781">
        <f t="shared" si="424"/>
        <v>0</v>
      </c>
      <c r="AA895" s="781">
        <f t="shared" si="424"/>
        <v>0</v>
      </c>
      <c r="AB895" s="781">
        <f t="shared" si="424"/>
        <v>0</v>
      </c>
      <c r="AC895" s="781">
        <f t="shared" si="424"/>
        <v>0</v>
      </c>
      <c r="AD895" s="781">
        <f t="shared" si="424"/>
        <v>0</v>
      </c>
      <c r="AE895" s="781">
        <f t="shared" si="424"/>
        <v>0</v>
      </c>
      <c r="AF895" s="782">
        <f t="shared" si="424"/>
        <v>0</v>
      </c>
      <c r="AG895" s="614">
        <f t="shared" si="424"/>
        <v>0</v>
      </c>
      <c r="AH895" s="783">
        <f t="shared" si="424"/>
        <v>0</v>
      </c>
      <c r="AI895" s="781">
        <f t="shared" si="424"/>
        <v>0</v>
      </c>
      <c r="AJ895" s="781">
        <f t="shared" si="424"/>
        <v>0</v>
      </c>
      <c r="AK895" s="781">
        <f t="shared" si="424"/>
        <v>0</v>
      </c>
      <c r="AL895" s="781">
        <f t="shared" si="424"/>
        <v>0</v>
      </c>
      <c r="AM895" s="781">
        <f t="shared" si="424"/>
        <v>0</v>
      </c>
      <c r="AN895" s="781">
        <f t="shared" si="424"/>
        <v>0</v>
      </c>
      <c r="AO895" s="781">
        <f t="shared" si="424"/>
        <v>0</v>
      </c>
      <c r="AP895" s="781">
        <f t="shared" si="424"/>
        <v>0</v>
      </c>
      <c r="AQ895" s="781">
        <f t="shared" si="424"/>
        <v>0</v>
      </c>
      <c r="AR895" s="781">
        <f t="shared" si="424"/>
        <v>0</v>
      </c>
      <c r="AS895" s="781">
        <f t="shared" si="424"/>
        <v>0</v>
      </c>
      <c r="AT895" s="782">
        <f t="shared" si="424"/>
        <v>0</v>
      </c>
      <c r="AU895" s="614">
        <f t="shared" si="424"/>
        <v>0</v>
      </c>
      <c r="AV895" s="783">
        <f t="shared" si="424"/>
        <v>0</v>
      </c>
      <c r="AW895" s="781">
        <f t="shared" si="424"/>
        <v>0</v>
      </c>
      <c r="AX895" s="781">
        <f t="shared" si="424"/>
        <v>0</v>
      </c>
      <c r="AY895" s="781">
        <f t="shared" si="424"/>
        <v>0</v>
      </c>
      <c r="AZ895" s="781">
        <f t="shared" si="424"/>
        <v>0</v>
      </c>
      <c r="BA895" s="781">
        <f t="shared" si="424"/>
        <v>0</v>
      </c>
      <c r="BB895" s="781">
        <f t="shared" si="424"/>
        <v>0</v>
      </c>
      <c r="BC895" s="781">
        <f t="shared" si="424"/>
        <v>0</v>
      </c>
      <c r="BD895" s="781">
        <f t="shared" si="424"/>
        <v>0</v>
      </c>
      <c r="BE895" s="781">
        <f t="shared" si="424"/>
        <v>0</v>
      </c>
      <c r="BF895" s="781">
        <f t="shared" si="424"/>
        <v>0</v>
      </c>
      <c r="BG895" s="781">
        <f t="shared" si="424"/>
        <v>0</v>
      </c>
      <c r="BH895" s="782">
        <f t="shared" si="424"/>
        <v>0</v>
      </c>
      <c r="BI895" s="614">
        <f t="shared" si="424"/>
        <v>0</v>
      </c>
      <c r="BJ895" s="614">
        <f t="shared" si="424"/>
        <v>0</v>
      </c>
      <c r="BK895" s="614">
        <f t="shared" si="424"/>
        <v>0</v>
      </c>
      <c r="BL895" s="614">
        <f t="shared" si="424"/>
        <v>0</v>
      </c>
      <c r="BM895" s="614">
        <f t="shared" si="424"/>
        <v>0</v>
      </c>
    </row>
    <row r="896" spans="1:65" hidden="1" outlineLevel="1" x14ac:dyDescent="0.3">
      <c r="A896" t="str">
        <f t="shared" si="407"/>
        <v>Additional Requirement</v>
      </c>
      <c r="B896" s="780" t="str">
        <f t="shared" si="421"/>
        <v>Dedicated for Hoplens (FTA) HRS</v>
      </c>
      <c r="C896" s="629" t="str">
        <f t="shared" si="421"/>
        <v>Hoplens (FTA) HRS</v>
      </c>
      <c r="D896" s="629" t="str">
        <f t="shared" si="421"/>
        <v>Lensing</v>
      </c>
      <c r="F896" s="781">
        <v>0</v>
      </c>
      <c r="G896" s="781">
        <f t="shared" si="424"/>
        <v>0</v>
      </c>
      <c r="H896" s="781">
        <f t="shared" si="424"/>
        <v>0</v>
      </c>
      <c r="I896" s="781">
        <f t="shared" si="424"/>
        <v>0</v>
      </c>
      <c r="J896" s="781">
        <f t="shared" si="424"/>
        <v>0</v>
      </c>
      <c r="K896" s="781">
        <f t="shared" si="424"/>
        <v>0</v>
      </c>
      <c r="L896" s="781">
        <f t="shared" si="424"/>
        <v>0</v>
      </c>
      <c r="M896" s="781">
        <f t="shared" si="424"/>
        <v>0</v>
      </c>
      <c r="N896" s="781">
        <f t="shared" si="424"/>
        <v>0</v>
      </c>
      <c r="O896" s="781">
        <f t="shared" si="424"/>
        <v>0</v>
      </c>
      <c r="P896" s="781">
        <f t="shared" si="424"/>
        <v>0</v>
      </c>
      <c r="Q896" s="781">
        <f t="shared" si="424"/>
        <v>0</v>
      </c>
      <c r="R896" s="782">
        <f t="shared" si="424"/>
        <v>0</v>
      </c>
      <c r="S896" s="614">
        <f t="shared" si="424"/>
        <v>0</v>
      </c>
      <c r="T896" s="783">
        <f t="shared" si="424"/>
        <v>0</v>
      </c>
      <c r="U896" s="781">
        <f t="shared" si="424"/>
        <v>0</v>
      </c>
      <c r="V896" s="781">
        <f t="shared" si="424"/>
        <v>0</v>
      </c>
      <c r="W896" s="781">
        <f t="shared" si="424"/>
        <v>0</v>
      </c>
      <c r="X896" s="781">
        <f t="shared" si="424"/>
        <v>0</v>
      </c>
      <c r="Y896" s="781">
        <f t="shared" si="424"/>
        <v>0</v>
      </c>
      <c r="Z896" s="781">
        <f t="shared" si="424"/>
        <v>0</v>
      </c>
      <c r="AA896" s="781">
        <f t="shared" si="424"/>
        <v>0</v>
      </c>
      <c r="AB896" s="781">
        <f t="shared" si="424"/>
        <v>0</v>
      </c>
      <c r="AC896" s="781">
        <f t="shared" si="424"/>
        <v>0</v>
      </c>
      <c r="AD896" s="781">
        <f t="shared" si="424"/>
        <v>0</v>
      </c>
      <c r="AE896" s="781">
        <f t="shared" si="424"/>
        <v>0</v>
      </c>
      <c r="AF896" s="782">
        <f t="shared" si="424"/>
        <v>0</v>
      </c>
      <c r="AG896" s="614">
        <f t="shared" si="424"/>
        <v>0</v>
      </c>
      <c r="AH896" s="783">
        <f t="shared" si="424"/>
        <v>0</v>
      </c>
      <c r="AI896" s="781">
        <f t="shared" si="424"/>
        <v>0</v>
      </c>
      <c r="AJ896" s="781">
        <f t="shared" si="424"/>
        <v>0</v>
      </c>
      <c r="AK896" s="781">
        <f t="shared" si="424"/>
        <v>0</v>
      </c>
      <c r="AL896" s="781">
        <f t="shared" si="424"/>
        <v>0</v>
      </c>
      <c r="AM896" s="781">
        <f t="shared" si="424"/>
        <v>0</v>
      </c>
      <c r="AN896" s="781">
        <f t="shared" si="424"/>
        <v>0</v>
      </c>
      <c r="AO896" s="781">
        <f t="shared" si="424"/>
        <v>0</v>
      </c>
      <c r="AP896" s="781">
        <f t="shared" si="424"/>
        <v>0</v>
      </c>
      <c r="AQ896" s="781">
        <f t="shared" si="424"/>
        <v>0</v>
      </c>
      <c r="AR896" s="781">
        <f t="shared" si="424"/>
        <v>0</v>
      </c>
      <c r="AS896" s="781">
        <f t="shared" si="424"/>
        <v>0</v>
      </c>
      <c r="AT896" s="782">
        <f t="shared" si="424"/>
        <v>0</v>
      </c>
      <c r="AU896" s="614">
        <f t="shared" si="424"/>
        <v>0</v>
      </c>
      <c r="AV896" s="783">
        <f t="shared" si="424"/>
        <v>0</v>
      </c>
      <c r="AW896" s="781">
        <f t="shared" si="424"/>
        <v>0</v>
      </c>
      <c r="AX896" s="781">
        <f t="shared" si="424"/>
        <v>0</v>
      </c>
      <c r="AY896" s="781">
        <f t="shared" si="424"/>
        <v>0</v>
      </c>
      <c r="AZ896" s="781">
        <f t="shared" si="424"/>
        <v>0</v>
      </c>
      <c r="BA896" s="781">
        <f t="shared" si="424"/>
        <v>0</v>
      </c>
      <c r="BB896" s="781">
        <f t="shared" si="424"/>
        <v>0</v>
      </c>
      <c r="BC896" s="781">
        <f t="shared" si="424"/>
        <v>0</v>
      </c>
      <c r="BD896" s="781">
        <f t="shared" si="424"/>
        <v>0</v>
      </c>
      <c r="BE896" s="781">
        <f t="shared" si="424"/>
        <v>0</v>
      </c>
      <c r="BF896" s="781">
        <f t="shared" si="424"/>
        <v>0</v>
      </c>
      <c r="BG896" s="781">
        <f t="shared" si="424"/>
        <v>0</v>
      </c>
      <c r="BH896" s="782">
        <f t="shared" si="424"/>
        <v>0</v>
      </c>
      <c r="BI896" s="614">
        <f t="shared" si="424"/>
        <v>0</v>
      </c>
      <c r="BJ896" s="614">
        <f t="shared" si="424"/>
        <v>0</v>
      </c>
      <c r="BK896" s="614">
        <f t="shared" si="424"/>
        <v>0</v>
      </c>
      <c r="BL896" s="614">
        <f t="shared" si="424"/>
        <v>0</v>
      </c>
      <c r="BM896" s="614">
        <f t="shared" si="424"/>
        <v>0</v>
      </c>
    </row>
    <row r="897" spans="1:65" hidden="1" outlineLevel="1" x14ac:dyDescent="0.3">
      <c r="A897" t="str">
        <f t="shared" si="407"/>
        <v>Additional Requirement</v>
      </c>
      <c r="B897" s="780" t="str">
        <f t="shared" si="421"/>
        <v>Dedicated for Hoplens (FTA) HRS</v>
      </c>
      <c r="C897" s="629" t="str">
        <f t="shared" si="421"/>
        <v>Hoplens (FTA) HRS</v>
      </c>
      <c r="D897" s="629" t="str">
        <f t="shared" si="421"/>
        <v>Final Stripping</v>
      </c>
      <c r="F897" s="781">
        <v>0</v>
      </c>
      <c r="G897" s="781">
        <f t="shared" si="424"/>
        <v>0</v>
      </c>
      <c r="H897" s="781">
        <f t="shared" si="424"/>
        <v>0</v>
      </c>
      <c r="I897" s="781">
        <f t="shared" si="424"/>
        <v>0</v>
      </c>
      <c r="J897" s="781">
        <f t="shared" si="424"/>
        <v>0</v>
      </c>
      <c r="K897" s="781">
        <f t="shared" si="424"/>
        <v>0</v>
      </c>
      <c r="L897" s="781">
        <f t="shared" si="424"/>
        <v>0</v>
      </c>
      <c r="M897" s="781">
        <f t="shared" si="424"/>
        <v>0</v>
      </c>
      <c r="N897" s="781">
        <f t="shared" si="424"/>
        <v>0</v>
      </c>
      <c r="O897" s="781">
        <f t="shared" si="424"/>
        <v>0</v>
      </c>
      <c r="P897" s="781">
        <f t="shared" si="424"/>
        <v>0</v>
      </c>
      <c r="Q897" s="781">
        <f t="shared" si="424"/>
        <v>0</v>
      </c>
      <c r="R897" s="782">
        <f t="shared" si="424"/>
        <v>0</v>
      </c>
      <c r="S897" s="614">
        <f t="shared" si="424"/>
        <v>0</v>
      </c>
      <c r="T897" s="783">
        <f t="shared" si="424"/>
        <v>0</v>
      </c>
      <c r="U897" s="781">
        <f t="shared" si="424"/>
        <v>0</v>
      </c>
      <c r="V897" s="781">
        <f t="shared" si="424"/>
        <v>0</v>
      </c>
      <c r="W897" s="781">
        <f t="shared" si="424"/>
        <v>0</v>
      </c>
      <c r="X897" s="781">
        <f t="shared" si="424"/>
        <v>0</v>
      </c>
      <c r="Y897" s="781">
        <f t="shared" si="424"/>
        <v>0</v>
      </c>
      <c r="Z897" s="781">
        <f t="shared" ref="Z897:BM901" si="425">ROUNDUP(IF(Z793-Z845&lt;0,0,Z793-Z845),0)</f>
        <v>0</v>
      </c>
      <c r="AA897" s="781">
        <f t="shared" si="425"/>
        <v>0</v>
      </c>
      <c r="AB897" s="781">
        <f t="shared" si="425"/>
        <v>0</v>
      </c>
      <c r="AC897" s="781">
        <f t="shared" si="425"/>
        <v>0</v>
      </c>
      <c r="AD897" s="781">
        <f t="shared" si="425"/>
        <v>0</v>
      </c>
      <c r="AE897" s="781">
        <f t="shared" si="425"/>
        <v>0</v>
      </c>
      <c r="AF897" s="782">
        <f t="shared" si="425"/>
        <v>0</v>
      </c>
      <c r="AG897" s="614">
        <f t="shared" si="425"/>
        <v>0</v>
      </c>
      <c r="AH897" s="783">
        <f t="shared" si="425"/>
        <v>0</v>
      </c>
      <c r="AI897" s="781">
        <f t="shared" si="425"/>
        <v>0</v>
      </c>
      <c r="AJ897" s="781">
        <f t="shared" si="425"/>
        <v>0</v>
      </c>
      <c r="AK897" s="781">
        <f t="shared" si="425"/>
        <v>0</v>
      </c>
      <c r="AL897" s="781">
        <f t="shared" si="425"/>
        <v>0</v>
      </c>
      <c r="AM897" s="781">
        <f t="shared" si="425"/>
        <v>0</v>
      </c>
      <c r="AN897" s="781">
        <f t="shared" si="425"/>
        <v>0</v>
      </c>
      <c r="AO897" s="781">
        <f t="shared" si="425"/>
        <v>0</v>
      </c>
      <c r="AP897" s="781">
        <f t="shared" si="425"/>
        <v>0</v>
      </c>
      <c r="AQ897" s="781">
        <f t="shared" si="425"/>
        <v>0</v>
      </c>
      <c r="AR897" s="781">
        <f t="shared" si="425"/>
        <v>0</v>
      </c>
      <c r="AS897" s="781">
        <f t="shared" si="425"/>
        <v>0</v>
      </c>
      <c r="AT897" s="782">
        <f t="shared" si="425"/>
        <v>0</v>
      </c>
      <c r="AU897" s="614">
        <f t="shared" si="425"/>
        <v>0</v>
      </c>
      <c r="AV897" s="783">
        <f t="shared" si="425"/>
        <v>0</v>
      </c>
      <c r="AW897" s="781">
        <f t="shared" si="425"/>
        <v>0</v>
      </c>
      <c r="AX897" s="781">
        <f t="shared" si="425"/>
        <v>0</v>
      </c>
      <c r="AY897" s="781">
        <f t="shared" si="425"/>
        <v>0</v>
      </c>
      <c r="AZ897" s="781">
        <f t="shared" si="425"/>
        <v>0</v>
      </c>
      <c r="BA897" s="781">
        <f t="shared" si="425"/>
        <v>0</v>
      </c>
      <c r="BB897" s="781">
        <f t="shared" si="425"/>
        <v>0</v>
      </c>
      <c r="BC897" s="781">
        <f t="shared" si="425"/>
        <v>0</v>
      </c>
      <c r="BD897" s="781">
        <f t="shared" si="425"/>
        <v>0</v>
      </c>
      <c r="BE897" s="781">
        <f t="shared" si="425"/>
        <v>0</v>
      </c>
      <c r="BF897" s="781">
        <f t="shared" si="425"/>
        <v>0</v>
      </c>
      <c r="BG897" s="781">
        <f t="shared" si="425"/>
        <v>0</v>
      </c>
      <c r="BH897" s="782">
        <f t="shared" si="425"/>
        <v>0</v>
      </c>
      <c r="BI897" s="614">
        <f t="shared" si="425"/>
        <v>0</v>
      </c>
      <c r="BJ897" s="614">
        <f t="shared" si="425"/>
        <v>0</v>
      </c>
      <c r="BK897" s="614">
        <f t="shared" si="425"/>
        <v>0</v>
      </c>
      <c r="BL897" s="614">
        <f t="shared" si="425"/>
        <v>0</v>
      </c>
      <c r="BM897" s="614">
        <f t="shared" si="425"/>
        <v>0</v>
      </c>
    </row>
    <row r="898" spans="1:65" hidden="1" outlineLevel="1" x14ac:dyDescent="0.3">
      <c r="A898" t="str">
        <f t="shared" si="407"/>
        <v>Additional Requirement</v>
      </c>
      <c r="B898" s="780" t="str">
        <f t="shared" si="421"/>
        <v>Dedicated for Hoplens (FTA) HRS</v>
      </c>
      <c r="C898" s="629" t="str">
        <f t="shared" si="421"/>
        <v>Hoplens (FTA) HRS</v>
      </c>
      <c r="D898" s="629" t="str">
        <f t="shared" si="421"/>
        <v>AR Coating load</v>
      </c>
      <c r="F898" s="781">
        <v>0</v>
      </c>
      <c r="G898" s="781">
        <f t="shared" ref="G898:AL901" si="426">ROUNDUP(IF(G794-G846&lt;0,0,G794-G846),0)</f>
        <v>0</v>
      </c>
      <c r="H898" s="781">
        <f t="shared" si="426"/>
        <v>0</v>
      </c>
      <c r="I898" s="781">
        <f t="shared" si="426"/>
        <v>0</v>
      </c>
      <c r="J898" s="781">
        <f t="shared" si="426"/>
        <v>0</v>
      </c>
      <c r="K898" s="781">
        <f t="shared" si="426"/>
        <v>0</v>
      </c>
      <c r="L898" s="781">
        <f t="shared" si="426"/>
        <v>0</v>
      </c>
      <c r="M898" s="781">
        <f t="shared" si="426"/>
        <v>0</v>
      </c>
      <c r="N898" s="781">
        <f t="shared" si="426"/>
        <v>0</v>
      </c>
      <c r="O898" s="781">
        <f t="shared" si="426"/>
        <v>0</v>
      </c>
      <c r="P898" s="781">
        <f t="shared" si="426"/>
        <v>0</v>
      </c>
      <c r="Q898" s="781">
        <f t="shared" si="426"/>
        <v>0</v>
      </c>
      <c r="R898" s="782">
        <f t="shared" si="426"/>
        <v>0</v>
      </c>
      <c r="S898" s="614">
        <f t="shared" si="426"/>
        <v>0</v>
      </c>
      <c r="T898" s="783">
        <f t="shared" si="426"/>
        <v>0</v>
      </c>
      <c r="U898" s="781">
        <f t="shared" si="426"/>
        <v>0</v>
      </c>
      <c r="V898" s="781">
        <f t="shared" si="426"/>
        <v>0</v>
      </c>
      <c r="W898" s="781">
        <f t="shared" si="426"/>
        <v>0</v>
      </c>
      <c r="X898" s="781">
        <f t="shared" si="426"/>
        <v>0</v>
      </c>
      <c r="Y898" s="781">
        <f t="shared" si="426"/>
        <v>0</v>
      </c>
      <c r="Z898" s="781">
        <f t="shared" si="426"/>
        <v>0</v>
      </c>
      <c r="AA898" s="781">
        <f t="shared" si="426"/>
        <v>0</v>
      </c>
      <c r="AB898" s="781">
        <f t="shared" si="426"/>
        <v>0</v>
      </c>
      <c r="AC898" s="781">
        <f t="shared" si="426"/>
        <v>0</v>
      </c>
      <c r="AD898" s="781">
        <f t="shared" si="426"/>
        <v>0</v>
      </c>
      <c r="AE898" s="781">
        <f t="shared" si="426"/>
        <v>0</v>
      </c>
      <c r="AF898" s="782">
        <f t="shared" si="426"/>
        <v>0</v>
      </c>
      <c r="AG898" s="614">
        <f t="shared" si="426"/>
        <v>0</v>
      </c>
      <c r="AH898" s="783">
        <f t="shared" si="426"/>
        <v>0</v>
      </c>
      <c r="AI898" s="781">
        <f t="shared" si="426"/>
        <v>0</v>
      </c>
      <c r="AJ898" s="781">
        <f t="shared" si="426"/>
        <v>0</v>
      </c>
      <c r="AK898" s="781">
        <f t="shared" si="426"/>
        <v>0</v>
      </c>
      <c r="AL898" s="781">
        <f t="shared" si="426"/>
        <v>0</v>
      </c>
      <c r="AM898" s="781">
        <f t="shared" si="425"/>
        <v>0</v>
      </c>
      <c r="AN898" s="781">
        <f t="shared" si="425"/>
        <v>0</v>
      </c>
      <c r="AO898" s="781">
        <f t="shared" si="425"/>
        <v>0</v>
      </c>
      <c r="AP898" s="781">
        <f t="shared" si="425"/>
        <v>0</v>
      </c>
      <c r="AQ898" s="781">
        <f t="shared" si="425"/>
        <v>0</v>
      </c>
      <c r="AR898" s="781">
        <f t="shared" si="425"/>
        <v>0</v>
      </c>
      <c r="AS898" s="781">
        <f t="shared" si="425"/>
        <v>0</v>
      </c>
      <c r="AT898" s="782">
        <f t="shared" si="425"/>
        <v>0</v>
      </c>
      <c r="AU898" s="614">
        <f t="shared" si="425"/>
        <v>0</v>
      </c>
      <c r="AV898" s="783">
        <f t="shared" si="425"/>
        <v>0</v>
      </c>
      <c r="AW898" s="781">
        <f t="shared" si="425"/>
        <v>0</v>
      </c>
      <c r="AX898" s="781">
        <f t="shared" si="425"/>
        <v>0</v>
      </c>
      <c r="AY898" s="781">
        <f t="shared" si="425"/>
        <v>0</v>
      </c>
      <c r="AZ898" s="781">
        <f t="shared" si="425"/>
        <v>0</v>
      </c>
      <c r="BA898" s="781">
        <f t="shared" si="425"/>
        <v>0</v>
      </c>
      <c r="BB898" s="781">
        <f t="shared" si="425"/>
        <v>0</v>
      </c>
      <c r="BC898" s="781">
        <f t="shared" si="425"/>
        <v>0</v>
      </c>
      <c r="BD898" s="781">
        <f t="shared" si="425"/>
        <v>0</v>
      </c>
      <c r="BE898" s="781">
        <f t="shared" si="425"/>
        <v>0</v>
      </c>
      <c r="BF898" s="781">
        <f t="shared" si="425"/>
        <v>0</v>
      </c>
      <c r="BG898" s="781">
        <f t="shared" si="425"/>
        <v>0</v>
      </c>
      <c r="BH898" s="782">
        <f t="shared" si="425"/>
        <v>0</v>
      </c>
      <c r="BI898" s="614">
        <f t="shared" si="425"/>
        <v>0</v>
      </c>
      <c r="BJ898" s="614">
        <f t="shared" si="425"/>
        <v>0</v>
      </c>
      <c r="BK898" s="614">
        <f t="shared" si="425"/>
        <v>0</v>
      </c>
      <c r="BL898" s="614">
        <f t="shared" si="425"/>
        <v>0</v>
      </c>
      <c r="BM898" s="614">
        <f t="shared" si="425"/>
        <v>0</v>
      </c>
    </row>
    <row r="899" spans="1:65" hidden="1" outlineLevel="1" x14ac:dyDescent="0.3">
      <c r="A899" t="str">
        <f t="shared" si="407"/>
        <v>Additional Requirement</v>
      </c>
      <c r="B899" s="780" t="str">
        <f t="shared" si="421"/>
        <v>Dedicated for Hoplens (FTA) HRS</v>
      </c>
      <c r="C899" s="629" t="str">
        <f t="shared" si="421"/>
        <v>Hoplens (FTA) HRS</v>
      </c>
      <c r="D899" s="629" t="str">
        <f t="shared" si="421"/>
        <v>AR Coating/Pre/Post Inspection</v>
      </c>
      <c r="F899" s="781">
        <v>0</v>
      </c>
      <c r="G899" s="781">
        <f t="shared" si="426"/>
        <v>0</v>
      </c>
      <c r="H899" s="781">
        <f t="shared" si="426"/>
        <v>0</v>
      </c>
      <c r="I899" s="781">
        <f t="shared" si="426"/>
        <v>0</v>
      </c>
      <c r="J899" s="781">
        <f t="shared" si="426"/>
        <v>0</v>
      </c>
      <c r="K899" s="781">
        <f t="shared" si="426"/>
        <v>0</v>
      </c>
      <c r="L899" s="781">
        <f t="shared" si="426"/>
        <v>0</v>
      </c>
      <c r="M899" s="781">
        <f t="shared" si="426"/>
        <v>0</v>
      </c>
      <c r="N899" s="781">
        <f t="shared" si="426"/>
        <v>0</v>
      </c>
      <c r="O899" s="781">
        <f t="shared" si="426"/>
        <v>0</v>
      </c>
      <c r="P899" s="781">
        <f t="shared" si="426"/>
        <v>0</v>
      </c>
      <c r="Q899" s="781">
        <f t="shared" si="426"/>
        <v>0</v>
      </c>
      <c r="R899" s="782">
        <f t="shared" si="426"/>
        <v>0</v>
      </c>
      <c r="S899" s="614">
        <f t="shared" si="426"/>
        <v>0</v>
      </c>
      <c r="T899" s="783">
        <f t="shared" si="426"/>
        <v>0</v>
      </c>
      <c r="U899" s="781">
        <f t="shared" si="426"/>
        <v>0</v>
      </c>
      <c r="V899" s="781">
        <f t="shared" si="426"/>
        <v>0</v>
      </c>
      <c r="W899" s="781">
        <f t="shared" si="426"/>
        <v>0</v>
      </c>
      <c r="X899" s="781">
        <f t="shared" si="426"/>
        <v>0</v>
      </c>
      <c r="Y899" s="781">
        <f t="shared" si="426"/>
        <v>0</v>
      </c>
      <c r="Z899" s="781">
        <f t="shared" si="426"/>
        <v>0</v>
      </c>
      <c r="AA899" s="781">
        <f t="shared" si="426"/>
        <v>0</v>
      </c>
      <c r="AB899" s="781">
        <f t="shared" si="426"/>
        <v>0</v>
      </c>
      <c r="AC899" s="781">
        <f t="shared" si="426"/>
        <v>0</v>
      </c>
      <c r="AD899" s="781">
        <f t="shared" si="426"/>
        <v>0</v>
      </c>
      <c r="AE899" s="781">
        <f t="shared" si="426"/>
        <v>0</v>
      </c>
      <c r="AF899" s="782">
        <f t="shared" si="426"/>
        <v>0</v>
      </c>
      <c r="AG899" s="614">
        <f t="shared" si="426"/>
        <v>0</v>
      </c>
      <c r="AH899" s="783">
        <f t="shared" si="426"/>
        <v>0</v>
      </c>
      <c r="AI899" s="781">
        <f t="shared" si="426"/>
        <v>0</v>
      </c>
      <c r="AJ899" s="781">
        <f t="shared" si="426"/>
        <v>0</v>
      </c>
      <c r="AK899" s="781">
        <f t="shared" si="426"/>
        <v>0</v>
      </c>
      <c r="AL899" s="781">
        <f t="shared" si="426"/>
        <v>0</v>
      </c>
      <c r="AM899" s="781">
        <f t="shared" si="425"/>
        <v>0</v>
      </c>
      <c r="AN899" s="781">
        <f t="shared" si="425"/>
        <v>0</v>
      </c>
      <c r="AO899" s="781">
        <f t="shared" si="425"/>
        <v>0</v>
      </c>
      <c r="AP899" s="781">
        <f t="shared" si="425"/>
        <v>0</v>
      </c>
      <c r="AQ899" s="781">
        <f t="shared" si="425"/>
        <v>0</v>
      </c>
      <c r="AR899" s="781">
        <f t="shared" si="425"/>
        <v>0</v>
      </c>
      <c r="AS899" s="781">
        <f t="shared" si="425"/>
        <v>0</v>
      </c>
      <c r="AT899" s="782">
        <f t="shared" si="425"/>
        <v>0</v>
      </c>
      <c r="AU899" s="614">
        <f t="shared" si="425"/>
        <v>0</v>
      </c>
      <c r="AV899" s="783">
        <f t="shared" si="425"/>
        <v>0</v>
      </c>
      <c r="AW899" s="781">
        <f t="shared" si="425"/>
        <v>0</v>
      </c>
      <c r="AX899" s="781">
        <f t="shared" si="425"/>
        <v>0</v>
      </c>
      <c r="AY899" s="781">
        <f t="shared" si="425"/>
        <v>0</v>
      </c>
      <c r="AZ899" s="781">
        <f t="shared" si="425"/>
        <v>0</v>
      </c>
      <c r="BA899" s="781">
        <f t="shared" si="425"/>
        <v>0</v>
      </c>
      <c r="BB899" s="781">
        <f t="shared" si="425"/>
        <v>0</v>
      </c>
      <c r="BC899" s="781">
        <f t="shared" si="425"/>
        <v>0</v>
      </c>
      <c r="BD899" s="781">
        <f t="shared" si="425"/>
        <v>0</v>
      </c>
      <c r="BE899" s="781">
        <f t="shared" si="425"/>
        <v>0</v>
      </c>
      <c r="BF899" s="781">
        <f t="shared" si="425"/>
        <v>0</v>
      </c>
      <c r="BG899" s="781">
        <f t="shared" si="425"/>
        <v>0</v>
      </c>
      <c r="BH899" s="782">
        <f t="shared" si="425"/>
        <v>0</v>
      </c>
      <c r="BI899" s="614">
        <f t="shared" si="425"/>
        <v>0</v>
      </c>
      <c r="BJ899" s="614">
        <f t="shared" si="425"/>
        <v>0</v>
      </c>
      <c r="BK899" s="614">
        <f t="shared" si="425"/>
        <v>0</v>
      </c>
      <c r="BL899" s="614">
        <f t="shared" si="425"/>
        <v>0</v>
      </c>
      <c r="BM899" s="614">
        <f t="shared" si="425"/>
        <v>0</v>
      </c>
    </row>
    <row r="900" spans="1:65" hidden="1" outlineLevel="1" x14ac:dyDescent="0.3">
      <c r="A900" t="str">
        <f t="shared" si="407"/>
        <v>Additional Requirement</v>
      </c>
      <c r="B900" s="780" t="str">
        <f t="shared" si="421"/>
        <v>Dedicated for Hoplens (FTA) HRS</v>
      </c>
      <c r="C900" s="629" t="str">
        <f t="shared" si="421"/>
        <v>Hoplens (FTA) HRS</v>
      </c>
      <c r="D900" s="629" t="str">
        <f t="shared" si="421"/>
        <v>AR Coating unload</v>
      </c>
      <c r="F900" s="781">
        <v>0</v>
      </c>
      <c r="G900" s="781">
        <f t="shared" si="426"/>
        <v>0</v>
      </c>
      <c r="H900" s="781">
        <f t="shared" si="426"/>
        <v>0</v>
      </c>
      <c r="I900" s="781">
        <f t="shared" si="426"/>
        <v>0</v>
      </c>
      <c r="J900" s="781">
        <f t="shared" si="426"/>
        <v>0</v>
      </c>
      <c r="K900" s="781">
        <f t="shared" si="426"/>
        <v>0</v>
      </c>
      <c r="L900" s="781">
        <f t="shared" si="426"/>
        <v>0</v>
      </c>
      <c r="M900" s="781">
        <f t="shared" si="426"/>
        <v>0</v>
      </c>
      <c r="N900" s="781">
        <f t="shared" si="426"/>
        <v>0</v>
      </c>
      <c r="O900" s="781">
        <f t="shared" si="426"/>
        <v>0</v>
      </c>
      <c r="P900" s="781">
        <f t="shared" si="426"/>
        <v>0</v>
      </c>
      <c r="Q900" s="781">
        <f t="shared" si="426"/>
        <v>0</v>
      </c>
      <c r="R900" s="782">
        <f t="shared" si="426"/>
        <v>0</v>
      </c>
      <c r="S900" s="614">
        <f t="shared" si="426"/>
        <v>0</v>
      </c>
      <c r="T900" s="783">
        <f t="shared" si="426"/>
        <v>0</v>
      </c>
      <c r="U900" s="781">
        <f t="shared" si="426"/>
        <v>0</v>
      </c>
      <c r="V900" s="781">
        <f t="shared" si="426"/>
        <v>0</v>
      </c>
      <c r="W900" s="781">
        <f t="shared" si="426"/>
        <v>0</v>
      </c>
      <c r="X900" s="781">
        <f t="shared" si="426"/>
        <v>0</v>
      </c>
      <c r="Y900" s="781">
        <f t="shared" si="426"/>
        <v>0</v>
      </c>
      <c r="Z900" s="781">
        <f t="shared" si="426"/>
        <v>0</v>
      </c>
      <c r="AA900" s="781">
        <f t="shared" si="426"/>
        <v>0</v>
      </c>
      <c r="AB900" s="781">
        <f t="shared" si="426"/>
        <v>0</v>
      </c>
      <c r="AC900" s="781">
        <f t="shared" si="426"/>
        <v>0</v>
      </c>
      <c r="AD900" s="781">
        <f t="shared" si="426"/>
        <v>0</v>
      </c>
      <c r="AE900" s="781">
        <f t="shared" si="426"/>
        <v>0</v>
      </c>
      <c r="AF900" s="782">
        <f t="shared" si="426"/>
        <v>0</v>
      </c>
      <c r="AG900" s="614">
        <f t="shared" si="426"/>
        <v>0</v>
      </c>
      <c r="AH900" s="783">
        <f t="shared" si="426"/>
        <v>0</v>
      </c>
      <c r="AI900" s="781">
        <f t="shared" si="426"/>
        <v>0</v>
      </c>
      <c r="AJ900" s="781">
        <f t="shared" si="426"/>
        <v>0</v>
      </c>
      <c r="AK900" s="781">
        <f t="shared" si="426"/>
        <v>0</v>
      </c>
      <c r="AL900" s="781">
        <f t="shared" si="426"/>
        <v>0</v>
      </c>
      <c r="AM900" s="781">
        <f t="shared" si="425"/>
        <v>0</v>
      </c>
      <c r="AN900" s="781">
        <f t="shared" si="425"/>
        <v>0</v>
      </c>
      <c r="AO900" s="781">
        <f t="shared" si="425"/>
        <v>0</v>
      </c>
      <c r="AP900" s="781">
        <f t="shared" si="425"/>
        <v>0</v>
      </c>
      <c r="AQ900" s="781">
        <f t="shared" si="425"/>
        <v>0</v>
      </c>
      <c r="AR900" s="781">
        <f t="shared" si="425"/>
        <v>0</v>
      </c>
      <c r="AS900" s="781">
        <f t="shared" si="425"/>
        <v>0</v>
      </c>
      <c r="AT900" s="782">
        <f t="shared" si="425"/>
        <v>0</v>
      </c>
      <c r="AU900" s="614">
        <f t="shared" si="425"/>
        <v>0</v>
      </c>
      <c r="AV900" s="783">
        <f t="shared" si="425"/>
        <v>0</v>
      </c>
      <c r="AW900" s="781">
        <f t="shared" si="425"/>
        <v>0</v>
      </c>
      <c r="AX900" s="781">
        <f t="shared" si="425"/>
        <v>0</v>
      </c>
      <c r="AY900" s="781">
        <f t="shared" si="425"/>
        <v>0</v>
      </c>
      <c r="AZ900" s="781">
        <f t="shared" si="425"/>
        <v>0</v>
      </c>
      <c r="BA900" s="781">
        <f t="shared" si="425"/>
        <v>0</v>
      </c>
      <c r="BB900" s="781">
        <f t="shared" si="425"/>
        <v>0</v>
      </c>
      <c r="BC900" s="781">
        <f t="shared" si="425"/>
        <v>0</v>
      </c>
      <c r="BD900" s="781">
        <f t="shared" si="425"/>
        <v>0</v>
      </c>
      <c r="BE900" s="781">
        <f t="shared" si="425"/>
        <v>0</v>
      </c>
      <c r="BF900" s="781">
        <f t="shared" si="425"/>
        <v>0</v>
      </c>
      <c r="BG900" s="781">
        <f t="shared" si="425"/>
        <v>0</v>
      </c>
      <c r="BH900" s="782">
        <f t="shared" si="425"/>
        <v>0</v>
      </c>
      <c r="BI900" s="614">
        <f t="shared" si="425"/>
        <v>0</v>
      </c>
      <c r="BJ900" s="614">
        <f t="shared" si="425"/>
        <v>0</v>
      </c>
      <c r="BK900" s="614">
        <f t="shared" si="425"/>
        <v>0</v>
      </c>
      <c r="BL900" s="614">
        <f t="shared" si="425"/>
        <v>0</v>
      </c>
      <c r="BM900" s="614">
        <f t="shared" si="425"/>
        <v>0</v>
      </c>
    </row>
    <row r="901" spans="1:65" hidden="1" outlineLevel="1" x14ac:dyDescent="0.3">
      <c r="A901" t="str">
        <f t="shared" si="407"/>
        <v>Additional Requirement</v>
      </c>
      <c r="B901" s="780" t="str">
        <f t="shared" si="421"/>
        <v>Dedicated for Hoplens (FTA) HRS</v>
      </c>
      <c r="C901" s="629" t="str">
        <f t="shared" si="421"/>
        <v>Hoplens (FTA) HRS</v>
      </c>
      <c r="D901" s="629" t="str">
        <f t="shared" si="421"/>
        <v>Hoplens Final Inspection</v>
      </c>
      <c r="F901" s="781">
        <v>0</v>
      </c>
      <c r="G901" s="781">
        <f t="shared" si="426"/>
        <v>0</v>
      </c>
      <c r="H901" s="781">
        <f t="shared" si="426"/>
        <v>0</v>
      </c>
      <c r="I901" s="781">
        <f t="shared" si="426"/>
        <v>0</v>
      </c>
      <c r="J901" s="781">
        <f t="shared" si="426"/>
        <v>0</v>
      </c>
      <c r="K901" s="781">
        <f t="shared" si="426"/>
        <v>0</v>
      </c>
      <c r="L901" s="781">
        <f t="shared" si="426"/>
        <v>0</v>
      </c>
      <c r="M901" s="781">
        <f t="shared" si="426"/>
        <v>0</v>
      </c>
      <c r="N901" s="781">
        <f t="shared" si="426"/>
        <v>0</v>
      </c>
      <c r="O901" s="781">
        <f t="shared" si="426"/>
        <v>0</v>
      </c>
      <c r="P901" s="781">
        <f t="shared" si="426"/>
        <v>0</v>
      </c>
      <c r="Q901" s="781">
        <f t="shared" si="426"/>
        <v>0</v>
      </c>
      <c r="R901" s="782">
        <f t="shared" si="426"/>
        <v>0</v>
      </c>
      <c r="S901" s="614">
        <f t="shared" si="426"/>
        <v>0</v>
      </c>
      <c r="T901" s="783">
        <f t="shared" si="426"/>
        <v>0</v>
      </c>
      <c r="U901" s="781">
        <f t="shared" si="426"/>
        <v>0</v>
      </c>
      <c r="V901" s="781">
        <f t="shared" si="426"/>
        <v>0</v>
      </c>
      <c r="W901" s="781">
        <f t="shared" si="426"/>
        <v>0</v>
      </c>
      <c r="X901" s="781">
        <f t="shared" si="426"/>
        <v>0</v>
      </c>
      <c r="Y901" s="781">
        <f t="shared" si="426"/>
        <v>0</v>
      </c>
      <c r="Z901" s="781">
        <f t="shared" si="426"/>
        <v>0</v>
      </c>
      <c r="AA901" s="781">
        <f t="shared" si="426"/>
        <v>0</v>
      </c>
      <c r="AB901" s="781">
        <f t="shared" si="426"/>
        <v>0</v>
      </c>
      <c r="AC901" s="781">
        <f t="shared" si="426"/>
        <v>0</v>
      </c>
      <c r="AD901" s="781">
        <f t="shared" si="426"/>
        <v>0</v>
      </c>
      <c r="AE901" s="781">
        <f t="shared" si="426"/>
        <v>0</v>
      </c>
      <c r="AF901" s="782">
        <f t="shared" si="426"/>
        <v>0</v>
      </c>
      <c r="AG901" s="614">
        <f t="shared" si="426"/>
        <v>0</v>
      </c>
      <c r="AH901" s="783">
        <f t="shared" si="426"/>
        <v>0</v>
      </c>
      <c r="AI901" s="781">
        <f t="shared" si="426"/>
        <v>0</v>
      </c>
      <c r="AJ901" s="781">
        <f t="shared" si="426"/>
        <v>0</v>
      </c>
      <c r="AK901" s="781">
        <f t="shared" si="426"/>
        <v>0</v>
      </c>
      <c r="AL901" s="781">
        <f t="shared" si="426"/>
        <v>0</v>
      </c>
      <c r="AM901" s="781">
        <f t="shared" si="425"/>
        <v>0</v>
      </c>
      <c r="AN901" s="781">
        <f t="shared" si="425"/>
        <v>0</v>
      </c>
      <c r="AO901" s="781">
        <f t="shared" si="425"/>
        <v>0</v>
      </c>
      <c r="AP901" s="781">
        <f t="shared" si="425"/>
        <v>0</v>
      </c>
      <c r="AQ901" s="781">
        <f t="shared" si="425"/>
        <v>0</v>
      </c>
      <c r="AR901" s="781">
        <f t="shared" si="425"/>
        <v>0</v>
      </c>
      <c r="AS901" s="781">
        <f t="shared" si="425"/>
        <v>0</v>
      </c>
      <c r="AT901" s="782">
        <f t="shared" si="425"/>
        <v>0</v>
      </c>
      <c r="AU901" s="614">
        <f t="shared" si="425"/>
        <v>0</v>
      </c>
      <c r="AV901" s="783">
        <f t="shared" si="425"/>
        <v>0</v>
      </c>
      <c r="AW901" s="781">
        <f t="shared" si="425"/>
        <v>0</v>
      </c>
      <c r="AX901" s="781">
        <f t="shared" si="425"/>
        <v>0</v>
      </c>
      <c r="AY901" s="781">
        <f t="shared" si="425"/>
        <v>0</v>
      </c>
      <c r="AZ901" s="781">
        <f t="shared" si="425"/>
        <v>0</v>
      </c>
      <c r="BA901" s="781">
        <f t="shared" si="425"/>
        <v>0</v>
      </c>
      <c r="BB901" s="781">
        <f t="shared" si="425"/>
        <v>0</v>
      </c>
      <c r="BC901" s="781">
        <f t="shared" si="425"/>
        <v>0</v>
      </c>
      <c r="BD901" s="781">
        <f t="shared" si="425"/>
        <v>0</v>
      </c>
      <c r="BE901" s="781">
        <f t="shared" si="425"/>
        <v>0</v>
      </c>
      <c r="BF901" s="781">
        <f t="shared" si="425"/>
        <v>0</v>
      </c>
      <c r="BG901" s="781">
        <f t="shared" si="425"/>
        <v>0</v>
      </c>
      <c r="BH901" s="782">
        <f t="shared" si="425"/>
        <v>0</v>
      </c>
      <c r="BI901" s="614">
        <f t="shared" si="425"/>
        <v>0</v>
      </c>
      <c r="BJ901" s="614">
        <f t="shared" si="425"/>
        <v>0</v>
      </c>
      <c r="BK901" s="614">
        <f t="shared" si="425"/>
        <v>0</v>
      </c>
      <c r="BL901" s="614">
        <f t="shared" si="425"/>
        <v>0</v>
      </c>
      <c r="BM901" s="614">
        <f t="shared" si="425"/>
        <v>0</v>
      </c>
    </row>
    <row r="902" spans="1:65" hidden="1" outlineLevel="1" x14ac:dyDescent="0.3">
      <c r="A902">
        <v>0</v>
      </c>
      <c r="B902" s="350"/>
      <c r="C902" s="351"/>
      <c r="D902" s="351"/>
      <c r="E902" s="648"/>
      <c r="S902" s="584"/>
      <c r="AG902" s="584"/>
      <c r="AU902" s="584"/>
      <c r="BI902" s="584"/>
      <c r="BJ902" s="584"/>
      <c r="BK902" s="584"/>
      <c r="BL902" s="584"/>
      <c r="BM902" s="584"/>
    </row>
    <row r="903" spans="1:65" collapsed="1" x14ac:dyDescent="0.3">
      <c r="A903">
        <v>0</v>
      </c>
    </row>
  </sheetData>
  <conditionalFormatting sqref="F854:R901 S854:BM902">
    <cfRule type="cellIs" dxfId="8" priority="8" operator="equal">
      <formula>0</formula>
    </cfRule>
    <cfRule type="cellIs" dxfId="7" priority="9" operator="lessThan">
      <formula>1</formula>
    </cfRule>
  </conditionalFormatting>
  <conditionalFormatting sqref="F53:BM73">
    <cfRule type="cellIs" dxfId="6" priority="3" operator="equal">
      <formula>F$44</formula>
    </cfRule>
    <cfRule type="cellIs" dxfId="5" priority="4" operator="equal">
      <formula>F$43</formula>
    </cfRule>
    <cfRule type="cellIs" dxfId="4" priority="5" operator="equal">
      <formula>F$42</formula>
    </cfRule>
    <cfRule type="cellIs" dxfId="3" priority="6" operator="equal">
      <formula>F$41</formula>
    </cfRule>
    <cfRule type="cellIs" dxfId="2" priority="7" operator="equal">
      <formula>F$40</formula>
    </cfRule>
  </conditionalFormatting>
  <conditionalFormatting sqref="F76:BM83">
    <cfRule type="expression" dxfId="1" priority="1">
      <formula>F76=F$53</formula>
    </cfRule>
  </conditionalFormatting>
  <conditionalFormatting sqref="F84:BM124">
    <cfRule type="expression" dxfId="0" priority="2">
      <formula>OR(F84=F$67,F84=F$68,F84=F$69,F84=F$70,F84=F$71,F84=F$72,F84=F$73)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Capacity (PE)</vt:lpstr>
    </vt:vector>
  </TitlesOfParts>
  <Company>Lumentum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Suchera Putthakosa</dc:creator>
  <cp:lastModifiedBy>Suchera Putthakosa</cp:lastModifiedBy>
  <dcterms:created xsi:type="dcterms:W3CDTF">2026-04-06T06:15:35Z</dcterms:created>
  <dcterms:modified xsi:type="dcterms:W3CDTF">2026-04-10T14:46:40Z</dcterms:modified>
</cp:coreProperties>
</file>