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eefimova\Downloads\"/>
    </mc:Choice>
  </mc:AlternateContent>
  <xr:revisionPtr revIDLastSave="0" documentId="13_ncr:1_{0CCEB6A1-408F-4857-8B10-71EDFA2031B8}" xr6:coauthVersionLast="46" xr6:coauthVersionMax="46" xr10:uidLastSave="{00000000-0000-0000-0000-000000000000}"/>
  <bookViews>
    <workbookView xWindow="-108" yWindow="-108" windowWidth="23256" windowHeight="12576" tabRatio="909" xr2:uid="{00000000-000D-0000-FFFF-FFFF00000000}"/>
  </bookViews>
  <sheets>
    <sheet name="Population" sheetId="2" r:id="rId1"/>
    <sheet name="Ср.откл. + ср.африм." sheetId="3" r:id="rId2"/>
    <sheet name="Графики&gt;&gt;&gt;" sheetId="6" r:id="rId3"/>
    <sheet name="Rmax;Rpeak - Cache" sheetId="5" r:id="rId4"/>
    <sheet name="RMax - M Power" sheetId="8" r:id="rId5"/>
    <sheet name="RMax - Freq" sheetId="9" r:id="rId6"/>
    <sheet name="RMax - Cores" sheetId="10" r:id="rId7"/>
    <sheet name="Rmax;Rpeak - Price" sheetId="11" r:id="rId8"/>
    <sheet name="M Power - Price" sheetId="12" r:id="rId9"/>
    <sheet name="Support&gt;" sheetId="7" r:id="rId10"/>
    <sheet name="new Rpeak" sheetId="4" r:id="rId11"/>
    <sheet name="old" sheetId="1" r:id="rId12"/>
  </sheets>
  <definedNames>
    <definedName name="_xlnm._FilterDatabase" localSheetId="10" hidden="1">'new Rpeak'!$A$1:$W$248</definedName>
    <definedName name="_xlnm._FilterDatabase" localSheetId="0" hidden="1">Population!$A$1:$AH$247</definedName>
    <definedName name="_xlnm._FilterDatabase" localSheetId="3" hidden="1">'Rmax;Rpeak - Cache'!$A$1:$D$212</definedName>
    <definedName name="Z_FE7BD05E_268D_470F_84C6_5E25F4140969_.wvu.FilterData" localSheetId="11" hidden="1">old!$A$1:$S$333</definedName>
  </definedNames>
  <calcPr calcId="191029"/>
  <customWorkbookViews>
    <customWorkbookView name="Фильтр 1" guid="{FE7BD05E-268D-470F-84C6-5E25F4140969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4" l="1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" i="4"/>
  <c r="F228" i="2"/>
  <c r="E228" i="2"/>
  <c r="F201" i="2"/>
  <c r="E201" i="2"/>
  <c r="F187" i="2"/>
  <c r="E187" i="2"/>
  <c r="F185" i="2"/>
  <c r="E185" i="2"/>
  <c r="F184" i="2"/>
  <c r="E184" i="2"/>
  <c r="F183" i="2"/>
  <c r="E183" i="2"/>
  <c r="F174" i="2"/>
  <c r="E174" i="2"/>
  <c r="F170" i="2"/>
  <c r="E170" i="2"/>
  <c r="F158" i="2"/>
  <c r="E158" i="2"/>
  <c r="F157" i="2"/>
  <c r="E157" i="2"/>
  <c r="F147" i="2"/>
  <c r="E147" i="2"/>
  <c r="F134" i="2"/>
  <c r="E134" i="2"/>
  <c r="F99" i="2"/>
  <c r="E99" i="2"/>
  <c r="F93" i="2"/>
  <c r="E93" i="2"/>
  <c r="F85" i="2"/>
  <c r="E85" i="2"/>
  <c r="F76" i="2"/>
  <c r="E76" i="2"/>
  <c r="F73" i="2"/>
  <c r="E73" i="2"/>
  <c r="F60" i="2"/>
  <c r="E60" i="2"/>
  <c r="F37" i="2"/>
  <c r="E37" i="2"/>
  <c r="F231" i="2"/>
  <c r="E231" i="2"/>
  <c r="F229" i="2"/>
  <c r="E229" i="2"/>
  <c r="F226" i="2"/>
  <c r="E226" i="2"/>
  <c r="F220" i="2"/>
  <c r="E220" i="2"/>
  <c r="F216" i="2"/>
  <c r="E216" i="2"/>
  <c r="F213" i="2"/>
  <c r="E213" i="2"/>
  <c r="F210" i="2"/>
  <c r="E210" i="2"/>
  <c r="F208" i="2"/>
  <c r="E208" i="2"/>
  <c r="F177" i="2"/>
  <c r="E177" i="2"/>
  <c r="F175" i="2"/>
  <c r="E175" i="2"/>
  <c r="F172" i="2"/>
  <c r="E172" i="2"/>
  <c r="F162" i="2"/>
  <c r="E162" i="2"/>
  <c r="F151" i="2"/>
  <c r="E151" i="2"/>
  <c r="F145" i="2"/>
  <c r="E145" i="2"/>
  <c r="F130" i="2"/>
  <c r="E130" i="2"/>
  <c r="F126" i="2"/>
  <c r="E126" i="2"/>
  <c r="F119" i="2"/>
  <c r="E119" i="2"/>
  <c r="F101" i="2"/>
  <c r="E101" i="2"/>
  <c r="F92" i="2"/>
  <c r="E92" i="2"/>
  <c r="F80" i="2"/>
  <c r="E80" i="2"/>
  <c r="F78" i="2"/>
  <c r="E78" i="2"/>
  <c r="F66" i="2"/>
  <c r="E66" i="2"/>
  <c r="F55" i="2"/>
  <c r="E55" i="2"/>
  <c r="F36" i="2"/>
  <c r="E36" i="2"/>
  <c r="F33" i="2"/>
  <c r="E33" i="2"/>
  <c r="F22" i="2"/>
  <c r="E22" i="2"/>
  <c r="F17" i="2"/>
  <c r="E17" i="2"/>
  <c r="F12" i="2"/>
  <c r="E12" i="2"/>
  <c r="F152" i="2"/>
  <c r="E152" i="2"/>
  <c r="F120" i="2"/>
  <c r="E120" i="2"/>
  <c r="F209" i="2"/>
  <c r="E209" i="2"/>
  <c r="F143" i="2"/>
  <c r="E143" i="2"/>
  <c r="F141" i="2"/>
  <c r="E141" i="2"/>
  <c r="F127" i="2"/>
  <c r="E127" i="2"/>
  <c r="F116" i="2"/>
  <c r="E116" i="2"/>
  <c r="F103" i="2"/>
  <c r="E103" i="2"/>
  <c r="F91" i="2"/>
  <c r="E91" i="2"/>
  <c r="F90" i="2"/>
  <c r="E90" i="2"/>
  <c r="F79" i="2"/>
  <c r="E79" i="2"/>
  <c r="F65" i="2"/>
  <c r="E65" i="2"/>
  <c r="F62" i="2"/>
  <c r="E62" i="2"/>
  <c r="F53" i="2"/>
  <c r="E53" i="2"/>
  <c r="F52" i="2"/>
  <c r="E52" i="2"/>
  <c r="F51" i="2"/>
  <c r="E51" i="2"/>
  <c r="F45" i="2"/>
  <c r="E45" i="2"/>
  <c r="F35" i="2"/>
  <c r="E35" i="2"/>
  <c r="F28" i="2"/>
  <c r="E28" i="2"/>
  <c r="F10" i="2"/>
  <c r="E10" i="2"/>
  <c r="F8" i="2"/>
  <c r="E8" i="2"/>
  <c r="F212" i="2"/>
  <c r="E212" i="2"/>
  <c r="F198" i="2"/>
  <c r="E198" i="2"/>
  <c r="F197" i="2"/>
  <c r="E197" i="2"/>
  <c r="F196" i="2"/>
  <c r="E196" i="2"/>
  <c r="F169" i="2"/>
  <c r="E169" i="2"/>
  <c r="F160" i="2"/>
  <c r="E160" i="2"/>
  <c r="F128" i="2"/>
  <c r="E128" i="2"/>
  <c r="F118" i="2"/>
  <c r="E118" i="2"/>
  <c r="F100" i="2"/>
  <c r="E100" i="2"/>
  <c r="F94" i="2"/>
  <c r="E94" i="2"/>
  <c r="F84" i="2"/>
  <c r="E84" i="2"/>
  <c r="F81" i="2"/>
  <c r="E81" i="2"/>
  <c r="F71" i="2"/>
  <c r="E71" i="2"/>
  <c r="F69" i="2"/>
  <c r="E69" i="2"/>
  <c r="F67" i="2"/>
  <c r="E67" i="2"/>
  <c r="F44" i="2"/>
  <c r="E44" i="2"/>
  <c r="F38" i="2"/>
  <c r="E38" i="2"/>
  <c r="F34" i="2"/>
  <c r="E34" i="2"/>
  <c r="F26" i="2"/>
  <c r="E26" i="2"/>
  <c r="F16" i="2"/>
  <c r="E16" i="2"/>
  <c r="F13" i="2"/>
  <c r="E13" i="2"/>
  <c r="F217" i="2"/>
  <c r="E217" i="2"/>
  <c r="F211" i="2"/>
  <c r="E211" i="2"/>
  <c r="F188" i="2"/>
  <c r="E188" i="2"/>
  <c r="F144" i="2"/>
  <c r="E144" i="2"/>
  <c r="F121" i="2"/>
  <c r="E121" i="2"/>
  <c r="F98" i="2"/>
  <c r="E98" i="2"/>
  <c r="F97" i="2"/>
  <c r="E97" i="2"/>
  <c r="F83" i="2"/>
  <c r="E83" i="2"/>
  <c r="F64" i="2"/>
  <c r="E64" i="2"/>
  <c r="F56" i="2"/>
  <c r="E56" i="2"/>
  <c r="F47" i="2"/>
  <c r="E47" i="2"/>
  <c r="F39" i="2"/>
  <c r="E39" i="2"/>
  <c r="F31" i="2"/>
  <c r="E31" i="2"/>
  <c r="F24" i="2"/>
  <c r="E24" i="2"/>
  <c r="F14" i="2"/>
  <c r="E14" i="2"/>
  <c r="F230" i="2"/>
  <c r="E230" i="2"/>
  <c r="F205" i="2"/>
  <c r="E205" i="2"/>
  <c r="F193" i="2"/>
  <c r="E193" i="2"/>
  <c r="F182" i="2"/>
  <c r="E182" i="2"/>
  <c r="F176" i="2"/>
  <c r="E176" i="2"/>
  <c r="F159" i="2"/>
  <c r="E159" i="2"/>
  <c r="F136" i="2"/>
  <c r="E136" i="2"/>
  <c r="F125" i="2"/>
  <c r="E125" i="2"/>
  <c r="F117" i="2"/>
  <c r="E117" i="2"/>
  <c r="F111" i="2"/>
  <c r="E111" i="2"/>
  <c r="F104" i="2"/>
  <c r="E104" i="2"/>
  <c r="F96" i="2"/>
  <c r="E96" i="2"/>
  <c r="F74" i="2"/>
  <c r="E74" i="2"/>
  <c r="F59" i="2"/>
  <c r="E59" i="2"/>
  <c r="F48" i="2"/>
  <c r="E48" i="2"/>
  <c r="F32" i="2"/>
  <c r="E32" i="2"/>
  <c r="F30" i="2"/>
  <c r="E30" i="2"/>
  <c r="F25" i="2"/>
  <c r="E25" i="2"/>
  <c r="F20" i="2"/>
  <c r="E20" i="2"/>
  <c r="F19" i="2"/>
  <c r="E19" i="2"/>
  <c r="F11" i="2"/>
  <c r="E11" i="2"/>
  <c r="F9" i="2"/>
  <c r="E9" i="2"/>
  <c r="F207" i="2"/>
  <c r="E207" i="2"/>
  <c r="F203" i="2"/>
  <c r="E203" i="2"/>
  <c r="F171" i="2"/>
  <c r="E171" i="2"/>
  <c r="F150" i="2"/>
  <c r="E150" i="2"/>
  <c r="F149" i="2"/>
  <c r="E149" i="2"/>
  <c r="F142" i="2"/>
  <c r="E142" i="2"/>
  <c r="F137" i="2"/>
  <c r="E137" i="2"/>
  <c r="F112" i="2"/>
  <c r="E112" i="2"/>
  <c r="F58" i="2"/>
  <c r="E58" i="2"/>
  <c r="F49" i="2"/>
  <c r="E49" i="2"/>
  <c r="F46" i="2"/>
  <c r="E46" i="2"/>
  <c r="F42" i="2"/>
  <c r="E42" i="2"/>
  <c r="F40" i="2"/>
  <c r="E40" i="2"/>
  <c r="F27" i="2"/>
  <c r="E27" i="2"/>
  <c r="F23" i="2"/>
  <c r="E23" i="2"/>
  <c r="F18" i="2"/>
  <c r="E18" i="2"/>
  <c r="F15" i="2"/>
  <c r="E15" i="2"/>
  <c r="F7" i="2"/>
  <c r="E7" i="2"/>
  <c r="E6" i="2"/>
  <c r="F6" i="2"/>
  <c r="F5" i="2"/>
  <c r="E5" i="2"/>
  <c r="F3" i="2"/>
  <c r="E3" i="2"/>
  <c r="F2" i="2"/>
  <c r="E2" i="2"/>
  <c r="AC243" i="2"/>
  <c r="AC242" i="2"/>
  <c r="AC240" i="2"/>
  <c r="AC237" i="2"/>
  <c r="AC235" i="2"/>
  <c r="AC234" i="2"/>
  <c r="AC233" i="2"/>
  <c r="AC231" i="2"/>
  <c r="AC230" i="2"/>
  <c r="AC229" i="2"/>
  <c r="AC228" i="2"/>
  <c r="AC227" i="2"/>
  <c r="AC226" i="2"/>
  <c r="AC222" i="2"/>
  <c r="AC219" i="2"/>
  <c r="AC216" i="2"/>
  <c r="AC215" i="2"/>
  <c r="AC214" i="2"/>
  <c r="AC213" i="2"/>
  <c r="AC212" i="2"/>
  <c r="AC211" i="2"/>
  <c r="AC210" i="2"/>
  <c r="AC207" i="2"/>
  <c r="AC205" i="2"/>
  <c r="AC204" i="2"/>
  <c r="AC201" i="2"/>
  <c r="AC197" i="2"/>
  <c r="AC195" i="2"/>
  <c r="AC194" i="2"/>
  <c r="AC192" i="2"/>
  <c r="AC190" i="2"/>
  <c r="AC188" i="2"/>
  <c r="AC187" i="2"/>
  <c r="AC185" i="2"/>
  <c r="AC184" i="2"/>
  <c r="AC183" i="2"/>
  <c r="AC182" i="2"/>
  <c r="AC178" i="2"/>
  <c r="AC177" i="2"/>
  <c r="AC176" i="2"/>
  <c r="AC174" i="2"/>
  <c r="AC173" i="2"/>
  <c r="AC172" i="2"/>
  <c r="AC170" i="2"/>
  <c r="AC160" i="2"/>
  <c r="AC159" i="2"/>
  <c r="AC158" i="2"/>
  <c r="AC156" i="2"/>
  <c r="AC153" i="2"/>
  <c r="AC151" i="2"/>
  <c r="AC150" i="2"/>
  <c r="AC149" i="2"/>
  <c r="AC148" i="2"/>
  <c r="AC147" i="2"/>
  <c r="AC146" i="2"/>
  <c r="AC145" i="2"/>
  <c r="AC144" i="2"/>
  <c r="AC142" i="2"/>
  <c r="AC141" i="2"/>
  <c r="AC137" i="2"/>
  <c r="AC136" i="2"/>
  <c r="AC135" i="2"/>
  <c r="AC134" i="2"/>
  <c r="AC133" i="2"/>
  <c r="AC132" i="2"/>
  <c r="AC130" i="2"/>
  <c r="AC129" i="2"/>
  <c r="AC128" i="2"/>
  <c r="AC126" i="2"/>
  <c r="AC125" i="2"/>
  <c r="AC124" i="2"/>
  <c r="AC121" i="2"/>
  <c r="AC120" i="2"/>
  <c r="AC119" i="2"/>
  <c r="AC118" i="2"/>
  <c r="AC117" i="2"/>
  <c r="AC116" i="2"/>
  <c r="AC115" i="2"/>
  <c r="AC112" i="2"/>
  <c r="AC111" i="2"/>
  <c r="AC107" i="2"/>
  <c r="AC105" i="2"/>
  <c r="AC104" i="2"/>
  <c r="AC103" i="2"/>
  <c r="AC100" i="2"/>
  <c r="AC99" i="2"/>
  <c r="AC98" i="2"/>
  <c r="AC97" i="2"/>
  <c r="AC96" i="2"/>
  <c r="AC94" i="2"/>
  <c r="AC93" i="2"/>
  <c r="AC92" i="2"/>
  <c r="AC91" i="2"/>
  <c r="AC90" i="2"/>
  <c r="AC89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1" i="2"/>
  <c r="AC70" i="2"/>
  <c r="AC69" i="2"/>
  <c r="AC68" i="2"/>
  <c r="AC67" i="2"/>
  <c r="AC66" i="2"/>
  <c r="AC65" i="2"/>
  <c r="AC64" i="2"/>
  <c r="AC63" i="2"/>
  <c r="AC60" i="2"/>
  <c r="AC59" i="2"/>
  <c r="AC57" i="2"/>
  <c r="AC56" i="2"/>
  <c r="AC55" i="2"/>
  <c r="AC54" i="2"/>
  <c r="AC53" i="2"/>
  <c r="AC52" i="2"/>
  <c r="AC51" i="2"/>
  <c r="AC49" i="2"/>
  <c r="AC48" i="2"/>
  <c r="AC47" i="2"/>
  <c r="AC46" i="2"/>
  <c r="AC44" i="2"/>
  <c r="AC43" i="2"/>
  <c r="AC42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5" i="2"/>
  <c r="AC14" i="2"/>
  <c r="AC13" i="2"/>
  <c r="AC12" i="2"/>
  <c r="AC11" i="2"/>
  <c r="AC10" i="2"/>
  <c r="AC9" i="2"/>
  <c r="AC8" i="2"/>
  <c r="AC7" i="2"/>
  <c r="AC6" i="2"/>
  <c r="AC5" i="2"/>
  <c r="AC3" i="2"/>
  <c r="AC2" i="2"/>
  <c r="AB2" i="2"/>
  <c r="AA237" i="2"/>
  <c r="AA236" i="2"/>
  <c r="AA235" i="2"/>
  <c r="AA234" i="2"/>
  <c r="AA233" i="2"/>
  <c r="AA231" i="2"/>
  <c r="AA230" i="2"/>
  <c r="AA229" i="2"/>
  <c r="AA228" i="2"/>
  <c r="AA227" i="2"/>
  <c r="AA226" i="2"/>
  <c r="AA219" i="2"/>
  <c r="AA216" i="2"/>
  <c r="AA215" i="2"/>
  <c r="AA214" i="2"/>
  <c r="AA213" i="2"/>
  <c r="AA212" i="2"/>
  <c r="AA211" i="2"/>
  <c r="AA210" i="2"/>
  <c r="AA207" i="2"/>
  <c r="AA205" i="2"/>
  <c r="AA204" i="2"/>
  <c r="AA201" i="2"/>
  <c r="AA197" i="2"/>
  <c r="AA195" i="2"/>
  <c r="AA194" i="2"/>
  <c r="AA192" i="2"/>
  <c r="AA190" i="2"/>
  <c r="AA188" i="2"/>
  <c r="AA187" i="2"/>
  <c r="AA185" i="2"/>
  <c r="AA184" i="2"/>
  <c r="AA183" i="2"/>
  <c r="AA182" i="2"/>
  <c r="AA178" i="2"/>
  <c r="AA177" i="2"/>
  <c r="AA176" i="2"/>
  <c r="AA174" i="2"/>
  <c r="AA173" i="2"/>
  <c r="AA172" i="2"/>
  <c r="AA170" i="2"/>
  <c r="AA160" i="2"/>
  <c r="AA159" i="2"/>
  <c r="AA158" i="2"/>
  <c r="AA156" i="2"/>
  <c r="AA153" i="2"/>
  <c r="AA151" i="2"/>
  <c r="AA150" i="2"/>
  <c r="AA149" i="2"/>
  <c r="AA148" i="2"/>
  <c r="AA147" i="2"/>
  <c r="AA146" i="2"/>
  <c r="AA145" i="2"/>
  <c r="AA144" i="2"/>
  <c r="AA142" i="2"/>
  <c r="AA141" i="2"/>
  <c r="AA137" i="2"/>
  <c r="AA136" i="2"/>
  <c r="AA135" i="2"/>
  <c r="AA134" i="2"/>
  <c r="AA130" i="2"/>
  <c r="AA129" i="2"/>
  <c r="AA128" i="2"/>
  <c r="AA126" i="2"/>
  <c r="AA125" i="2"/>
  <c r="AA124" i="2"/>
  <c r="AA121" i="2"/>
  <c r="AA120" i="2"/>
  <c r="AA119" i="2"/>
  <c r="AA118" i="2"/>
  <c r="AA117" i="2"/>
  <c r="AA116" i="2"/>
  <c r="AA112" i="2"/>
  <c r="AA111" i="2"/>
  <c r="AA107" i="2"/>
  <c r="AA105" i="2"/>
  <c r="AA104" i="2"/>
  <c r="AA103" i="2"/>
  <c r="AA100" i="2"/>
  <c r="AA99" i="2"/>
  <c r="AA98" i="2"/>
  <c r="AA96" i="2"/>
  <c r="AA94" i="2"/>
  <c r="AA93" i="2"/>
  <c r="AA92" i="2"/>
  <c r="AA91" i="2"/>
  <c r="AA90" i="2"/>
  <c r="AA89" i="2"/>
  <c r="AA87" i="2"/>
  <c r="AA86" i="2"/>
  <c r="AA85" i="2"/>
  <c r="AA84" i="2"/>
  <c r="AA83" i="2"/>
  <c r="AA82" i="2"/>
  <c r="AA81" i="2"/>
  <c r="AA80" i="2"/>
  <c r="AA79" i="2"/>
  <c r="AA78" i="2"/>
  <c r="AA77" i="2"/>
  <c r="AA76" i="2"/>
  <c r="AA75" i="2"/>
  <c r="AA74" i="2"/>
  <c r="AA73" i="2"/>
  <c r="AA71" i="2"/>
  <c r="AA70" i="2"/>
  <c r="AA69" i="2"/>
  <c r="AA68" i="2"/>
  <c r="AA67" i="2"/>
  <c r="AA66" i="2"/>
  <c r="AA65" i="2"/>
  <c r="AA64" i="2"/>
  <c r="AA63" i="2"/>
  <c r="AA59" i="2"/>
  <c r="AA56" i="2"/>
  <c r="AA55" i="2"/>
  <c r="AA54" i="2"/>
  <c r="AA53" i="2"/>
  <c r="AA52" i="2"/>
  <c r="AA51" i="2"/>
  <c r="AA49" i="2"/>
  <c r="AA48" i="2"/>
  <c r="AA47" i="2"/>
  <c r="AA46" i="2"/>
  <c r="AA44" i="2"/>
  <c r="AA43" i="2"/>
  <c r="AA42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5" i="2"/>
  <c r="AA14" i="2"/>
  <c r="AA13" i="2"/>
  <c r="AA12" i="2"/>
  <c r="AA11" i="2"/>
  <c r="AA10" i="2"/>
  <c r="AA8" i="2"/>
  <c r="AA7" i="2"/>
  <c r="AA6" i="2"/>
  <c r="AA5" i="2"/>
  <c r="AA3" i="2"/>
  <c r="S16" i="2"/>
  <c r="AA16" i="2" s="1"/>
  <c r="AA2" i="2"/>
  <c r="S4" i="2"/>
  <c r="S245" i="2"/>
  <c r="S244" i="2"/>
  <c r="S241" i="2"/>
  <c r="AC241" i="2" s="1"/>
  <c r="S239" i="2"/>
  <c r="S238" i="2"/>
  <c r="S232" i="2"/>
  <c r="AA232" i="2" s="1"/>
  <c r="S223" i="2"/>
  <c r="AC223" i="2" s="1"/>
  <c r="S221" i="2"/>
  <c r="S220" i="2"/>
  <c r="AA220" i="2" s="1"/>
  <c r="S218" i="2"/>
  <c r="AA218" i="2" s="1"/>
  <c r="S217" i="2"/>
  <c r="AA217" i="2" s="1"/>
  <c r="S209" i="2"/>
  <c r="AA209" i="2" s="1"/>
  <c r="S208" i="2"/>
  <c r="AA208" i="2" s="1"/>
  <c r="S206" i="2"/>
  <c r="AA206" i="2" s="1"/>
  <c r="S203" i="2"/>
  <c r="AA203" i="2" s="1"/>
  <c r="S202" i="2"/>
  <c r="AA202" i="2" s="1"/>
  <c r="S199" i="2"/>
  <c r="S198" i="2"/>
  <c r="AA198" i="2" s="1"/>
  <c r="S196" i="2"/>
  <c r="AA196" i="2" s="1"/>
  <c r="S193" i="2"/>
  <c r="AA193" i="2" s="1"/>
  <c r="S191" i="2"/>
  <c r="AA191" i="2" s="1"/>
  <c r="S189" i="2"/>
  <c r="AA189" i="2" s="1"/>
  <c r="S186" i="2"/>
  <c r="AA186" i="2" s="1"/>
  <c r="S181" i="2"/>
  <c r="S180" i="2"/>
  <c r="S179" i="2"/>
  <c r="AA179" i="2" s="1"/>
  <c r="S175" i="2"/>
  <c r="AA175" i="2" s="1"/>
  <c r="S171" i="2"/>
  <c r="AA171" i="2" s="1"/>
  <c r="S169" i="2"/>
  <c r="AA169" i="2" s="1"/>
  <c r="S168" i="2"/>
  <c r="AA168" i="2" s="1"/>
  <c r="S167" i="2"/>
  <c r="AA167" i="2" s="1"/>
  <c r="S166" i="2"/>
  <c r="S165" i="2"/>
  <c r="S163" i="2"/>
  <c r="AA163" i="2" s="1"/>
  <c r="S162" i="2"/>
  <c r="AC162" i="2" s="1"/>
  <c r="S161" i="2"/>
  <c r="AA161" i="2" s="1"/>
  <c r="S157" i="2"/>
  <c r="AA157" i="2" s="1"/>
  <c r="S155" i="2"/>
  <c r="AA155" i="2" s="1"/>
  <c r="S154" i="2"/>
  <c r="AA154" i="2" s="1"/>
  <c r="S152" i="2"/>
  <c r="AA152" i="2" s="1"/>
  <c r="S143" i="2"/>
  <c r="AA143" i="2" s="1"/>
  <c r="S139" i="2"/>
  <c r="S138" i="2"/>
  <c r="AA138" i="2" s="1"/>
  <c r="S127" i="2"/>
  <c r="AA127" i="2" s="1"/>
  <c r="S110" i="2"/>
  <c r="AA110" i="2" s="1"/>
  <c r="S109" i="2"/>
  <c r="S108" i="2"/>
  <c r="S102" i="2"/>
  <c r="S101" i="2"/>
  <c r="AA101" i="2" s="1"/>
  <c r="S95" i="2"/>
  <c r="S88" i="2"/>
  <c r="S72" i="2"/>
  <c r="S62" i="2"/>
  <c r="AA62" i="2" s="1"/>
  <c r="S58" i="2"/>
  <c r="AA58" i="2" s="1"/>
  <c r="S50" i="2"/>
  <c r="S45" i="2"/>
  <c r="AA45" i="2" s="1"/>
  <c r="S41" i="2"/>
  <c r="Q3" i="2"/>
  <c r="Z3" i="2" s="1"/>
  <c r="Q4" i="2"/>
  <c r="Q5" i="2"/>
  <c r="Z5" i="2" s="1"/>
  <c r="Q6" i="2"/>
  <c r="Q7" i="2"/>
  <c r="Z7" i="2" s="1"/>
  <c r="Q8" i="2"/>
  <c r="Z8" i="2" s="1"/>
  <c r="Q9" i="2"/>
  <c r="Q10" i="2"/>
  <c r="Z10" i="2" s="1"/>
  <c r="Q11" i="2"/>
  <c r="Z11" i="2" s="1"/>
  <c r="Q12" i="2"/>
  <c r="Z12" i="2" s="1"/>
  <c r="Q13" i="2"/>
  <c r="Z13" i="2" s="1"/>
  <c r="Q14" i="2"/>
  <c r="Z14" i="2" s="1"/>
  <c r="Q15" i="2"/>
  <c r="Z15" i="2" s="1"/>
  <c r="Q16" i="2"/>
  <c r="Z16" i="2" s="1"/>
  <c r="Q17" i="2"/>
  <c r="Z17" i="2" s="1"/>
  <c r="Q18" i="2"/>
  <c r="Z18" i="2" s="1"/>
  <c r="Q19" i="2"/>
  <c r="Z19" i="2" s="1"/>
  <c r="Q20" i="2"/>
  <c r="Z20" i="2" s="1"/>
  <c r="Q21" i="2"/>
  <c r="Z21" i="2" s="1"/>
  <c r="Q22" i="2"/>
  <c r="Z22" i="2" s="1"/>
  <c r="Q23" i="2"/>
  <c r="Z23" i="2" s="1"/>
  <c r="Q24" i="2"/>
  <c r="Z24" i="2" s="1"/>
  <c r="Q25" i="2"/>
  <c r="Z25" i="2" s="1"/>
  <c r="Q26" i="2"/>
  <c r="Z26" i="2" s="1"/>
  <c r="Q27" i="2"/>
  <c r="Z27" i="2" s="1"/>
  <c r="Q28" i="2"/>
  <c r="Z28" i="2" s="1"/>
  <c r="Q29" i="2"/>
  <c r="Z29" i="2" s="1"/>
  <c r="Q30" i="2"/>
  <c r="Z30" i="2" s="1"/>
  <c r="Q31" i="2"/>
  <c r="Z31" i="2" s="1"/>
  <c r="Q32" i="2"/>
  <c r="Z32" i="2" s="1"/>
  <c r="Q33" i="2"/>
  <c r="Z33" i="2" s="1"/>
  <c r="Q34" i="2"/>
  <c r="Z34" i="2" s="1"/>
  <c r="Q35" i="2"/>
  <c r="Z35" i="2" s="1"/>
  <c r="Q36" i="2"/>
  <c r="Z36" i="2" s="1"/>
  <c r="Q37" i="2"/>
  <c r="Z37" i="2" s="1"/>
  <c r="Q38" i="2"/>
  <c r="Z38" i="2" s="1"/>
  <c r="Q39" i="2"/>
  <c r="Z39" i="2" s="1"/>
  <c r="Q40" i="2"/>
  <c r="Z40" i="2" s="1"/>
  <c r="Q41" i="2"/>
  <c r="Q42" i="2"/>
  <c r="Z42" i="2" s="1"/>
  <c r="Q43" i="2"/>
  <c r="Z43" i="2" s="1"/>
  <c r="Q44" i="2"/>
  <c r="Z44" i="2" s="1"/>
  <c r="Q45" i="2"/>
  <c r="Z45" i="2" s="1"/>
  <c r="Q46" i="2"/>
  <c r="Z46" i="2" s="1"/>
  <c r="Q47" i="2"/>
  <c r="Z47" i="2" s="1"/>
  <c r="Q48" i="2"/>
  <c r="Z48" i="2" s="1"/>
  <c r="Q49" i="2"/>
  <c r="Z49" i="2" s="1"/>
  <c r="Q50" i="2"/>
  <c r="Q51" i="2"/>
  <c r="Z51" i="2" s="1"/>
  <c r="Q52" i="2"/>
  <c r="Z52" i="2" s="1"/>
  <c r="Q53" i="2"/>
  <c r="Z53" i="2" s="1"/>
  <c r="Q54" i="2"/>
  <c r="Z54" i="2" s="1"/>
  <c r="Q55" i="2"/>
  <c r="Z55" i="2" s="1"/>
  <c r="Q56" i="2"/>
  <c r="Z56" i="2" s="1"/>
  <c r="Q57" i="2"/>
  <c r="Q58" i="2"/>
  <c r="Z58" i="2" s="1"/>
  <c r="Q59" i="2"/>
  <c r="Z59" i="2" s="1"/>
  <c r="Q60" i="2"/>
  <c r="AD60" i="2" s="1"/>
  <c r="Q61" i="2"/>
  <c r="Q62" i="2"/>
  <c r="Q63" i="2"/>
  <c r="Z63" i="2" s="1"/>
  <c r="Q64" i="2"/>
  <c r="Z64" i="2" s="1"/>
  <c r="Q65" i="2"/>
  <c r="Z65" i="2" s="1"/>
  <c r="Q66" i="2"/>
  <c r="Z66" i="2" s="1"/>
  <c r="Q67" i="2"/>
  <c r="Z67" i="2" s="1"/>
  <c r="Q68" i="2"/>
  <c r="Z68" i="2" s="1"/>
  <c r="Q69" i="2"/>
  <c r="Z69" i="2" s="1"/>
  <c r="Q70" i="2"/>
  <c r="Q71" i="2"/>
  <c r="Z71" i="2" s="1"/>
  <c r="Q72" i="2"/>
  <c r="Q73" i="2"/>
  <c r="Z73" i="2" s="1"/>
  <c r="Q74" i="2"/>
  <c r="Z74" i="2" s="1"/>
  <c r="Q75" i="2"/>
  <c r="Z75" i="2" s="1"/>
  <c r="Q76" i="2"/>
  <c r="Z76" i="2" s="1"/>
  <c r="Q77" i="2"/>
  <c r="Z77" i="2" s="1"/>
  <c r="Q78" i="2"/>
  <c r="Q79" i="2"/>
  <c r="Z79" i="2" s="1"/>
  <c r="Q80" i="2"/>
  <c r="Z80" i="2" s="1"/>
  <c r="Q81" i="2"/>
  <c r="Z81" i="2" s="1"/>
  <c r="Q82" i="2"/>
  <c r="Z82" i="2" s="1"/>
  <c r="Q83" i="2"/>
  <c r="Z83" i="2" s="1"/>
  <c r="Q84" i="2"/>
  <c r="Z84" i="2" s="1"/>
  <c r="Q85" i="2"/>
  <c r="Z85" i="2" s="1"/>
  <c r="Q86" i="2"/>
  <c r="Q87" i="2"/>
  <c r="Z87" i="2" s="1"/>
  <c r="Q88" i="2"/>
  <c r="Q89" i="2"/>
  <c r="Z89" i="2" s="1"/>
  <c r="Q90" i="2"/>
  <c r="Z90" i="2" s="1"/>
  <c r="Q91" i="2"/>
  <c r="Z91" i="2" s="1"/>
  <c r="Q92" i="2"/>
  <c r="Z92" i="2" s="1"/>
  <c r="Q93" i="2"/>
  <c r="Z93" i="2" s="1"/>
  <c r="Q94" i="2"/>
  <c r="Q95" i="2"/>
  <c r="Q96" i="2"/>
  <c r="Z96" i="2" s="1"/>
  <c r="Q97" i="2"/>
  <c r="Q98" i="2"/>
  <c r="Z98" i="2" s="1"/>
  <c r="Q99" i="2"/>
  <c r="Z99" i="2" s="1"/>
  <c r="Q100" i="2"/>
  <c r="Z100" i="2" s="1"/>
  <c r="Q101" i="2"/>
  <c r="Z101" i="2" s="1"/>
  <c r="Q102" i="2"/>
  <c r="Q103" i="2"/>
  <c r="Z103" i="2" s="1"/>
  <c r="Q104" i="2"/>
  <c r="Z104" i="2" s="1"/>
  <c r="Q105" i="2"/>
  <c r="Z105" i="2" s="1"/>
  <c r="Q106" i="2"/>
  <c r="Q107" i="2"/>
  <c r="Z107" i="2" s="1"/>
  <c r="Q108" i="2"/>
  <c r="Q109" i="2"/>
  <c r="Q110" i="2"/>
  <c r="Z110" i="2" s="1"/>
  <c r="Q111" i="2"/>
  <c r="Z111" i="2" s="1"/>
  <c r="Q112" i="2"/>
  <c r="Z112" i="2" s="1"/>
  <c r="Q113" i="2"/>
  <c r="Q114" i="2"/>
  <c r="Q115" i="2"/>
  <c r="Q116" i="2"/>
  <c r="Z116" i="2" s="1"/>
  <c r="Q117" i="2"/>
  <c r="Z117" i="2" s="1"/>
  <c r="Q118" i="2"/>
  <c r="Z118" i="2" s="1"/>
  <c r="Q119" i="2"/>
  <c r="Z119" i="2" s="1"/>
  <c r="Q120" i="2"/>
  <c r="Z120" i="2" s="1"/>
  <c r="Q121" i="2"/>
  <c r="Z121" i="2" s="1"/>
  <c r="Q122" i="2"/>
  <c r="Q123" i="2"/>
  <c r="Q124" i="2"/>
  <c r="Z124" i="2" s="1"/>
  <c r="Q125" i="2"/>
  <c r="Z125" i="2" s="1"/>
  <c r="Q126" i="2"/>
  <c r="Z126" i="2" s="1"/>
  <c r="Q127" i="2"/>
  <c r="Z127" i="2" s="1"/>
  <c r="Q128" i="2"/>
  <c r="Z128" i="2" s="1"/>
  <c r="Q129" i="2"/>
  <c r="Z129" i="2" s="1"/>
  <c r="Q130" i="2"/>
  <c r="Z130" i="2" s="1"/>
  <c r="Q131" i="2"/>
  <c r="Q132" i="2"/>
  <c r="Q133" i="2"/>
  <c r="Q134" i="2"/>
  <c r="Q135" i="2"/>
  <c r="Z135" i="2" s="1"/>
  <c r="Q136" i="2"/>
  <c r="Z136" i="2" s="1"/>
  <c r="Q137" i="2"/>
  <c r="Z137" i="2" s="1"/>
  <c r="Q138" i="2"/>
  <c r="Z138" i="2" s="1"/>
  <c r="Q139" i="2"/>
  <c r="Q140" i="2"/>
  <c r="Q141" i="2"/>
  <c r="Z141" i="2" s="1"/>
  <c r="Q142" i="2"/>
  <c r="Q143" i="2"/>
  <c r="Z143" i="2" s="1"/>
  <c r="Q144" i="2"/>
  <c r="Z144" i="2" s="1"/>
  <c r="Q145" i="2"/>
  <c r="Z145" i="2" s="1"/>
  <c r="Q146" i="2"/>
  <c r="Z146" i="2" s="1"/>
  <c r="Q147" i="2"/>
  <c r="Z147" i="2" s="1"/>
  <c r="Q148" i="2"/>
  <c r="Z148" i="2" s="1"/>
  <c r="Q149" i="2"/>
  <c r="Z149" i="2" s="1"/>
  <c r="Q150" i="2"/>
  <c r="Q151" i="2"/>
  <c r="Z151" i="2" s="1"/>
  <c r="Q152" i="2"/>
  <c r="Z152" i="2" s="1"/>
  <c r="Q153" i="2"/>
  <c r="Z153" i="2" s="1"/>
  <c r="Q154" i="2"/>
  <c r="Z154" i="2" s="1"/>
  <c r="Q155" i="2"/>
  <c r="Z155" i="2" s="1"/>
  <c r="Q156" i="2"/>
  <c r="Z156" i="2" s="1"/>
  <c r="Q157" i="2"/>
  <c r="Z157" i="2" s="1"/>
  <c r="Q158" i="2"/>
  <c r="Q159" i="2"/>
  <c r="Z159" i="2" s="1"/>
  <c r="Q160" i="2"/>
  <c r="Z160" i="2" s="1"/>
  <c r="Q161" i="2"/>
  <c r="Z161" i="2" s="1"/>
  <c r="Q162" i="2"/>
  <c r="Z162" i="2" s="1"/>
  <c r="Q163" i="2"/>
  <c r="Z163" i="2" s="1"/>
  <c r="Q164" i="2"/>
  <c r="Q165" i="2"/>
  <c r="Q166" i="2"/>
  <c r="Q167" i="2"/>
  <c r="Z167" i="2" s="1"/>
  <c r="Q168" i="2"/>
  <c r="Z168" i="2" s="1"/>
  <c r="Q169" i="2"/>
  <c r="Z169" i="2" s="1"/>
  <c r="Q170" i="2"/>
  <c r="Z170" i="2" s="1"/>
  <c r="Q171" i="2"/>
  <c r="Z171" i="2" s="1"/>
  <c r="Q172" i="2"/>
  <c r="Z172" i="2" s="1"/>
  <c r="Q173" i="2"/>
  <c r="Z173" i="2" s="1"/>
  <c r="Q174" i="2"/>
  <c r="Z174" i="2" s="1"/>
  <c r="Q175" i="2"/>
  <c r="Z175" i="2" s="1"/>
  <c r="Q176" i="2"/>
  <c r="Z176" i="2" s="1"/>
  <c r="Q177" i="2"/>
  <c r="Z177" i="2" s="1"/>
  <c r="Q178" i="2"/>
  <c r="Z178" i="2" s="1"/>
  <c r="Q179" i="2"/>
  <c r="Z179" i="2" s="1"/>
  <c r="Q180" i="2"/>
  <c r="Q181" i="2"/>
  <c r="Q182" i="2"/>
  <c r="Z182" i="2" s="1"/>
  <c r="Q183" i="2"/>
  <c r="Z183" i="2" s="1"/>
  <c r="Q184" i="2"/>
  <c r="Z184" i="2" s="1"/>
  <c r="Q185" i="2"/>
  <c r="Z185" i="2" s="1"/>
  <c r="Q186" i="2"/>
  <c r="Z186" i="2" s="1"/>
  <c r="Q187" i="2"/>
  <c r="Z187" i="2" s="1"/>
  <c r="Q188" i="2"/>
  <c r="Z188" i="2" s="1"/>
  <c r="Q189" i="2"/>
  <c r="Z189" i="2" s="1"/>
  <c r="Q190" i="2"/>
  <c r="Z190" i="2" s="1"/>
  <c r="Q191" i="2"/>
  <c r="Z191" i="2" s="1"/>
  <c r="Q192" i="2"/>
  <c r="Z192" i="2" s="1"/>
  <c r="Q193" i="2"/>
  <c r="Z193" i="2" s="1"/>
  <c r="Q194" i="2"/>
  <c r="Z194" i="2" s="1"/>
  <c r="Q195" i="2"/>
  <c r="Z195" i="2" s="1"/>
  <c r="Q196" i="2"/>
  <c r="Z196" i="2" s="1"/>
  <c r="Q197" i="2"/>
  <c r="Z197" i="2" s="1"/>
  <c r="Q198" i="2"/>
  <c r="Z198" i="2" s="1"/>
  <c r="Q199" i="2"/>
  <c r="Q200" i="2"/>
  <c r="Q201" i="2"/>
  <c r="Z201" i="2" s="1"/>
  <c r="Q202" i="2"/>
  <c r="Z202" i="2" s="1"/>
  <c r="Q203" i="2"/>
  <c r="Z203" i="2" s="1"/>
  <c r="Q204" i="2"/>
  <c r="Z204" i="2" s="1"/>
  <c r="Q205" i="2"/>
  <c r="Z205" i="2" s="1"/>
  <c r="Q206" i="2"/>
  <c r="Q207" i="2"/>
  <c r="Z207" i="2" s="1"/>
  <c r="Q208" i="2"/>
  <c r="Z208" i="2" s="1"/>
  <c r="Q209" i="2"/>
  <c r="Z209" i="2" s="1"/>
  <c r="Q210" i="2"/>
  <c r="Z210" i="2" s="1"/>
  <c r="Q211" i="2"/>
  <c r="Z211" i="2" s="1"/>
  <c r="Q212" i="2"/>
  <c r="Z212" i="2" s="1"/>
  <c r="Q213" i="2"/>
  <c r="Z213" i="2" s="1"/>
  <c r="Q214" i="2"/>
  <c r="Q215" i="2"/>
  <c r="Z215" i="2" s="1"/>
  <c r="Q216" i="2"/>
  <c r="Z216" i="2" s="1"/>
  <c r="Q217" i="2"/>
  <c r="Z217" i="2" s="1"/>
  <c r="Q218" i="2"/>
  <c r="Z218" i="2" s="1"/>
  <c r="Q219" i="2"/>
  <c r="Z219" i="2" s="1"/>
  <c r="Q220" i="2"/>
  <c r="Z220" i="2" s="1"/>
  <c r="Q221" i="2"/>
  <c r="Q222" i="2"/>
  <c r="Q223" i="2"/>
  <c r="Q224" i="2"/>
  <c r="Q225" i="2"/>
  <c r="Q226" i="2"/>
  <c r="Z226" i="2" s="1"/>
  <c r="Q227" i="2"/>
  <c r="Z227" i="2" s="1"/>
  <c r="Q228" i="2"/>
  <c r="Z228" i="2" s="1"/>
  <c r="Q229" i="2"/>
  <c r="Z229" i="2" s="1"/>
  <c r="Q230" i="2"/>
  <c r="Z230" i="2" s="1"/>
  <c r="Q231" i="2"/>
  <c r="Z231" i="2" s="1"/>
  <c r="Q232" i="2"/>
  <c r="Z232" i="2" s="1"/>
  <c r="Q233" i="2"/>
  <c r="Z233" i="2" s="1"/>
  <c r="Q234" i="2"/>
  <c r="Z234" i="2" s="1"/>
  <c r="Q235" i="2"/>
  <c r="Z235" i="2" s="1"/>
  <c r="Q236" i="2"/>
  <c r="Z236" i="2" s="1"/>
  <c r="Q237" i="2"/>
  <c r="Z237" i="2" s="1"/>
  <c r="Q238" i="2"/>
  <c r="Q239" i="2"/>
  <c r="Q240" i="2"/>
  <c r="Q241" i="2"/>
  <c r="Q242" i="2"/>
  <c r="Q243" i="2"/>
  <c r="Q244" i="2"/>
  <c r="Q245" i="2"/>
  <c r="Q246" i="2"/>
  <c r="Q247" i="2"/>
  <c r="Q2" i="2"/>
  <c r="Z2" i="2" s="1"/>
  <c r="O247" i="2"/>
  <c r="O246" i="2"/>
  <c r="O245" i="2"/>
  <c r="O244" i="2"/>
  <c r="Y244" i="2" s="1"/>
  <c r="O243" i="2"/>
  <c r="O242" i="2"/>
  <c r="O241" i="2"/>
  <c r="O240" i="2"/>
  <c r="O239" i="2"/>
  <c r="O238" i="2"/>
  <c r="AB237" i="2"/>
  <c r="O237" i="2"/>
  <c r="X237" i="2" s="1"/>
  <c r="AB236" i="2"/>
  <c r="O236" i="2"/>
  <c r="AB235" i="2"/>
  <c r="O235" i="2"/>
  <c r="X235" i="2" s="1"/>
  <c r="AB234" i="2"/>
  <c r="O234" i="2"/>
  <c r="X234" i="2" s="1"/>
  <c r="AB233" i="2"/>
  <c r="O233" i="2"/>
  <c r="X233" i="2" s="1"/>
  <c r="AB232" i="2"/>
  <c r="O232" i="2"/>
  <c r="X232" i="2" s="1"/>
  <c r="AB231" i="2"/>
  <c r="O231" i="2"/>
  <c r="X231" i="2" s="1"/>
  <c r="AB230" i="2"/>
  <c r="O230" i="2"/>
  <c r="X230" i="2" s="1"/>
  <c r="AB229" i="2"/>
  <c r="O229" i="2"/>
  <c r="X229" i="2" s="1"/>
  <c r="AB228" i="2"/>
  <c r="O228" i="2"/>
  <c r="AB227" i="2"/>
  <c r="O227" i="2"/>
  <c r="X227" i="2" s="1"/>
  <c r="AB226" i="2"/>
  <c r="O226" i="2"/>
  <c r="X226" i="2" s="1"/>
  <c r="O225" i="2"/>
  <c r="O224" i="2"/>
  <c r="O223" i="2"/>
  <c r="O222" i="2"/>
  <c r="M222" i="2"/>
  <c r="O221" i="2"/>
  <c r="M221" i="2"/>
  <c r="AB220" i="2"/>
  <c r="O220" i="2"/>
  <c r="X220" i="2" s="1"/>
  <c r="AB219" i="2"/>
  <c r="O219" i="2"/>
  <c r="X219" i="2" s="1"/>
  <c r="AB218" i="2"/>
  <c r="O218" i="2"/>
  <c r="AB217" i="2"/>
  <c r="O217" i="2"/>
  <c r="X217" i="2" s="1"/>
  <c r="AB216" i="2"/>
  <c r="O216" i="2"/>
  <c r="X216" i="2" s="1"/>
  <c r="AB215" i="2"/>
  <c r="O215" i="2"/>
  <c r="X215" i="2" s="1"/>
  <c r="AB214" i="2"/>
  <c r="O214" i="2"/>
  <c r="X214" i="2" s="1"/>
  <c r="AB213" i="2"/>
  <c r="O213" i="2"/>
  <c r="X213" i="2" s="1"/>
  <c r="AB212" i="2"/>
  <c r="O212" i="2"/>
  <c r="X212" i="2" s="1"/>
  <c r="AB211" i="2"/>
  <c r="O211" i="2"/>
  <c r="X211" i="2" s="1"/>
  <c r="AB210" i="2"/>
  <c r="O210" i="2"/>
  <c r="AB209" i="2"/>
  <c r="O209" i="2"/>
  <c r="X209" i="2" s="1"/>
  <c r="AB208" i="2"/>
  <c r="O208" i="2"/>
  <c r="AB207" i="2"/>
  <c r="O207" i="2"/>
  <c r="X207" i="2" s="1"/>
  <c r="AB206" i="2"/>
  <c r="O206" i="2"/>
  <c r="X206" i="2" s="1"/>
  <c r="AB205" i="2"/>
  <c r="O205" i="2"/>
  <c r="X205" i="2" s="1"/>
  <c r="AB204" i="2"/>
  <c r="O204" i="2"/>
  <c r="X204" i="2" s="1"/>
  <c r="AB203" i="2"/>
  <c r="O203" i="2"/>
  <c r="X203" i="2" s="1"/>
  <c r="AB202" i="2"/>
  <c r="O202" i="2"/>
  <c r="AB201" i="2"/>
  <c r="O201" i="2"/>
  <c r="X201" i="2" s="1"/>
  <c r="O200" i="2"/>
  <c r="O199" i="2"/>
  <c r="AB198" i="2"/>
  <c r="O198" i="2"/>
  <c r="X198" i="2" s="1"/>
  <c r="AB197" i="2"/>
  <c r="O197" i="2"/>
  <c r="X197" i="2" s="1"/>
  <c r="AB196" i="2"/>
  <c r="O196" i="2"/>
  <c r="AB195" i="2"/>
  <c r="O195" i="2"/>
  <c r="X195" i="2" s="1"/>
  <c r="AB194" i="2"/>
  <c r="O194" i="2"/>
  <c r="X194" i="2" s="1"/>
  <c r="AB193" i="2"/>
  <c r="O193" i="2"/>
  <c r="X193" i="2" s="1"/>
  <c r="AB192" i="2"/>
  <c r="O192" i="2"/>
  <c r="X192" i="2" s="1"/>
  <c r="AB191" i="2"/>
  <c r="O191" i="2"/>
  <c r="X191" i="2" s="1"/>
  <c r="AB190" i="2"/>
  <c r="O190" i="2"/>
  <c r="X190" i="2" s="1"/>
  <c r="AB189" i="2"/>
  <c r="O189" i="2"/>
  <c r="X189" i="2" s="1"/>
  <c r="AB188" i="2"/>
  <c r="O188" i="2"/>
  <c r="AB187" i="2"/>
  <c r="O187" i="2"/>
  <c r="X187" i="2" s="1"/>
  <c r="AB186" i="2"/>
  <c r="O186" i="2"/>
  <c r="X186" i="2" s="1"/>
  <c r="AB185" i="2"/>
  <c r="O185" i="2"/>
  <c r="X185" i="2" s="1"/>
  <c r="M185" i="2"/>
  <c r="AB184" i="2"/>
  <c r="O184" i="2"/>
  <c r="X184" i="2" s="1"/>
  <c r="AB183" i="2"/>
  <c r="O183" i="2"/>
  <c r="AB182" i="2"/>
  <c r="O182" i="2"/>
  <c r="X182" i="2" s="1"/>
  <c r="O181" i="2"/>
  <c r="O180" i="2"/>
  <c r="AB179" i="2"/>
  <c r="O179" i="2"/>
  <c r="X179" i="2" s="1"/>
  <c r="AB178" i="2"/>
  <c r="O178" i="2"/>
  <c r="X178" i="2" s="1"/>
  <c r="AB177" i="2"/>
  <c r="O177" i="2"/>
  <c r="AB176" i="2"/>
  <c r="O176" i="2"/>
  <c r="X176" i="2" s="1"/>
  <c r="AB175" i="2"/>
  <c r="O175" i="2"/>
  <c r="X175" i="2" s="1"/>
  <c r="AB174" i="2"/>
  <c r="O174" i="2"/>
  <c r="X174" i="2" s="1"/>
  <c r="AB173" i="2"/>
  <c r="O173" i="2"/>
  <c r="X173" i="2" s="1"/>
  <c r="AB172" i="2"/>
  <c r="O172" i="2"/>
  <c r="X172" i="2" s="1"/>
  <c r="AB171" i="2"/>
  <c r="O171" i="2"/>
  <c r="X171" i="2" s="1"/>
  <c r="AB170" i="2"/>
  <c r="O170" i="2"/>
  <c r="X170" i="2" s="1"/>
  <c r="AB169" i="2"/>
  <c r="O169" i="2"/>
  <c r="X169" i="2" s="1"/>
  <c r="AB168" i="2"/>
  <c r="O168" i="2"/>
  <c r="X168" i="2" s="1"/>
  <c r="AB167" i="2"/>
  <c r="O167" i="2"/>
  <c r="X167" i="2" s="1"/>
  <c r="O166" i="2"/>
  <c r="M166" i="2"/>
  <c r="O165" i="2"/>
  <c r="O164" i="2"/>
  <c r="AB163" i="2"/>
  <c r="O163" i="2"/>
  <c r="X163" i="2" s="1"/>
  <c r="AB162" i="2"/>
  <c r="O162" i="2"/>
  <c r="X162" i="2" s="1"/>
  <c r="AB161" i="2"/>
  <c r="O161" i="2"/>
  <c r="AB160" i="2"/>
  <c r="O160" i="2"/>
  <c r="X160" i="2" s="1"/>
  <c r="AB159" i="2"/>
  <c r="O159" i="2"/>
  <c r="X159" i="2" s="1"/>
  <c r="AB158" i="2"/>
  <c r="O158" i="2"/>
  <c r="X158" i="2" s="1"/>
  <c r="AB157" i="2"/>
  <c r="O157" i="2"/>
  <c r="X157" i="2" s="1"/>
  <c r="AB156" i="2"/>
  <c r="O156" i="2"/>
  <c r="X156" i="2" s="1"/>
  <c r="AB155" i="2"/>
  <c r="O155" i="2"/>
  <c r="AB154" i="2"/>
  <c r="O154" i="2"/>
  <c r="X154" i="2" s="1"/>
  <c r="AB153" i="2"/>
  <c r="O153" i="2"/>
  <c r="X153" i="2" s="1"/>
  <c r="AB152" i="2"/>
  <c r="O152" i="2"/>
  <c r="X152" i="2" s="1"/>
  <c r="AB151" i="2"/>
  <c r="O151" i="2"/>
  <c r="AB150" i="2"/>
  <c r="O150" i="2"/>
  <c r="X150" i="2" s="1"/>
  <c r="AB149" i="2"/>
  <c r="O149" i="2"/>
  <c r="X149" i="2" s="1"/>
  <c r="AB148" i="2"/>
  <c r="O148" i="2"/>
  <c r="X148" i="2" s="1"/>
  <c r="AB147" i="2"/>
  <c r="O147" i="2"/>
  <c r="X147" i="2" s="1"/>
  <c r="AB146" i="2"/>
  <c r="O146" i="2"/>
  <c r="X146" i="2" s="1"/>
  <c r="AB145" i="2"/>
  <c r="O145" i="2"/>
  <c r="X145" i="2" s="1"/>
  <c r="AB144" i="2"/>
  <c r="O144" i="2"/>
  <c r="X144" i="2" s="1"/>
  <c r="AB143" i="2"/>
  <c r="O143" i="2"/>
  <c r="X143" i="2" s="1"/>
  <c r="AB142" i="2"/>
  <c r="O142" i="2"/>
  <c r="X142" i="2" s="1"/>
  <c r="AB141" i="2"/>
  <c r="O141" i="2"/>
  <c r="X141" i="2" s="1"/>
  <c r="O140" i="2"/>
  <c r="O139" i="2"/>
  <c r="M139" i="2"/>
  <c r="AB138" i="2"/>
  <c r="O138" i="2"/>
  <c r="X138" i="2" s="1"/>
  <c r="AB137" i="2"/>
  <c r="O137" i="2"/>
  <c r="X137" i="2" s="1"/>
  <c r="AB136" i="2"/>
  <c r="O136" i="2"/>
  <c r="X136" i="2" s="1"/>
  <c r="AB135" i="2"/>
  <c r="O135" i="2"/>
  <c r="X135" i="2" s="1"/>
  <c r="AB134" i="2"/>
  <c r="O134" i="2"/>
  <c r="X134" i="2" s="1"/>
  <c r="O133" i="2"/>
  <c r="O132" i="2"/>
  <c r="O131" i="2"/>
  <c r="AB130" i="2"/>
  <c r="O130" i="2"/>
  <c r="X130" i="2" s="1"/>
  <c r="AB129" i="2"/>
  <c r="O129" i="2"/>
  <c r="AB128" i="2"/>
  <c r="O128" i="2"/>
  <c r="X128" i="2" s="1"/>
  <c r="AB127" i="2"/>
  <c r="O127" i="2"/>
  <c r="X127" i="2" s="1"/>
  <c r="AB126" i="2"/>
  <c r="O126" i="2"/>
  <c r="X126" i="2" s="1"/>
  <c r="AB125" i="2"/>
  <c r="O125" i="2"/>
  <c r="AB124" i="2"/>
  <c r="O124" i="2"/>
  <c r="X124" i="2" s="1"/>
  <c r="O123" i="2"/>
  <c r="O122" i="2"/>
  <c r="AB121" i="2"/>
  <c r="O121" i="2"/>
  <c r="X121" i="2" s="1"/>
  <c r="AB120" i="2"/>
  <c r="O120" i="2"/>
  <c r="X120" i="2" s="1"/>
  <c r="AB119" i="2"/>
  <c r="O119" i="2"/>
  <c r="AB118" i="2"/>
  <c r="O118" i="2"/>
  <c r="X118" i="2" s="1"/>
  <c r="AB117" i="2"/>
  <c r="O117" i="2"/>
  <c r="X117" i="2" s="1"/>
  <c r="AB116" i="2"/>
  <c r="O116" i="2"/>
  <c r="X116" i="2" s="1"/>
  <c r="O115" i="2"/>
  <c r="O114" i="2"/>
  <c r="O113" i="2"/>
  <c r="AB112" i="2"/>
  <c r="O112" i="2"/>
  <c r="X112" i="2" s="1"/>
  <c r="AB111" i="2"/>
  <c r="O111" i="2"/>
  <c r="AB110" i="2"/>
  <c r="O110" i="2"/>
  <c r="X110" i="2" s="1"/>
  <c r="O109" i="2"/>
  <c r="O108" i="2"/>
  <c r="AB107" i="2"/>
  <c r="O107" i="2"/>
  <c r="X107" i="2" s="1"/>
  <c r="O106" i="2"/>
  <c r="M106" i="2"/>
  <c r="AB105" i="2"/>
  <c r="O105" i="2"/>
  <c r="X105" i="2" s="1"/>
  <c r="AB104" i="2"/>
  <c r="O104" i="2"/>
  <c r="X104" i="2" s="1"/>
  <c r="AB103" i="2"/>
  <c r="O103" i="2"/>
  <c r="X103" i="2" s="1"/>
  <c r="O102" i="2"/>
  <c r="AB101" i="2"/>
  <c r="O101" i="2"/>
  <c r="X101" i="2" s="1"/>
  <c r="AB100" i="2"/>
  <c r="O100" i="2"/>
  <c r="AB99" i="2"/>
  <c r="O99" i="2"/>
  <c r="X99" i="2" s="1"/>
  <c r="AB98" i="2"/>
  <c r="O98" i="2"/>
  <c r="X98" i="2" s="1"/>
  <c r="O97" i="2"/>
  <c r="AB96" i="2"/>
  <c r="O96" i="2"/>
  <c r="O95" i="2"/>
  <c r="AB94" i="2"/>
  <c r="O94" i="2"/>
  <c r="X94" i="2" s="1"/>
  <c r="AB93" i="2"/>
  <c r="O93" i="2"/>
  <c r="X93" i="2" s="1"/>
  <c r="AB92" i="2"/>
  <c r="O92" i="2"/>
  <c r="X92" i="2" s="1"/>
  <c r="AB91" i="2"/>
  <c r="O91" i="2"/>
  <c r="X91" i="2" s="1"/>
  <c r="AB90" i="2"/>
  <c r="O90" i="2"/>
  <c r="AB89" i="2"/>
  <c r="O89" i="2"/>
  <c r="X89" i="2" s="1"/>
  <c r="O88" i="2"/>
  <c r="AB87" i="2"/>
  <c r="O87" i="2"/>
  <c r="X87" i="2" s="1"/>
  <c r="AB86" i="2"/>
  <c r="O86" i="2"/>
  <c r="X86" i="2" s="1"/>
  <c r="AB85" i="2"/>
  <c r="O85" i="2"/>
  <c r="X85" i="2" s="1"/>
  <c r="AB84" i="2"/>
  <c r="O84" i="2"/>
  <c r="X84" i="2" s="1"/>
  <c r="AB83" i="2"/>
  <c r="O83" i="2"/>
  <c r="X83" i="2" s="1"/>
  <c r="AB82" i="2"/>
  <c r="O82" i="2"/>
  <c r="AB81" i="2"/>
  <c r="O81" i="2"/>
  <c r="X81" i="2" s="1"/>
  <c r="AB80" i="2"/>
  <c r="O80" i="2"/>
  <c r="X80" i="2" s="1"/>
  <c r="AB79" i="2"/>
  <c r="O79" i="2"/>
  <c r="X79" i="2" s="1"/>
  <c r="AB78" i="2"/>
  <c r="O78" i="2"/>
  <c r="X78" i="2" s="1"/>
  <c r="AB77" i="2"/>
  <c r="O77" i="2"/>
  <c r="X77" i="2" s="1"/>
  <c r="AB76" i="2"/>
  <c r="O76" i="2"/>
  <c r="X76" i="2" s="1"/>
  <c r="AB75" i="2"/>
  <c r="O75" i="2"/>
  <c r="X75" i="2" s="1"/>
  <c r="AB74" i="2"/>
  <c r="O74" i="2"/>
  <c r="AB73" i="2"/>
  <c r="O73" i="2"/>
  <c r="X73" i="2" s="1"/>
  <c r="O72" i="2"/>
  <c r="AB71" i="2"/>
  <c r="O71" i="2"/>
  <c r="X71" i="2" s="1"/>
  <c r="AB70" i="2"/>
  <c r="O70" i="2"/>
  <c r="X70" i="2" s="1"/>
  <c r="AB69" i="2"/>
  <c r="O69" i="2"/>
  <c r="X69" i="2" s="1"/>
  <c r="AB68" i="2"/>
  <c r="O68" i="2"/>
  <c r="X68" i="2" s="1"/>
  <c r="AB67" i="2"/>
  <c r="O67" i="2"/>
  <c r="X67" i="2" s="1"/>
  <c r="AB66" i="2"/>
  <c r="O66" i="2"/>
  <c r="X66" i="2" s="1"/>
  <c r="AB65" i="2"/>
  <c r="O65" i="2"/>
  <c r="X65" i="2" s="1"/>
  <c r="AB64" i="2"/>
  <c r="O64" i="2"/>
  <c r="X64" i="2" s="1"/>
  <c r="AB63" i="2"/>
  <c r="O63" i="2"/>
  <c r="X63" i="2" s="1"/>
  <c r="AB62" i="2"/>
  <c r="O62" i="2"/>
  <c r="X62" i="2" s="1"/>
  <c r="O61" i="2"/>
  <c r="O60" i="2"/>
  <c r="Y60" i="2" s="1"/>
  <c r="AB59" i="2"/>
  <c r="O59" i="2"/>
  <c r="X59" i="2" s="1"/>
  <c r="AB58" i="2"/>
  <c r="O58" i="2"/>
  <c r="O57" i="2"/>
  <c r="AB56" i="2"/>
  <c r="O56" i="2"/>
  <c r="X56" i="2" s="1"/>
  <c r="AB55" i="2"/>
  <c r="O55" i="2"/>
  <c r="X55" i="2" s="1"/>
  <c r="AB54" i="2"/>
  <c r="O54" i="2"/>
  <c r="X54" i="2" s="1"/>
  <c r="AB53" i="2"/>
  <c r="O53" i="2"/>
  <c r="X53" i="2" s="1"/>
  <c r="AB52" i="2"/>
  <c r="O52" i="2"/>
  <c r="X52" i="2" s="1"/>
  <c r="AB51" i="2"/>
  <c r="O51" i="2"/>
  <c r="X51" i="2" s="1"/>
  <c r="O50" i="2"/>
  <c r="AB49" i="2"/>
  <c r="O49" i="2"/>
  <c r="X49" i="2" s="1"/>
  <c r="AB48" i="2"/>
  <c r="O48" i="2"/>
  <c r="AB47" i="2"/>
  <c r="O47" i="2"/>
  <c r="X47" i="2" s="1"/>
  <c r="AB46" i="2"/>
  <c r="O46" i="2"/>
  <c r="X46" i="2" s="1"/>
  <c r="AB45" i="2"/>
  <c r="O45" i="2"/>
  <c r="X45" i="2" s="1"/>
  <c r="AB44" i="2"/>
  <c r="O44" i="2"/>
  <c r="AB43" i="2"/>
  <c r="O43" i="2"/>
  <c r="X43" i="2" s="1"/>
  <c r="AB42" i="2"/>
  <c r="O42" i="2"/>
  <c r="X42" i="2" s="1"/>
  <c r="O41" i="2"/>
  <c r="AB40" i="2"/>
  <c r="O40" i="2"/>
  <c r="X40" i="2" s="1"/>
  <c r="AB39" i="2"/>
  <c r="O39" i="2"/>
  <c r="X39" i="2" s="1"/>
  <c r="AB38" i="2"/>
  <c r="O38" i="2"/>
  <c r="X38" i="2" s="1"/>
  <c r="AB37" i="2"/>
  <c r="O37" i="2"/>
  <c r="X37" i="2" s="1"/>
  <c r="AB36" i="2"/>
  <c r="O36" i="2"/>
  <c r="X36" i="2" s="1"/>
  <c r="AB35" i="2"/>
  <c r="O35" i="2"/>
  <c r="X35" i="2" s="1"/>
  <c r="AB34" i="2"/>
  <c r="O34" i="2"/>
  <c r="X34" i="2" s="1"/>
  <c r="AB33" i="2"/>
  <c r="O33" i="2"/>
  <c r="X33" i="2" s="1"/>
  <c r="AB32" i="2"/>
  <c r="O32" i="2"/>
  <c r="X32" i="2" s="1"/>
  <c r="AB31" i="2"/>
  <c r="O31" i="2"/>
  <c r="X31" i="2" s="1"/>
  <c r="AB30" i="2"/>
  <c r="O30" i="2"/>
  <c r="X30" i="2" s="1"/>
  <c r="AB29" i="2"/>
  <c r="O29" i="2"/>
  <c r="X29" i="2" s="1"/>
  <c r="AB28" i="2"/>
  <c r="O28" i="2"/>
  <c r="X28" i="2" s="1"/>
  <c r="AB27" i="2"/>
  <c r="O27" i="2"/>
  <c r="AB26" i="2"/>
  <c r="O26" i="2"/>
  <c r="X26" i="2" s="1"/>
  <c r="AB25" i="2"/>
  <c r="O25" i="2"/>
  <c r="X25" i="2" s="1"/>
  <c r="AB24" i="2"/>
  <c r="O24" i="2"/>
  <c r="X24" i="2" s="1"/>
  <c r="AB23" i="2"/>
  <c r="O23" i="2"/>
  <c r="X23" i="2" s="1"/>
  <c r="AB22" i="2"/>
  <c r="O22" i="2"/>
  <c r="X22" i="2" s="1"/>
  <c r="AB21" i="2"/>
  <c r="O21" i="2"/>
  <c r="X21" i="2" s="1"/>
  <c r="AB20" i="2"/>
  <c r="O20" i="2"/>
  <c r="X20" i="2" s="1"/>
  <c r="AB19" i="2"/>
  <c r="O19" i="2"/>
  <c r="X19" i="2" s="1"/>
  <c r="AB18" i="2"/>
  <c r="O18" i="2"/>
  <c r="X18" i="2" s="1"/>
  <c r="AB17" i="2"/>
  <c r="O17" i="2"/>
  <c r="X17" i="2" s="1"/>
  <c r="AB16" i="2"/>
  <c r="O16" i="2"/>
  <c r="X16" i="2" s="1"/>
  <c r="AB15" i="2"/>
  <c r="O15" i="2"/>
  <c r="X15" i="2" s="1"/>
  <c r="AB14" i="2"/>
  <c r="O14" i="2"/>
  <c r="X14" i="2" s="1"/>
  <c r="AB13" i="2"/>
  <c r="O13" i="2"/>
  <c r="X13" i="2" s="1"/>
  <c r="AB12" i="2"/>
  <c r="O12" i="2"/>
  <c r="X12" i="2" s="1"/>
  <c r="AB11" i="2"/>
  <c r="O11" i="2"/>
  <c r="X11" i="2" s="1"/>
  <c r="AB10" i="2"/>
  <c r="O10" i="2"/>
  <c r="X10" i="2" s="1"/>
  <c r="O9" i="2"/>
  <c r="AB8" i="2"/>
  <c r="O8" i="2"/>
  <c r="X8" i="2" s="1"/>
  <c r="AB7" i="2"/>
  <c r="O7" i="2"/>
  <c r="X7" i="2" s="1"/>
  <c r="AB6" i="2"/>
  <c r="O6" i="2"/>
  <c r="X6" i="2" s="1"/>
  <c r="AB5" i="2"/>
  <c r="O5" i="2"/>
  <c r="X5" i="2" s="1"/>
  <c r="O4" i="2"/>
  <c r="AB3" i="2"/>
  <c r="O3" i="2"/>
  <c r="X3" i="2" s="1"/>
  <c r="N2" i="2"/>
  <c r="AD150" i="2" l="1"/>
  <c r="AD134" i="2"/>
  <c r="AD94" i="2"/>
  <c r="AD62" i="2"/>
  <c r="AD211" i="2"/>
  <c r="AD97" i="2"/>
  <c r="AD9" i="2"/>
  <c r="AD19" i="2"/>
  <c r="AD158" i="2"/>
  <c r="AD59" i="2"/>
  <c r="AD28" i="2"/>
  <c r="AD104" i="2"/>
  <c r="AD187" i="2"/>
  <c r="AD11" i="2"/>
  <c r="AD83" i="2"/>
  <c r="AD144" i="2"/>
  <c r="AD120" i="2"/>
  <c r="AD56" i="2"/>
  <c r="AD80" i="2"/>
  <c r="AD142" i="2"/>
  <c r="AD6" i="2"/>
  <c r="AD128" i="2"/>
  <c r="AD36" i="2"/>
  <c r="AD52" i="2"/>
  <c r="AD64" i="2"/>
  <c r="AD46" i="2"/>
  <c r="AD30" i="2"/>
  <c r="AD38" i="2"/>
  <c r="AD71" i="2"/>
  <c r="AD175" i="2"/>
  <c r="AD174" i="2"/>
  <c r="AD118" i="2"/>
  <c r="AD91" i="2"/>
  <c r="AD78" i="2"/>
  <c r="AD151" i="2"/>
  <c r="AD3" i="2"/>
  <c r="AD47" i="2"/>
  <c r="AD99" i="2"/>
  <c r="AD182" i="2"/>
  <c r="AD7" i="2"/>
  <c r="AD103" i="2"/>
  <c r="AD111" i="2"/>
  <c r="AD159" i="2"/>
  <c r="AD198" i="2"/>
  <c r="AD183" i="2"/>
  <c r="AD24" i="2"/>
  <c r="AD67" i="2"/>
  <c r="AD136" i="2"/>
  <c r="AD216" i="2"/>
  <c r="AD15" i="2"/>
  <c r="AD207" i="2"/>
  <c r="AD27" i="2"/>
  <c r="AD76" i="2"/>
  <c r="AD33" i="2"/>
  <c r="AD205" i="2"/>
  <c r="AD42" i="2"/>
  <c r="AD90" i="2"/>
  <c r="AD117" i="2"/>
  <c r="AD8" i="2"/>
  <c r="AD16" i="2"/>
  <c r="AD25" i="2"/>
  <c r="AD34" i="2"/>
  <c r="AD44" i="2"/>
  <c r="AD53" i="2"/>
  <c r="AD65" i="2"/>
  <c r="AD100" i="2"/>
  <c r="AD130" i="2"/>
  <c r="AD145" i="2"/>
  <c r="AD188" i="2"/>
  <c r="AD217" i="2"/>
  <c r="AD17" i="2"/>
  <c r="AD26" i="2"/>
  <c r="AD35" i="2"/>
  <c r="AD45" i="2"/>
  <c r="AD55" i="2"/>
  <c r="AD66" i="2"/>
  <c r="AD79" i="2"/>
  <c r="AD92" i="2"/>
  <c r="AD101" i="2"/>
  <c r="AD119" i="2"/>
  <c r="AD147" i="2"/>
  <c r="AD160" i="2"/>
  <c r="AD176" i="2"/>
  <c r="AD193" i="2"/>
  <c r="AD208" i="2"/>
  <c r="AD220" i="2"/>
  <c r="AD10" i="2"/>
  <c r="AD18" i="2"/>
  <c r="AD93" i="2"/>
  <c r="AD149" i="2"/>
  <c r="AD162" i="2"/>
  <c r="AD177" i="2"/>
  <c r="AD196" i="2"/>
  <c r="AD209" i="2"/>
  <c r="AD226" i="2"/>
  <c r="AD37" i="2"/>
  <c r="AD81" i="2"/>
  <c r="AD121" i="2"/>
  <c r="AD137" i="2"/>
  <c r="AD169" i="2"/>
  <c r="AD197" i="2"/>
  <c r="AD210" i="2"/>
  <c r="AD228" i="2"/>
  <c r="AD58" i="2"/>
  <c r="AD69" i="2"/>
  <c r="AD12" i="2"/>
  <c r="AD20" i="2"/>
  <c r="AD48" i="2"/>
  <c r="AD96" i="2"/>
  <c r="AD125" i="2"/>
  <c r="AD141" i="2"/>
  <c r="AD170" i="2"/>
  <c r="AD229" i="2"/>
  <c r="AD5" i="2"/>
  <c r="AD13" i="2"/>
  <c r="AD22" i="2"/>
  <c r="AD31" i="2"/>
  <c r="AD39" i="2"/>
  <c r="AD49" i="2"/>
  <c r="AD73" i="2"/>
  <c r="AD84" i="2"/>
  <c r="AD112" i="2"/>
  <c r="AD126" i="2"/>
  <c r="AD152" i="2"/>
  <c r="AD171" i="2"/>
  <c r="AD184" i="2"/>
  <c r="AD201" i="2"/>
  <c r="AD212" i="2"/>
  <c r="AD230" i="2"/>
  <c r="AD14" i="2"/>
  <c r="AD23" i="2"/>
  <c r="AD32" i="2"/>
  <c r="AD40" i="2"/>
  <c r="AD51" i="2"/>
  <c r="AD74" i="2"/>
  <c r="AD85" i="2"/>
  <c r="AD98" i="2"/>
  <c r="AD116" i="2"/>
  <c r="AD127" i="2"/>
  <c r="AD143" i="2"/>
  <c r="AD157" i="2"/>
  <c r="AD172" i="2"/>
  <c r="AD185" i="2"/>
  <c r="AD203" i="2"/>
  <c r="AD213" i="2"/>
  <c r="AD231" i="2"/>
  <c r="AD2" i="2"/>
  <c r="Y131" i="2"/>
  <c r="Y238" i="2"/>
  <c r="Y115" i="2"/>
  <c r="Y221" i="2"/>
  <c r="Y4" i="2"/>
  <c r="Y108" i="2"/>
  <c r="Y164" i="2"/>
  <c r="Y88" i="2"/>
  <c r="Y181" i="2"/>
  <c r="AC202" i="2"/>
  <c r="AC127" i="2"/>
  <c r="AC163" i="2"/>
  <c r="AC179" i="2"/>
  <c r="Y41" i="2"/>
  <c r="AA162" i="2"/>
  <c r="Y132" i="2"/>
  <c r="Y208" i="2"/>
  <c r="AC167" i="2"/>
  <c r="AC203" i="2"/>
  <c r="AC154" i="2"/>
  <c r="Y96" i="2"/>
  <c r="Y188" i="2"/>
  <c r="Y196" i="2"/>
  <c r="AC196" i="2"/>
  <c r="AC209" i="2"/>
  <c r="AC217" i="2"/>
  <c r="AC138" i="2"/>
  <c r="AC175" i="2"/>
  <c r="AC218" i="2"/>
  <c r="AC143" i="2"/>
  <c r="AC206" i="2"/>
  <c r="Y57" i="2"/>
  <c r="AC101" i="2"/>
  <c r="AC152" i="2"/>
  <c r="AC171" i="2"/>
  <c r="AC189" i="2"/>
  <c r="Y155" i="2"/>
  <c r="AC16" i="2"/>
  <c r="AC58" i="2"/>
  <c r="AC161" i="2"/>
  <c r="AC198" i="2"/>
  <c r="AC208" i="2"/>
  <c r="AC191" i="2"/>
  <c r="AC155" i="2"/>
  <c r="AC62" i="2"/>
  <c r="AC193" i="2"/>
  <c r="Y27" i="2"/>
  <c r="AC45" i="2"/>
  <c r="AC110" i="2"/>
  <c r="AC157" i="2"/>
  <c r="AC168" i="2"/>
  <c r="AC186" i="2"/>
  <c r="AC220" i="2"/>
  <c r="AC169" i="2"/>
  <c r="AC232" i="2"/>
  <c r="Y74" i="2"/>
  <c r="Y82" i="2"/>
  <c r="Y202" i="2"/>
  <c r="Y210" i="2"/>
  <c r="Y218" i="2"/>
  <c r="Y44" i="2"/>
  <c r="Y58" i="2"/>
  <c r="Y180" i="2"/>
  <c r="Y165" i="2"/>
  <c r="Y72" i="2"/>
  <c r="Y125" i="2"/>
  <c r="Y140" i="2"/>
  <c r="Y200" i="2"/>
  <c r="X96" i="2"/>
  <c r="Y116" i="2"/>
  <c r="Y129" i="2"/>
  <c r="Y224" i="2"/>
  <c r="Y228" i="2"/>
  <c r="Y236" i="2"/>
  <c r="Y105" i="2"/>
  <c r="Y9" i="2"/>
  <c r="Y109" i="2"/>
  <c r="Y48" i="2"/>
  <c r="Y100" i="2"/>
  <c r="Y113" i="2"/>
  <c r="Y225" i="2"/>
  <c r="Y241" i="2"/>
  <c r="Y246" i="2"/>
  <c r="Y201" i="2"/>
  <c r="Y185" i="2"/>
  <c r="Y61" i="2"/>
  <c r="Y120" i="2"/>
  <c r="Y97" i="2"/>
  <c r="Y133" i="2"/>
  <c r="Y166" i="2"/>
  <c r="Y240" i="2"/>
  <c r="Y233" i="2"/>
  <c r="X236" i="2"/>
  <c r="Y151" i="2"/>
  <c r="Y161" i="2"/>
  <c r="Y177" i="2"/>
  <c r="Y222" i="2"/>
  <c r="Y245" i="2"/>
  <c r="Y8" i="2"/>
  <c r="X208" i="2"/>
  <c r="Y37" i="2"/>
  <c r="Y95" i="2"/>
  <c r="Y111" i="2"/>
  <c r="Y119" i="2"/>
  <c r="Y183" i="2"/>
  <c r="Y223" i="2"/>
  <c r="Y247" i="2"/>
  <c r="X129" i="2"/>
  <c r="Y232" i="2"/>
  <c r="Y193" i="2"/>
  <c r="Y168" i="2"/>
  <c r="Y137" i="2"/>
  <c r="Y68" i="2"/>
  <c r="Y33" i="2"/>
  <c r="Y172" i="2"/>
  <c r="Y141" i="2"/>
  <c r="Y80" i="2"/>
  <c r="Y114" i="2"/>
  <c r="Y199" i="2"/>
  <c r="Y242" i="2"/>
  <c r="X151" i="2"/>
  <c r="X218" i="2"/>
  <c r="Y192" i="2"/>
  <c r="Y29" i="2"/>
  <c r="Y25" i="2"/>
  <c r="Y50" i="2"/>
  <c r="Y243" i="2"/>
  <c r="Y230" i="2"/>
  <c r="Y214" i="2"/>
  <c r="Y206" i="2"/>
  <c r="Y198" i="2"/>
  <c r="Y190" i="2"/>
  <c r="Y158" i="2"/>
  <c r="Y150" i="2"/>
  <c r="Y142" i="2"/>
  <c r="Y134" i="2"/>
  <c r="Y102" i="2"/>
  <c r="Y94" i="2"/>
  <c r="Y86" i="2"/>
  <c r="Y78" i="2"/>
  <c r="Y70" i="2"/>
  <c r="Y62" i="2"/>
  <c r="Y46" i="2"/>
  <c r="Y38" i="2"/>
  <c r="Y30" i="2"/>
  <c r="Y22" i="2"/>
  <c r="Y14" i="2"/>
  <c r="Y6" i="2"/>
  <c r="X44" i="2"/>
  <c r="X161" i="2"/>
  <c r="Y217" i="2"/>
  <c r="Y184" i="2"/>
  <c r="Y157" i="2"/>
  <c r="Y128" i="2"/>
  <c r="Y101" i="2"/>
  <c r="Y53" i="2"/>
  <c r="Y21" i="2"/>
  <c r="Z6" i="2"/>
  <c r="Z94" i="2"/>
  <c r="Z142" i="2"/>
  <c r="Z150" i="2"/>
  <c r="Z158" i="2"/>
  <c r="Y90" i="2"/>
  <c r="Y122" i="2"/>
  <c r="Y139" i="2"/>
  <c r="Y239" i="2"/>
  <c r="Y216" i="2"/>
  <c r="Y153" i="2"/>
  <c r="Y124" i="2"/>
  <c r="Y49" i="2"/>
  <c r="Y17" i="2"/>
  <c r="Z78" i="2"/>
  <c r="Z86" i="2"/>
  <c r="Z206" i="2"/>
  <c r="Z214" i="2"/>
  <c r="Y106" i="2"/>
  <c r="Y123" i="2"/>
  <c r="X82" i="2"/>
  <c r="Y209" i="2"/>
  <c r="Y176" i="2"/>
  <c r="Y149" i="2"/>
  <c r="Y121" i="2"/>
  <c r="Y92" i="2"/>
  <c r="Y45" i="2"/>
  <c r="Y13" i="2"/>
  <c r="Z62" i="2"/>
  <c r="Z70" i="2"/>
  <c r="Z134" i="2"/>
  <c r="Y237" i="2"/>
  <c r="Y173" i="2"/>
  <c r="Y145" i="2"/>
  <c r="X111" i="2"/>
  <c r="X177" i="2"/>
  <c r="Y169" i="2"/>
  <c r="Y89" i="2"/>
  <c r="Y81" i="2"/>
  <c r="Y73" i="2"/>
  <c r="Y65" i="2"/>
  <c r="X48" i="2"/>
  <c r="X119" i="2"/>
  <c r="X183" i="2"/>
  <c r="Y160" i="2"/>
  <c r="Y152" i="2"/>
  <c r="Y144" i="2"/>
  <c r="Y136" i="2"/>
  <c r="Y112" i="2"/>
  <c r="Y104" i="2"/>
  <c r="Y64" i="2"/>
  <c r="Y56" i="2"/>
  <c r="Y40" i="2"/>
  <c r="Y32" i="2"/>
  <c r="Y24" i="2"/>
  <c r="Y16" i="2"/>
  <c r="X90" i="2"/>
  <c r="X125" i="2"/>
  <c r="X155" i="2"/>
  <c r="X188" i="2"/>
  <c r="X210" i="2"/>
  <c r="Y231" i="2"/>
  <c r="Y215" i="2"/>
  <c r="Y207" i="2"/>
  <c r="Y191" i="2"/>
  <c r="Y175" i="2"/>
  <c r="Y167" i="2"/>
  <c r="Y159" i="2"/>
  <c r="Y143" i="2"/>
  <c r="Y135" i="2"/>
  <c r="Y127" i="2"/>
  <c r="Y103" i="2"/>
  <c r="Y87" i="2"/>
  <c r="Y79" i="2"/>
  <c r="Y71" i="2"/>
  <c r="Y63" i="2"/>
  <c r="Y55" i="2"/>
  <c r="Y47" i="2"/>
  <c r="Y39" i="2"/>
  <c r="Y31" i="2"/>
  <c r="Y23" i="2"/>
  <c r="Y15" i="2"/>
  <c r="Y7" i="2"/>
  <c r="X58" i="2"/>
  <c r="Y182" i="2"/>
  <c r="Y174" i="2"/>
  <c r="Y126" i="2"/>
  <c r="Y118" i="2"/>
  <c r="Y110" i="2"/>
  <c r="Y54" i="2"/>
  <c r="Y189" i="2"/>
  <c r="Y77" i="2"/>
  <c r="Y205" i="2"/>
  <c r="X196" i="2"/>
  <c r="Y212" i="2"/>
  <c r="Y156" i="2"/>
  <c r="Y12" i="2"/>
  <c r="X27" i="2"/>
  <c r="X74" i="2"/>
  <c r="Y235" i="2"/>
  <c r="Y227" i="2"/>
  <c r="Y219" i="2"/>
  <c r="Y211" i="2"/>
  <c r="Y203" i="2"/>
  <c r="Y195" i="2"/>
  <c r="Y187" i="2"/>
  <c r="Y179" i="2"/>
  <c r="Y171" i="2"/>
  <c r="Y163" i="2"/>
  <c r="Y147" i="2"/>
  <c r="Y107" i="2"/>
  <c r="Y99" i="2"/>
  <c r="Y91" i="2"/>
  <c r="Y83" i="2"/>
  <c r="Y75" i="2"/>
  <c r="Y67" i="2"/>
  <c r="Y59" i="2"/>
  <c r="Y51" i="2"/>
  <c r="Y43" i="2"/>
  <c r="Y35" i="2"/>
  <c r="Y19" i="2"/>
  <c r="Y11" i="2"/>
  <c r="Y3" i="2"/>
  <c r="Y229" i="2"/>
  <c r="Y213" i="2"/>
  <c r="Y197" i="2"/>
  <c r="Y117" i="2"/>
  <c r="Y93" i="2"/>
  <c r="Y85" i="2"/>
  <c r="Y69" i="2"/>
  <c r="Y5" i="2"/>
  <c r="X100" i="2"/>
  <c r="X228" i="2"/>
  <c r="Y220" i="2"/>
  <c r="Y204" i="2"/>
  <c r="Y148" i="2"/>
  <c r="Y84" i="2"/>
  <c r="Y76" i="2"/>
  <c r="Y52" i="2"/>
  <c r="Y36" i="2"/>
  <c r="Y28" i="2"/>
  <c r="Y20" i="2"/>
  <c r="X202" i="2"/>
  <c r="Y234" i="2"/>
  <c r="Y226" i="2"/>
  <c r="Y194" i="2"/>
  <c r="Y186" i="2"/>
  <c r="Y178" i="2"/>
  <c r="Y170" i="2"/>
  <c r="Y162" i="2"/>
  <c r="Y154" i="2"/>
  <c r="Y146" i="2"/>
  <c r="Y138" i="2"/>
  <c r="Y130" i="2"/>
  <c r="Y98" i="2"/>
  <c r="Y66" i="2"/>
  <c r="Y42" i="2"/>
  <c r="Y34" i="2"/>
  <c r="Y26" i="2"/>
  <c r="Y18" i="2"/>
  <c r="Y10" i="2"/>
  <c r="O2" i="2"/>
  <c r="D2" i="3" l="1"/>
  <c r="C3" i="3"/>
  <c r="D3" i="3"/>
  <c r="C2" i="3"/>
  <c r="X2" i="2"/>
  <c r="Y2" i="2"/>
  <c r="B3" i="3" l="1"/>
  <c r="B2" i="3"/>
</calcChain>
</file>

<file path=xl/sharedStrings.xml><?xml version="1.0" encoding="utf-8"?>
<sst xmlns="http://schemas.openxmlformats.org/spreadsheetml/2006/main" count="5030" uniqueCount="1149">
  <si>
    <t>A64FX 48C 2.2GHz</t>
  </si>
  <si>
    <t>Fujitsu ARM</t>
  </si>
  <si>
    <t>Fujitsu A64FX</t>
  </si>
  <si>
    <t>0.002120309</t>
  </si>
  <si>
    <t>59.23918212</t>
  </si>
  <si>
    <t>70.40001968</t>
  </si>
  <si>
    <t>AMD EPYC 7542 32C 2.9GHz</t>
  </si>
  <si>
    <t>AMD Zen-2 (Rome)</t>
  </si>
  <si>
    <t>AMD Rome</t>
  </si>
  <si>
    <t>28.94434049</t>
  </si>
  <si>
    <t>46.4000215</t>
  </si>
  <si>
    <t>AMD Epyc 7601 32C 2.2GHz</t>
  </si>
  <si>
    <t>AMD Zen (Naples)</t>
  </si>
  <si>
    <t>AMD Naples</t>
  </si>
  <si>
    <t>11.96546053</t>
  </si>
  <si>
    <t>17.59999726</t>
  </si>
  <si>
    <t>AMD EPYC 7662 64C 2GHz</t>
  </si>
  <si>
    <t>27.27990591</t>
  </si>
  <si>
    <t>5.28561828</t>
  </si>
  <si>
    <t>AMD EPYC 7702 64C 2GHz</t>
  </si>
  <si>
    <t>3.35</t>
  </si>
  <si>
    <t>20.39372558</t>
  </si>
  <si>
    <t>30.63491682</t>
  </si>
  <si>
    <t>AMD EPYC 7742 64C 2.25GHz</t>
  </si>
  <si>
    <t>2.25</t>
  </si>
  <si>
    <t>27.77195946</t>
  </si>
  <si>
    <t>35.80764753</t>
  </si>
  <si>
    <t>AMD EPYC 7763 64C 2.45GHz</t>
  </si>
  <si>
    <t>AMD Zen-3 (Milan)</t>
  </si>
  <si>
    <t>AMD Milan</t>
  </si>
  <si>
    <t>2.45</t>
  </si>
  <si>
    <t>29.63373193</t>
  </si>
  <si>
    <t>38.55036182</t>
  </si>
  <si>
    <t>AMD EPYC 7H12 64C 2.6GHz</t>
  </si>
  <si>
    <t>30.55638531</t>
  </si>
  <si>
    <t>41.7629019</t>
  </si>
  <si>
    <t>AMD Rome 7H12 64C 2.6GHz</t>
  </si>
  <si>
    <t>31.85098839</t>
  </si>
  <si>
    <t>48.97320751</t>
  </si>
  <si>
    <t>6.313551674</t>
  </si>
  <si>
    <t>BQC 16C 1.60GHz</t>
  </si>
  <si>
    <t>PowerPC</t>
  </si>
  <si>
    <t>Power BQC</t>
  </si>
  <si>
    <t>7.976928711</t>
  </si>
  <si>
    <t>4.720458984</t>
  </si>
  <si>
    <t>Cavium ThunderX2 CN9975-2000 28C 2GHz</t>
  </si>
  <si>
    <t>Cavium</t>
  </si>
  <si>
    <t>Cavium ThunderX2</t>
  </si>
  <si>
    <t>0.000596269</t>
  </si>
  <si>
    <t>12.46513091</t>
  </si>
  <si>
    <t>Fujitsu A64FX 48C 2GHz</t>
  </si>
  <si>
    <t>54.23990885</t>
  </si>
  <si>
    <t>64.0000217</t>
  </si>
  <si>
    <t>3.213975694</t>
  </si>
  <si>
    <t>Intel Xeon E5 v2 12C 2.700GHz</t>
  </si>
  <si>
    <t>Intel IvyBridge</t>
  </si>
  <si>
    <t>Intel Xeon E5 (IvyBridge)</t>
  </si>
  <si>
    <t>19.41643267</t>
  </si>
  <si>
    <t>15.56452771</t>
  </si>
  <si>
    <t>Intel Xeon E5-2420v2 6C 2.2GHz</t>
  </si>
  <si>
    <t>9.678373016</t>
  </si>
  <si>
    <t>12.02380952</t>
  </si>
  <si>
    <t>Intel Xeon E5-2450v2 8C 2.5GHz</t>
  </si>
  <si>
    <t>12.44550093</t>
  </si>
  <si>
    <t>14.38331014</t>
  </si>
  <si>
    <t>Intel Xeon E5-2609V2 4C 2.5GHz</t>
  </si>
  <si>
    <t>4.618353611</t>
  </si>
  <si>
    <t>Intel Xeon E5-2620v2 6C 2.1GHz</t>
  </si>
  <si>
    <t>7.755894706</t>
  </si>
  <si>
    <t>Intel Xeon E5-2630v2 6C 2.6GHz</t>
  </si>
  <si>
    <t>10.9469174</t>
  </si>
  <si>
    <t>Intel Xeon E5-2637v2 4C 3.5GHz</t>
  </si>
  <si>
    <t>10.78818729</t>
  </si>
  <si>
    <t>27.89133993</t>
  </si>
  <si>
    <t>Intel Xeon E5-2640v2 8C 2GHz</t>
  </si>
  <si>
    <t>10.03009259</t>
  </si>
  <si>
    <t>12.26851852</t>
  </si>
  <si>
    <t>Intel Xeon E5-2650Lv2 10C 1.7GHz</t>
  </si>
  <si>
    <t>8.255804354</t>
  </si>
  <si>
    <t>Intel Xeon E5-2650v2 8C 2.6GHz</t>
  </si>
  <si>
    <t>13.04283668</t>
  </si>
  <si>
    <t>20.79999933</t>
  </si>
  <si>
    <t>Intel Xeon E5-2658v2 10C 2.400GHz</t>
  </si>
  <si>
    <t>13.63671756</t>
  </si>
  <si>
    <t>Intel Xeon E5-2658v2 10C 2.4GHz</t>
  </si>
  <si>
    <t>15.23485638</t>
  </si>
  <si>
    <t>Intel Xeon E5-2660v2 10C 2.200GHz</t>
  </si>
  <si>
    <t>17.09821429</t>
  </si>
  <si>
    <t>15.08928571</t>
  </si>
  <si>
    <t>Intel Xeon E5-2660v2 10C 2.2GHz</t>
  </si>
  <si>
    <t>8.399683318</t>
  </si>
  <si>
    <t>Intel Xeon E5-2667v2 8C 3.3GHz</t>
  </si>
  <si>
    <t>13.2406774</t>
  </si>
  <si>
    <t>26.40000953</t>
  </si>
  <si>
    <t>Intel Xeon E5-2670v2 10C 2.500GHz</t>
  </si>
  <si>
    <t>18.37640224</t>
  </si>
  <si>
    <t>Intel Xeon E5-2670v2 10C 2.5GHz</t>
  </si>
  <si>
    <t>16.90060095</t>
  </si>
  <si>
    <t>21.27024577</t>
  </si>
  <si>
    <t>Intel Xeon E5-2673v2 8C 3.3GHz</t>
  </si>
  <si>
    <t>16.08003842</t>
  </si>
  <si>
    <t>26.40000507</t>
  </si>
  <si>
    <t>Intel Xeon E5-2680v2 10C 2.800GHz</t>
  </si>
  <si>
    <t>16.15372247</t>
  </si>
  <si>
    <t>22.32915835</t>
  </si>
  <si>
    <t>Intel Xeon E5-2680v2 10C 2.8GHz</t>
  </si>
  <si>
    <t>16.88565442</t>
  </si>
  <si>
    <t>23.08269178</t>
  </si>
  <si>
    <t>Intel Xeon E5-2690v2 10C 3.000GHz</t>
  </si>
  <si>
    <t>21.76411105</t>
  </si>
  <si>
    <t>Intel Xeon E5-2690v2 10C 3GHz</t>
  </si>
  <si>
    <t>18.36387117</t>
  </si>
  <si>
    <t>Intel Xeon E5-2695v2 12C 2.400GHz</t>
  </si>
  <si>
    <t>17.37659375</t>
  </si>
  <si>
    <t>19.19999552</t>
  </si>
  <si>
    <t>Intel Xeon E5-2695v2 12C 2.4GHz</t>
  </si>
  <si>
    <t>17.17696053</t>
  </si>
  <si>
    <t>23.48142774</t>
  </si>
  <si>
    <t>Intel Xeon E5-2697v2 12C 2.700GHz</t>
  </si>
  <si>
    <t>19.05473369</t>
  </si>
  <si>
    <t>21.59999383</t>
  </si>
  <si>
    <t>Intel Xeon E5-2697v2 12C 2.7GHz</t>
  </si>
  <si>
    <t>16.88486582</t>
  </si>
  <si>
    <t>21.59720191</t>
  </si>
  <si>
    <t>Intel Xeon E5-4620v2 8C 2.6GHz</t>
  </si>
  <si>
    <t>13.31200057</t>
  </si>
  <si>
    <t>20.80001427</t>
  </si>
  <si>
    <t>Intel Xeon E7-8860v4 18C 2.2GHz</t>
  </si>
  <si>
    <t>Intel Broadwell</t>
  </si>
  <si>
    <t>Intel Xeon E7 (Broadwell)</t>
  </si>
  <si>
    <t>20.82079475</t>
  </si>
  <si>
    <t>35.2</t>
  </si>
  <si>
    <t>20.83333333</t>
  </si>
  <si>
    <t>Intel Xeon Gold 6226 12C 2.7GHz</t>
  </si>
  <si>
    <t>Intel Cascade lake</t>
  </si>
  <si>
    <t>Xeon Gold 62xx (Cascade Lake)</t>
  </si>
  <si>
    <t>59.18499228</t>
  </si>
  <si>
    <t>86.40014146</t>
  </si>
  <si>
    <t>19.25</t>
  </si>
  <si>
    <t>Intel Xeon Phi 7210 64C 1.3GHz</t>
  </si>
  <si>
    <t>Intel Xeon Phi</t>
  </si>
  <si>
    <t>23.43568746</t>
  </si>
  <si>
    <t>47.64603082</t>
  </si>
  <si>
    <t>Intel Xeon Phi 7230 64C 1.3GHz</t>
  </si>
  <si>
    <t>23.89276698</t>
  </si>
  <si>
    <t>39.80056918</t>
  </si>
  <si>
    <t>Intel Xeon Phi 7250 68C 1.4GHz</t>
  </si>
  <si>
    <t>23.89409522</t>
  </si>
  <si>
    <t>44.80390316</t>
  </si>
  <si>
    <t>Intel Xeon Phi 7250F 68C 1.4GHz</t>
  </si>
  <si>
    <t>30.48300218</t>
  </si>
  <si>
    <t>52.87005387</t>
  </si>
  <si>
    <t>8.842278768</t>
  </si>
  <si>
    <t>Intel Xeon Platinum 9242 48C 2.3GHz</t>
  </si>
  <si>
    <t>Xeon Platinum 92xx (Cascade Lake)</t>
  </si>
  <si>
    <t>51.65971866</t>
  </si>
  <si>
    <t>73.63689685</t>
  </si>
  <si>
    <t>71.5</t>
  </si>
  <si>
    <t>Itanium 2 Dual Core 2C 1.60GHz</t>
  </si>
  <si>
    <t>Intel IA-64</t>
  </si>
  <si>
    <t>Itanium 2 Dual Core</t>
  </si>
  <si>
    <t>5.581705729</t>
  </si>
  <si>
    <t>6.399956597</t>
  </si>
  <si>
    <t>Itanium 2 Montecito 2C 1.600GHz</t>
  </si>
  <si>
    <t>Itanium 2 Montecito</t>
  </si>
  <si>
    <t>4.815321181</t>
  </si>
  <si>
    <t>Itanium2 Montecito Dual Core 2C 1.60GHz</t>
  </si>
  <si>
    <t>Itanium2 Montecito Dual Core</t>
  </si>
  <si>
    <t>5.308772386</t>
  </si>
  <si>
    <t>6.266666667</t>
  </si>
  <si>
    <t>Marvell ThunderX2 CN9975-2000 28C 2GHz</t>
  </si>
  <si>
    <t>ThunderX2</t>
  </si>
  <si>
    <t>Marvell ThunderX2</t>
  </si>
  <si>
    <t>0.000632832</t>
  </si>
  <si>
    <t>12.76106934</t>
  </si>
  <si>
    <t>8.302283486</t>
  </si>
  <si>
    <t>NEC 3.200GHz</t>
  </si>
  <si>
    <t>NEC</t>
  </si>
  <si>
    <t>95.625</t>
  </si>
  <si>
    <t>102.4</t>
  </si>
  <si>
    <t>NEC 3.20GHz</t>
  </si>
  <si>
    <t>Opteron 16C 2.500GHz</t>
  </si>
  <si>
    <t>AMD x86_64</t>
  </si>
  <si>
    <t>Opteron 6200 Series "Interlagos"</t>
  </si>
  <si>
    <t>8.019043045</t>
  </si>
  <si>
    <t>Opteron 16C 2.5GHz</t>
  </si>
  <si>
    <t>7.906454387</t>
  </si>
  <si>
    <t>Opteron 2389 4C 2.90GHz</t>
  </si>
  <si>
    <t>Opteron Quad Core</t>
  </si>
  <si>
    <t>6.101268797</t>
  </si>
  <si>
    <t>Opteron 4171 6C 2.100GHz</t>
  </si>
  <si>
    <t>Opteron 4100-series "Lisbon"</t>
  </si>
  <si>
    <t>5.494884681</t>
  </si>
  <si>
    <t>8.399997949</t>
  </si>
  <si>
    <t>Opteron 4171 6C 2.1GHz</t>
  </si>
  <si>
    <t>5.494895488</t>
  </si>
  <si>
    <t>8.400003449</t>
  </si>
  <si>
    <t>Opteron 6128 8C 2.000GHz</t>
  </si>
  <si>
    <t>Opteron 6100-series "Magny-Cours"</t>
  </si>
  <si>
    <t>6.238731971</t>
  </si>
  <si>
    <t>8.000300481</t>
  </si>
  <si>
    <t>Opteron 6128 8C 2.00GHz</t>
  </si>
  <si>
    <t>Opteron 8 Core</t>
  </si>
  <si>
    <t>Opteron 6132 HE 8C 2.200GHz</t>
  </si>
  <si>
    <t>7.359453215</t>
  </si>
  <si>
    <t>8.800009626</t>
  </si>
  <si>
    <t>20.69695803</t>
  </si>
  <si>
    <t>Opteron 6132 HE 8C 2.2GHz</t>
  </si>
  <si>
    <t>Opteron 6132HE 8C 2.20GHz</t>
  </si>
  <si>
    <t>Opteron 6134 8C 2.300GHz</t>
  </si>
  <si>
    <t>5.243290919</t>
  </si>
  <si>
    <t>9.199985999</t>
  </si>
  <si>
    <t>Opteron 6134 8C 2.30GHz</t>
  </si>
  <si>
    <t>7.633928571</t>
  </si>
  <si>
    <t>Opteron 6136 8C 2.400GHz</t>
  </si>
  <si>
    <t>6.464866989</t>
  </si>
  <si>
    <t>9.61620119</t>
  </si>
  <si>
    <t>Opteron 6136 8C 2.40GHz</t>
  </si>
  <si>
    <t>6.721786205</t>
  </si>
  <si>
    <t>9.634719711</t>
  </si>
  <si>
    <t>Opteron 6136 8C 2.4GHz</t>
  </si>
  <si>
    <t>7.801956815</t>
  </si>
  <si>
    <t>9.599999824</t>
  </si>
  <si>
    <t>27.9745839</t>
  </si>
  <si>
    <t>Opteron 6140 8C 2.600GHz</t>
  </si>
  <si>
    <t>5.266145409</t>
  </si>
  <si>
    <t>10.39999877</t>
  </si>
  <si>
    <t>Opteron 6172 12C 2.100GHz</t>
  </si>
  <si>
    <t>6.43121272</t>
  </si>
  <si>
    <t>8.407806037</t>
  </si>
  <si>
    <t>Opteron 6172 12C 2.10GHz</t>
  </si>
  <si>
    <t>Opteron 12 Core</t>
  </si>
  <si>
    <t>6.158907636</t>
  </si>
  <si>
    <t>8.421022805</t>
  </si>
  <si>
    <t>Opteron 6172 12C 2.1GHz</t>
  </si>
  <si>
    <t>6.659610788</t>
  </si>
  <si>
    <t>8.399999715</t>
  </si>
  <si>
    <t>Opteron 6174 12C 2.200GHz</t>
  </si>
  <si>
    <t>5.703649531</t>
  </si>
  <si>
    <t>8.809925367</t>
  </si>
  <si>
    <t>Opteron 6174 12C 2.20GHz</t>
  </si>
  <si>
    <t>5.351295453</t>
  </si>
  <si>
    <t>8.804342348</t>
  </si>
  <si>
    <t>Opteron 6174 12C 2.2GHz</t>
  </si>
  <si>
    <t>6.349874183</t>
  </si>
  <si>
    <t>8.811578618</t>
  </si>
  <si>
    <t>Opteron 6176 12C 2.300GHz</t>
  </si>
  <si>
    <t>5.088128973</t>
  </si>
  <si>
    <t>9.200000155</t>
  </si>
  <si>
    <t>Opteron 6176 12C 2.30GHz</t>
  </si>
  <si>
    <t>5.453427352</t>
  </si>
  <si>
    <t>9.200003203</t>
  </si>
  <si>
    <t>Opteron 6176 12C 2.3GHz</t>
  </si>
  <si>
    <t>6.223013817</t>
  </si>
  <si>
    <t>9.199994603</t>
  </si>
  <si>
    <t>14.58333333</t>
  </si>
  <si>
    <t>Opteron 6234 12C 2.400GHz</t>
  </si>
  <si>
    <t>4.837710518</t>
  </si>
  <si>
    <t>9.600015888</t>
  </si>
  <si>
    <t>Opteron 6238 12C 2.600GHz</t>
  </si>
  <si>
    <t>8.533902692</t>
  </si>
  <si>
    <t>10.39997412</t>
  </si>
  <si>
    <t>16.34963768</t>
  </si>
  <si>
    <t>Opteron 6272 16C 2.100GHz</t>
  </si>
  <si>
    <t>6.406825151</t>
  </si>
  <si>
    <t>8.410958147</t>
  </si>
  <si>
    <t>Opteron 6272 16C 2.10GHz</t>
  </si>
  <si>
    <t>Opteron 6200 Series</t>
  </si>
  <si>
    <t>6.261648098</t>
  </si>
  <si>
    <t>Opteron 6272 16C 2.1GHz</t>
  </si>
  <si>
    <t>6.637473641</t>
  </si>
  <si>
    <t>14.61324173</t>
  </si>
  <si>
    <t>Opteron 6274 16C 2.200GHz</t>
  </si>
  <si>
    <t>4.147617188</t>
  </si>
  <si>
    <t>Opteron 6274 16C 2.2GHz</t>
  </si>
  <si>
    <t>Opteron 6276 16C 2.300GHz</t>
  </si>
  <si>
    <t>6.912012775</t>
  </si>
  <si>
    <t>9.200004603</t>
  </si>
  <si>
    <t>Opteron 6276 16C 2.30GHz</t>
  </si>
  <si>
    <t>7.30759964</t>
  </si>
  <si>
    <t>9.200000857</t>
  </si>
  <si>
    <t>Opteron 6276 16C 2.3GHz</t>
  </si>
  <si>
    <t>7.225787928</t>
  </si>
  <si>
    <t>9.200002113</t>
  </si>
  <si>
    <t>Opteron 6278 16C 2.400GHz</t>
  </si>
  <si>
    <t>6.649435167</t>
  </si>
  <si>
    <t>9.600012279</t>
  </si>
  <si>
    <t>Opteron 6344 12C 2.6GHz</t>
  </si>
  <si>
    <t>Opteron 6300 Series "Abu Dhabi"</t>
  </si>
  <si>
    <t>2.359375496</t>
  </si>
  <si>
    <t>3.751653439</t>
  </si>
  <si>
    <t>Opteron 6348 12C 2.800GHz</t>
  </si>
  <si>
    <t>Opterons 6300 Series ("Abu Dhabi")</t>
  </si>
  <si>
    <t>9.543661972</t>
  </si>
  <si>
    <t>11.20001956</t>
  </si>
  <si>
    <t>17.41001565</t>
  </si>
  <si>
    <t>Opteron 6348 12C 2.8GHz</t>
  </si>
  <si>
    <t>6.011396011</t>
  </si>
  <si>
    <t>7.834757835</t>
  </si>
  <si>
    <t>Opteron 6376 16C 2.3GHz</t>
  </si>
  <si>
    <t>5.127447787</t>
  </si>
  <si>
    <t>Opteron 6378 16C 2.400GHz</t>
  </si>
  <si>
    <t>7.281494141</t>
  </si>
  <si>
    <t>9.599975586</t>
  </si>
  <si>
    <t>19.09179688</t>
  </si>
  <si>
    <t>Opteron Dual Core 2C 2.200GHz</t>
  </si>
  <si>
    <t>Opteron Dual Core</t>
  </si>
  <si>
    <t>6.302040816</t>
  </si>
  <si>
    <t>8.778</t>
  </si>
  <si>
    <t>Opteron Dual Core 2C 2.20GHz</t>
  </si>
  <si>
    <t>Opteron Dual Core 2C 2.400GHz</t>
  </si>
  <si>
    <t>5.344430486</t>
  </si>
  <si>
    <t>7.432998325</t>
  </si>
  <si>
    <t>65.58835846</t>
  </si>
  <si>
    <t>Opteron Dual Core 2C 2.40GHz</t>
  </si>
  <si>
    <t>Opteron O-6376 16C 2.3GHz</t>
  </si>
  <si>
    <t>Opteron 6300-series "Abu Dhabi"</t>
  </si>
  <si>
    <t>5.257843688</t>
  </si>
  <si>
    <t>Opteron Quad Core 4C 1.900GHz</t>
  </si>
  <si>
    <t>5.87890625</t>
  </si>
  <si>
    <t>Opteron Quad Core 4C 1.90GHz</t>
  </si>
  <si>
    <t>Opteron Quad Core 4C 1.9GHz</t>
  </si>
  <si>
    <t>Opteron Quad Core 4C 2.000GHz</t>
  </si>
  <si>
    <t>6.181547619</t>
  </si>
  <si>
    <t>7.998511905</t>
  </si>
  <si>
    <t>52.08333333</t>
  </si>
  <si>
    <t>Opteron Quad Core 4C 2.00GHz</t>
  </si>
  <si>
    <t>Opteron Quad Core 4C 2.10GHz</t>
  </si>
  <si>
    <t>6.645793951</t>
  </si>
  <si>
    <t>8.399929112</t>
  </si>
  <si>
    <t>49.38563327</t>
  </si>
  <si>
    <t>Opteron Quad Core 4C 2.200GHz</t>
  </si>
  <si>
    <t>6.41526126</t>
  </si>
  <si>
    <t>8.857343534</t>
  </si>
  <si>
    <t>Opteron Quad Core 4C 2.20GHz</t>
  </si>
  <si>
    <t>6.280930352</t>
  </si>
  <si>
    <t>8.850175593</t>
  </si>
  <si>
    <t>Opteron Quad Core 4C 2.300GHz</t>
  </si>
  <si>
    <t>7.131844868</t>
  </si>
  <si>
    <t>9.277912986</t>
  </si>
  <si>
    <t>Opteron Quad Core 4C 2.30GHz</t>
  </si>
  <si>
    <t>7.132639084</t>
  </si>
  <si>
    <t>9.253494258</t>
  </si>
  <si>
    <t>Opteron Quad Core 4C 2.400GHz</t>
  </si>
  <si>
    <t>7.797311841</t>
  </si>
  <si>
    <t>Opteron Quad Core 4C 2.40GHz</t>
  </si>
  <si>
    <t>7.745586082</t>
  </si>
  <si>
    <t>Opteron Quad Core 4C 2.4GHz</t>
  </si>
  <si>
    <t>7.900763359</t>
  </si>
  <si>
    <t>Opteron Quad Core 4C 2.50GHz</t>
  </si>
  <si>
    <t>7.297996308</t>
  </si>
  <si>
    <t>Opteron Six Core 6C 2.40GHz</t>
  </si>
  <si>
    <t>Opteron Six Core</t>
  </si>
  <si>
    <t>6.140046296</t>
  </si>
  <si>
    <t>28.47222222</t>
  </si>
  <si>
    <t>Opteron Six Core 6C 2.600GHz</t>
  </si>
  <si>
    <t>7.809874523</t>
  </si>
  <si>
    <t>10.3993921</t>
  </si>
  <si>
    <t>Opteron Six Core 6C 2.60GHz</t>
  </si>
  <si>
    <t>7.997526576</t>
  </si>
  <si>
    <t>10.39883283</t>
  </si>
  <si>
    <t>29.19898997</t>
  </si>
  <si>
    <t>Power BQC 16C 1.600GHz</t>
  </si>
  <si>
    <t>10.80992861</t>
  </si>
  <si>
    <t>12.80000022</t>
  </si>
  <si>
    <t>5.016238178</t>
  </si>
  <si>
    <t>Power BQC 16C 1.60GHz</t>
  </si>
  <si>
    <t>10.43977356</t>
  </si>
  <si>
    <t>12.80000076</t>
  </si>
  <si>
    <t>5.195465088</t>
  </si>
  <si>
    <t>Power BQC 16C 1.6GHz</t>
  </si>
  <si>
    <t>10.97319873</t>
  </si>
  <si>
    <t>12.80000014</t>
  </si>
  <si>
    <t>5.014733782</t>
  </si>
  <si>
    <t>POWER5 2C 1.90GHz</t>
  </si>
  <si>
    <t>Power</t>
  </si>
  <si>
    <t>POWER5</t>
  </si>
  <si>
    <t>6.20576671</t>
  </si>
  <si>
    <t>7.600016383</t>
  </si>
  <si>
    <t>163.1716907</t>
  </si>
  <si>
    <t>POWER6 2C 4.700GHz</t>
  </si>
  <si>
    <t>POWER6</t>
  </si>
  <si>
    <t>14.29361001</t>
  </si>
  <si>
    <t>159.7581597</t>
  </si>
  <si>
    <t>POWER6 2C 4.70GHz</t>
  </si>
  <si>
    <t>14.37598218</t>
  </si>
  <si>
    <t>POWER7 8C 3.300GHz</t>
  </si>
  <si>
    <t>POWER7</t>
  </si>
  <si>
    <t>19.79947917</t>
  </si>
  <si>
    <t>38.39285714</t>
  </si>
  <si>
    <t>POWER7 8C 3.30GHz</t>
  </si>
  <si>
    <t>POWER7 8C 3.55GHz</t>
  </si>
  <si>
    <t>24.26339286</t>
  </si>
  <si>
    <t>28.4000077</t>
  </si>
  <si>
    <t>30.35714286</t>
  </si>
  <si>
    <t>POWER7 8C 3.836GHz</t>
  </si>
  <si>
    <t>24.25058335</t>
  </si>
  <si>
    <t>30.57296771</t>
  </si>
  <si>
    <t>58.62852863</t>
  </si>
  <si>
    <t>POWER7 8C 3.83GHz</t>
  </si>
  <si>
    <t>23.52840104</t>
  </si>
  <si>
    <t>30.68726476</t>
  </si>
  <si>
    <t>POWER7 8C 3.84GHz</t>
  </si>
  <si>
    <t>25.33260472</t>
  </si>
  <si>
    <t>30.61492344</t>
  </si>
  <si>
    <t>56.94266219</t>
  </si>
  <si>
    <t>POWER7 8C 3.86GHz</t>
  </si>
  <si>
    <t>22.77734375</t>
  </si>
  <si>
    <t>30.88007813</t>
  </si>
  <si>
    <t>47.09375</t>
  </si>
  <si>
    <t>PowerPC 440 2C 700MHz</t>
  </si>
  <si>
    <t>PowerPC 440</t>
  </si>
  <si>
    <t>2.232038668</t>
  </si>
  <si>
    <t>2.799997746</t>
  </si>
  <si>
    <t>PowerPC 450 4C 850MHz</t>
  </si>
  <si>
    <t>PowerPC 450</t>
  </si>
  <si>
    <t>2.870321655</t>
  </si>
  <si>
    <t>3.399997898</t>
  </si>
  <si>
    <t>7.690429688</t>
  </si>
  <si>
    <t>PowerPC 970 2C 2.300GHz</t>
  </si>
  <si>
    <t>PowerPC 970</t>
  </si>
  <si>
    <t>6.233398438</t>
  </si>
  <si>
    <t>PowerPC 970 2C 2.30GHz</t>
  </si>
  <si>
    <t>Processor</t>
  </si>
  <si>
    <t>Processor Technology</t>
  </si>
  <si>
    <t>Processor Generation</t>
  </si>
  <si>
    <t>Price</t>
  </si>
  <si>
    <t>Manufacture RMax</t>
  </si>
  <si>
    <t>Manufacture RPeak</t>
  </si>
  <si>
    <t>Manufacture Power</t>
  </si>
  <si>
    <t>Threads</t>
  </si>
  <si>
    <t>Frequency</t>
  </si>
  <si>
    <t>Boost Frequency</t>
  </si>
  <si>
    <t>HPCG</t>
  </si>
  <si>
    <t>RMax</t>
  </si>
  <si>
    <t>RPeak</t>
  </si>
  <si>
    <t>Min Date</t>
  </si>
  <si>
    <t>Max Date</t>
  </si>
  <si>
    <t>Cache</t>
  </si>
  <si>
    <t>Cores</t>
  </si>
  <si>
    <t>Relevance</t>
  </si>
  <si>
    <t>ShenWei processor SW1600 16C 975MHz</t>
  </si>
  <si>
    <t>ShenWei</t>
  </si>
  <si>
    <t>5.801020408</t>
  </si>
  <si>
    <t>7.827988338</t>
  </si>
  <si>
    <t>SPARC64 IXfx 16C 1.848GHz</t>
  </si>
  <si>
    <t>Sparc</t>
  </si>
  <si>
    <t>SPARC64 IXfx</t>
  </si>
  <si>
    <t>13.60611979</t>
  </si>
  <si>
    <t>14.78400911</t>
  </si>
  <si>
    <t>SPARC64 IXfx 16C 1.85GHz</t>
  </si>
  <si>
    <t>13.57673414</t>
  </si>
  <si>
    <t>14.78400272</t>
  </si>
  <si>
    <t>SPARC64 VII 4C 2.500GHz</t>
  </si>
  <si>
    <t>SPARC64 VII</t>
  </si>
  <si>
    <t>9.192154255</t>
  </si>
  <si>
    <t>10.07995346</t>
  </si>
  <si>
    <t>84.77393617</t>
  </si>
  <si>
    <t>SPARC64 VII 4C 2.50GHz</t>
  </si>
  <si>
    <t>SPARC64 VIIIfx 8C 2.000GHz</t>
  </si>
  <si>
    <t>SPARC64 VIIIfx</t>
  </si>
  <si>
    <t>14.90729394</t>
  </si>
  <si>
    <t>17.95667949</t>
  </si>
  <si>
    <t>SPARC64 VIIIfx 8C 2.00GHz</t>
  </si>
  <si>
    <t>SPARC64 VIIIfx 8C 2GHz</t>
  </si>
  <si>
    <t>SPARC64 XIfx 32C 1.98GHz</t>
  </si>
  <si>
    <t>SPARC64 XIfx</t>
  </si>
  <si>
    <t>28.64551382</t>
  </si>
  <si>
    <t>31.59999943</t>
  </si>
  <si>
    <t>SPARC64 XIfx 32C 2.2GHz</t>
  </si>
  <si>
    <t>31.57552083</t>
  </si>
  <si>
    <t>Sunway SW26010 260C 1.45GHz</t>
  </si>
  <si>
    <t>Sunway</t>
  </si>
  <si>
    <t>1.45</t>
  </si>
  <si>
    <t>8.734092695</t>
  </si>
  <si>
    <t>11.77846151</t>
  </si>
  <si>
    <t>1.443340595</t>
  </si>
  <si>
    <t>Vector Engine Type10AE 8C 1.58GHz</t>
  </si>
  <si>
    <t>NEC Vector Engine</t>
  </si>
  <si>
    <t>Vector Engine</t>
  </si>
  <si>
    <t>1.58</t>
  </si>
  <si>
    <t>0.013581092</t>
  </si>
  <si>
    <t>215.9477093</t>
  </si>
  <si>
    <t>300.4163202</t>
  </si>
  <si>
    <t>39.18652566</t>
  </si>
  <si>
    <t>Vector Engine Type20B 8C 1.6GHz</t>
  </si>
  <si>
    <t>0.01708242</t>
  </si>
  <si>
    <t>228.2232273</t>
  </si>
  <si>
    <t>307.200064</t>
  </si>
  <si>
    <t>31.77425987</t>
  </si>
  <si>
    <t>Xeon 53xx (Clovertown) 4C 2.33GHz</t>
  </si>
  <si>
    <t>Intel Core</t>
  </si>
  <si>
    <t>Xeon 5300-series "Clovertown"</t>
  </si>
  <si>
    <t>7.133333333</t>
  </si>
  <si>
    <t>9.332</t>
  </si>
  <si>
    <t>Xeon 53xx (Clovertown) 4C 3.00GHz</t>
  </si>
  <si>
    <t>9.261887588</t>
  </si>
  <si>
    <t>57.35132135</t>
  </si>
  <si>
    <t>Xeon E3-1280v3 4C 3.6GHz</t>
  </si>
  <si>
    <t>Intel Haswell</t>
  </si>
  <si>
    <t>Intel Xeon E3 (Haswell)</t>
  </si>
  <si>
    <t>14.70527778</t>
  </si>
  <si>
    <t>Xeon E5 (Sandy Bridge - EP) 8C 2.60GHz</t>
  </si>
  <si>
    <t>Intel SandyBridge</t>
  </si>
  <si>
    <t>Intel Xeon E5</t>
  </si>
  <si>
    <t>17.12028218</t>
  </si>
  <si>
    <t>20.80000547</t>
  </si>
  <si>
    <t>Xeon E5 (Sandy Bridge - EP) 8C 2.70GHz</t>
  </si>
  <si>
    <t>17.9390191</t>
  </si>
  <si>
    <t>Xeon E5-2407 4C 2.2GHz</t>
  </si>
  <si>
    <t>Intel Xeon E5 (SandyBridge)</t>
  </si>
  <si>
    <t>9.746527778</t>
  </si>
  <si>
    <t>18.05555556</t>
  </si>
  <si>
    <t>Xeon E5-2407v2 4C 2.4GHz</t>
  </si>
  <si>
    <t>6.912</t>
  </si>
  <si>
    <t>Xeon E5-2430L 8C 2.000GHz</t>
  </si>
  <si>
    <t>7.751412441</t>
  </si>
  <si>
    <t>Xeon E5-2430L 8C 2GHz</t>
  </si>
  <si>
    <t>7.75002253</t>
  </si>
  <si>
    <t>Xeon E5-2450 8C 2.100GHz</t>
  </si>
  <si>
    <t>8.159517555</t>
  </si>
  <si>
    <t>16.79999538</t>
  </si>
  <si>
    <t>Xeon E5-2450 8C 2.1GHz</t>
  </si>
  <si>
    <t>8.163758187</t>
  </si>
  <si>
    <t>16.79999301</t>
  </si>
  <si>
    <t>Xeon E5-2450L 8C 1.800GHz</t>
  </si>
  <si>
    <t>5.640062744</t>
  </si>
  <si>
    <t>14.3999998</t>
  </si>
  <si>
    <t>Xeon E5-2450L 8C 1.8GHz</t>
  </si>
  <si>
    <t>5.640064289</t>
  </si>
  <si>
    <t>14.39999912</t>
  </si>
  <si>
    <t>Xeon E5-2609 4C 2.400GHz</t>
  </si>
  <si>
    <t>9.943152161</t>
  </si>
  <si>
    <t>19.20000744</t>
  </si>
  <si>
    <t>Xeon E5-2609 4C 2.4GHz</t>
  </si>
  <si>
    <t>9.889225372</t>
  </si>
  <si>
    <t>19.20002864</t>
  </si>
  <si>
    <t>Xeon E5-2609v3 6C 1.9GHz</t>
  </si>
  <si>
    <t>Intel Xeon E5 (Haswell)</t>
  </si>
  <si>
    <t>14.76759259</t>
  </si>
  <si>
    <t>21.2962963</t>
  </si>
  <si>
    <t>Xeon E5-2620 6C 2.000GHz</t>
  </si>
  <si>
    <t>7.882440126</t>
  </si>
  <si>
    <t>Xeon E5-2620 6C 2GHz</t>
  </si>
  <si>
    <t>7.916716925</t>
  </si>
  <si>
    <t>Xeon E5-2620v3 6C 2.4GHz</t>
  </si>
  <si>
    <t>15.90015378</t>
  </si>
  <si>
    <t>38.40000174</t>
  </si>
  <si>
    <t>Xeon E5-2620v4 8C 2.1GHz</t>
  </si>
  <si>
    <t>Intel Xeon E5 (Broadwell)</t>
  </si>
  <si>
    <t>16.39428554</t>
  </si>
  <si>
    <t>33.59999962</t>
  </si>
  <si>
    <t>Xeon E5-2630 6C 2.300GHz</t>
  </si>
  <si>
    <t>9.726319261</t>
  </si>
  <si>
    <t>18.40000196</t>
  </si>
  <si>
    <t>Xeon E5-2630 6C 2.3GHz</t>
  </si>
  <si>
    <t>9.260592914</t>
  </si>
  <si>
    <t>18.39999793</t>
  </si>
  <si>
    <t>Xeon E5-2630v3 8C 2.4GHz</t>
  </si>
  <si>
    <t>23.9247735</t>
  </si>
  <si>
    <t>38.37287068</t>
  </si>
  <si>
    <t>Xeon E5-2630v4 10C 2.2GHz</t>
  </si>
  <si>
    <t>18.93957481</t>
  </si>
  <si>
    <t>Xeon E5-2640 6C 2.500GHz</t>
  </si>
  <si>
    <t>11.10418646</t>
  </si>
  <si>
    <t>Xeon E5-2640 6C 2.5GHz</t>
  </si>
  <si>
    <t>10.6808316</t>
  </si>
  <si>
    <t>Xeon E5-2640v3 8C 2.6GHz</t>
  </si>
  <si>
    <t>22.71387453</t>
  </si>
  <si>
    <t>41.60000359</t>
  </si>
  <si>
    <t>Xeon E5-2640v4 10C 2.4GHz</t>
  </si>
  <si>
    <t>17.01083377</t>
  </si>
  <si>
    <t>38.40000167</t>
  </si>
  <si>
    <t>Xeon E5-2643v3 6C 3.4GHz</t>
  </si>
  <si>
    <t>35.52132056</t>
  </si>
  <si>
    <t>54.4000336</t>
  </si>
  <si>
    <t>Xeon E5-2650 8C 2.000GHz</t>
  </si>
  <si>
    <t>9.149815677</t>
  </si>
  <si>
    <t>Xeon E5-2650 8C 2GHz</t>
  </si>
  <si>
    <t>8.60917012</t>
  </si>
  <si>
    <t>Xeon E5-2650Lv2 10C 1.7GHz</t>
  </si>
  <si>
    <t>8.726391002</t>
  </si>
  <si>
    <t>Xeon E5-2650v3 10C 2.3GHz</t>
  </si>
  <si>
    <t>16.73147644</t>
  </si>
  <si>
    <t>34.32727273</t>
  </si>
  <si>
    <t>Xeon E5-2650v3 10C 2GHz</t>
  </si>
  <si>
    <t>13.4982552</t>
  </si>
  <si>
    <t>Xeon E5-2650v4 12C 2.2GHz</t>
  </si>
  <si>
    <t>20.19125163</t>
  </si>
  <si>
    <t>35.50684706</t>
  </si>
  <si>
    <t>Xeon E5-2660 8C 2.200GHz</t>
  </si>
  <si>
    <t>12.07492008</t>
  </si>
  <si>
    <t>17.60000022</t>
  </si>
  <si>
    <t>Xeon E5-2660 8C 2.2GHz</t>
  </si>
  <si>
    <t>12.89856114</t>
  </si>
  <si>
    <t>17.59999537</t>
  </si>
  <si>
    <t>Xeon E5-2660v2 10C 2.2GHz</t>
  </si>
  <si>
    <t>7.004619183</t>
  </si>
  <si>
    <t>Xeon E5-2660v3 10C 2.6GHz</t>
  </si>
  <si>
    <t>22.77268777</t>
  </si>
  <si>
    <t>41.6</t>
  </si>
  <si>
    <t>Xeon E5-2660v4 14C 2GHz</t>
  </si>
  <si>
    <t>14.29727576</t>
  </si>
  <si>
    <t>Xeon E5-2667 6C 2.900GHz</t>
  </si>
  <si>
    <t>12.28885561</t>
  </si>
  <si>
    <t>23.20002737</t>
  </si>
  <si>
    <t>Xeon E5-2667v3 8C 3.2GHz</t>
  </si>
  <si>
    <t>30.3270282</t>
  </si>
  <si>
    <t>51.20000264</t>
  </si>
  <si>
    <t>Xeon E5-2667v4 8C 3.2GHz</t>
  </si>
  <si>
    <t>27.87977431</t>
  </si>
  <si>
    <t>51.2</t>
  </si>
  <si>
    <t>Xeon E5-2670 8C 2.600GHz</t>
  </si>
  <si>
    <t>14.51306171</t>
  </si>
  <si>
    <t>20.8097572</t>
  </si>
  <si>
    <t>Xeon E5-2670 8C 2.6GHz</t>
  </si>
  <si>
    <t>14.88519688</t>
  </si>
  <si>
    <t>20.80287339</t>
  </si>
  <si>
    <t>Xeon E5-2670v3 12C 2.3GHz</t>
  </si>
  <si>
    <t>19.3813928</t>
  </si>
  <si>
    <t>36.85932347</t>
  </si>
  <si>
    <t>Xeon E5-2673v2 8C 3.3GHz</t>
  </si>
  <si>
    <t>18.41134631</t>
  </si>
  <si>
    <t>Xeon E5-2673v3 12C 2.4GHz</t>
  </si>
  <si>
    <t>25.03739327</t>
  </si>
  <si>
    <t>38.39999902</t>
  </si>
  <si>
    <t>Xeon E5-2673v4 20C 2.3GHz</t>
  </si>
  <si>
    <t>28.49106306</t>
  </si>
  <si>
    <t>36.79999994</t>
  </si>
  <si>
    <t>Xeon E5-2680 8C 2.700GHz</t>
  </si>
  <si>
    <t>16.56869941</t>
  </si>
  <si>
    <t>21.59999979</t>
  </si>
  <si>
    <t>Xeon E5-2680 8C 2.7GHz</t>
  </si>
  <si>
    <t>18.03831449</t>
  </si>
  <si>
    <t>21.6000037</t>
  </si>
  <si>
    <t>Xeon E5-2680v3 12C 2.5GHz</t>
  </si>
  <si>
    <t>27.98675777</t>
  </si>
  <si>
    <t>39.5371389</t>
  </si>
  <si>
    <t>Xeon E5-2680v4 14C 2.4GHz</t>
  </si>
  <si>
    <t>24.71577388</t>
  </si>
  <si>
    <t>38.29786413</t>
  </si>
  <si>
    <t>Xeon E5-2682v4 16C 2.5GHz</t>
  </si>
  <si>
    <t>19.69761899</t>
  </si>
  <si>
    <t>Xeon E5-2683 v4 16C 2.1GHz</t>
  </si>
  <si>
    <t>24.39197292</t>
  </si>
  <si>
    <t>38.08000238</t>
  </si>
  <si>
    <t>Xeon E5-2683v3 14C 2GHz</t>
  </si>
  <si>
    <t>25.06188568</t>
  </si>
  <si>
    <t>Xeon E5-2690 8C 2.900GHz</t>
  </si>
  <si>
    <t>20.39588056</t>
  </si>
  <si>
    <t>23.20001447</t>
  </si>
  <si>
    <t>35.41629084</t>
  </si>
  <si>
    <t>Xeon E5-2690 8C 2.9GHz</t>
  </si>
  <si>
    <t>20.24609187</t>
  </si>
  <si>
    <t>25.81723753</t>
  </si>
  <si>
    <t>Xeon E5-2690v3 12C 2.6GHz</t>
  </si>
  <si>
    <t>32.08273935</t>
  </si>
  <si>
    <t>41.18537751</t>
  </si>
  <si>
    <t>Xeon E5-2690v4 14C 2.6GHz</t>
  </si>
  <si>
    <t>29.77402264</t>
  </si>
  <si>
    <t>41.59999831</t>
  </si>
  <si>
    <t>Xeon E5-2695v3 14C 2.3GHz</t>
  </si>
  <si>
    <t>26.55936388</t>
  </si>
  <si>
    <t>36.8</t>
  </si>
  <si>
    <t>Xeon E5-2695v4 18C 2.1GHz</t>
  </si>
  <si>
    <t>29.51113864</t>
  </si>
  <si>
    <t>33.57051242</t>
  </si>
  <si>
    <t>Xeon E5-2697Av4 16C 2.6GHz</t>
  </si>
  <si>
    <t>26.90284598</t>
  </si>
  <si>
    <t>Xeon E5-2697v3 14C 2.6GHz</t>
  </si>
  <si>
    <t>30.83377971</t>
  </si>
  <si>
    <t>41.60000564</t>
  </si>
  <si>
    <t>Xeon E5-2697v4 18C 2.3GHz</t>
  </si>
  <si>
    <t>29.63190081</t>
  </si>
  <si>
    <t>36.26773647</t>
  </si>
  <si>
    <t>Xeon E5-2698v3 16C 2.3GHz</t>
  </si>
  <si>
    <t>25.47782929</t>
  </si>
  <si>
    <t>36.74324408</t>
  </si>
  <si>
    <t>Xeon E5-2698v4 20C 2.2GHz</t>
  </si>
  <si>
    <t>29.87932153</t>
  </si>
  <si>
    <t>35.19999927</t>
  </si>
  <si>
    <t>11.10046613</t>
  </si>
  <si>
    <t>Xeon E5-2699v3 18C 2.3GHz</t>
  </si>
  <si>
    <t>26.74296314</t>
  </si>
  <si>
    <t>36.79999977</t>
  </si>
  <si>
    <t>Xeon E5-2699v4 22C 2.2GHz</t>
  </si>
  <si>
    <t>27.93701225</t>
  </si>
  <si>
    <t>35.20000137</t>
  </si>
  <si>
    <t>Xeon E5345 4C 2.333GHz</t>
  </si>
  <si>
    <t>Xeon E5410 4C 2.333GHz</t>
  </si>
  <si>
    <t>Xeon 5400-series "Harpertown"</t>
  </si>
  <si>
    <t>7.144144044</t>
  </si>
  <si>
    <t>9.256567394</t>
  </si>
  <si>
    <t>Xeon E5410 4C 2.33GHz</t>
  </si>
  <si>
    <t>7.148485325</t>
  </si>
  <si>
    <t>9.285998721</t>
  </si>
  <si>
    <t>Xeon E5430 4C 2.666GHz</t>
  </si>
  <si>
    <t>7.955827842</t>
  </si>
  <si>
    <t>10.66400021</t>
  </si>
  <si>
    <t>93.30313015</t>
  </si>
  <si>
    <t>Xeon E5430 4C 2.67GHz</t>
  </si>
  <si>
    <t>Xeon E54440 4C 2.830GHz</t>
  </si>
  <si>
    <t>8.464344942</t>
  </si>
  <si>
    <t>11.32</t>
  </si>
  <si>
    <t>39.41024046</t>
  </si>
  <si>
    <t>Xeon E54440 4C 2.83GHz</t>
  </si>
  <si>
    <t>Xeon E5450 4C 3.000GHz</t>
  </si>
  <si>
    <t>9.397679716</t>
  </si>
  <si>
    <t>12.07926553</t>
  </si>
  <si>
    <t>Xeon E5450 4C 3.00GHz</t>
  </si>
  <si>
    <t>8.452173888</t>
  </si>
  <si>
    <t>11.88378912</t>
  </si>
  <si>
    <t>Xeon E5450 4C 3GHz</t>
  </si>
  <si>
    <t>10.32118056</t>
  </si>
  <si>
    <t>11.62666667</t>
  </si>
  <si>
    <t>46.18055556</t>
  </si>
  <si>
    <t>Xeon E5520 4C 2.267GHz</t>
  </si>
  <si>
    <t>Intel Nehalem</t>
  </si>
  <si>
    <t>Xeon 5500-series (Nehalem-EP)</t>
  </si>
  <si>
    <t>4.38311348</t>
  </si>
  <si>
    <t>9.058660592</t>
  </si>
  <si>
    <t>33.79157428</t>
  </si>
  <si>
    <t>Xeon E5520 4C 2.27GHz</t>
  </si>
  <si>
    <t>Intel EM64T</t>
  </si>
  <si>
    <t>Xeon E55xx (Nehalem-EP)</t>
  </si>
  <si>
    <t>5.753553432</t>
  </si>
  <si>
    <t>9.058663728</t>
  </si>
  <si>
    <t>33.46107771</t>
  </si>
  <si>
    <t>Xeon E5530 4C 2.400GHz</t>
  </si>
  <si>
    <t>8.555056711</t>
  </si>
  <si>
    <t>9.599952741</t>
  </si>
  <si>
    <t>Xeon E5530 4C 2.40GHz</t>
  </si>
  <si>
    <t>6.785633824</t>
  </si>
  <si>
    <t>9.599976371</t>
  </si>
  <si>
    <t>Xeon E5540 4C 2.530GHz</t>
  </si>
  <si>
    <t>6.137956331</t>
  </si>
  <si>
    <t>10.12000129</t>
  </si>
  <si>
    <t>Xeon E5540 4C 2.53GHz</t>
  </si>
  <si>
    <t>5.911865368</t>
  </si>
  <si>
    <t>10.11999659</t>
  </si>
  <si>
    <t>Xeon E5620 4C 2.400GHz</t>
  </si>
  <si>
    <t>Xeon 5600-series (Westmere-EP)</t>
  </si>
  <si>
    <t>4.829233831</t>
  </si>
  <si>
    <t>9.600001719</t>
  </si>
  <si>
    <t>Xeon E5620 4C 2.40GHz</t>
  </si>
  <si>
    <t>Xeon E56xx (Westmere-EP)</t>
  </si>
  <si>
    <t>4.977865596</t>
  </si>
  <si>
    <t>Xeon E5640 4C 2.670GHz</t>
  </si>
  <si>
    <t>4.996076263</t>
  </si>
  <si>
    <t>10.66000254</t>
  </si>
  <si>
    <t>Xeon E5640 4C 2.67GHz</t>
  </si>
  <si>
    <t>5.436641698</t>
  </si>
  <si>
    <t>10.64001248</t>
  </si>
  <si>
    <t>Xeon E5645 6C 2.400GHz</t>
  </si>
  <si>
    <t>5.291660783</t>
  </si>
  <si>
    <t>9.599996613</t>
  </si>
  <si>
    <t>Xeon E5645 6C 2.40GHz</t>
  </si>
  <si>
    <t>4.976023849</t>
  </si>
  <si>
    <t>Xeon E5645 6C 2.4GHz</t>
  </si>
  <si>
    <t>5.103482048</t>
  </si>
  <si>
    <t>Xeon E5649 6C 2.530GHz</t>
  </si>
  <si>
    <t>5.634391321</t>
  </si>
  <si>
    <t>10.11999903</t>
  </si>
  <si>
    <t>30.16861652</t>
  </si>
  <si>
    <t>Xeon E5649 6C 2.53GHz</t>
  </si>
  <si>
    <t>5.483374678</t>
  </si>
  <si>
    <t>10.11999821</t>
  </si>
  <si>
    <t>30.13839908</t>
  </si>
  <si>
    <t>Xeon E7-2860 10C 2.260GHz</t>
  </si>
  <si>
    <t>Intel Westmere</t>
  </si>
  <si>
    <t>Xeon E7 (Westmere-EX)</t>
  </si>
  <si>
    <t>5.03366023</t>
  </si>
  <si>
    <t>9.039979123</t>
  </si>
  <si>
    <t>24.37473904</t>
  </si>
  <si>
    <t>Xeon E7-4820V2 8C 2GHz</t>
  </si>
  <si>
    <t>Intel Xeon E7 (IvyBridge)</t>
  </si>
  <si>
    <t>12.15083333</t>
  </si>
  <si>
    <t>Xeon E7-4830 8C 2.13GHz</t>
  </si>
  <si>
    <t>9.2265625</t>
  </si>
  <si>
    <t>17.06401042</t>
  </si>
  <si>
    <t>10.41666667</t>
  </si>
  <si>
    <t>Xeon E7-4830V2 10C 2.2GHz</t>
  </si>
  <si>
    <t>8.093655604</t>
  </si>
  <si>
    <t>Xeon E7-4850V2 12C 2.3GHz</t>
  </si>
  <si>
    <t>Xeon E7-4850V3 14C 2.2GHz</t>
  </si>
  <si>
    <t>Intel Xeon E7 (Haswell-Ex)</t>
  </si>
  <si>
    <t>12.45786709</t>
  </si>
  <si>
    <t>Xeon E7-4850v4 16C 2.1GHz</t>
  </si>
  <si>
    <t>25.11501903</t>
  </si>
  <si>
    <t>33.6</t>
  </si>
  <si>
    <t>13.76519097</t>
  </si>
  <si>
    <t>Xeon E7-4870 10C 2.400GHz</t>
  </si>
  <si>
    <t>Xeon E7-x8xx-series (Westmere-EX)</t>
  </si>
  <si>
    <t>7.548362069</t>
  </si>
  <si>
    <t>24.375</t>
  </si>
  <si>
    <t>Xeon E7-4870 10C 2.40GHz</t>
  </si>
  <si>
    <t>Xeon E7-48xx (Westmere-EX)</t>
  </si>
  <si>
    <t>Xeon E7-8850V2 12C 2.3GHz</t>
  </si>
  <si>
    <t>13.43201122</t>
  </si>
  <si>
    <t>Xeon E7-8860v3 16C 2.2GHz</t>
  </si>
  <si>
    <t>21.56800301</t>
  </si>
  <si>
    <t>35.20000015</t>
  </si>
  <si>
    <t>Xeon E7-8860v4 18C 2.2GHz</t>
  </si>
  <si>
    <t>20.76799493</t>
  </si>
  <si>
    <t>Xeon E7-8867v3 16C 2.5GHz</t>
  </si>
  <si>
    <t>Xeon E7-8870V2 18C 2.1GHz</t>
  </si>
  <si>
    <t>21.83998843</t>
  </si>
  <si>
    <t>Xeon EM64T 3.60GHz</t>
  </si>
  <si>
    <t>Xeon EM64T</t>
  </si>
  <si>
    <t>5.87322695</t>
  </si>
  <si>
    <t>Xeon Gold 5117 14C 2GHz</t>
  </si>
  <si>
    <t>Intel Skylake</t>
  </si>
  <si>
    <t>Xeon Gold</t>
  </si>
  <si>
    <t>15.62255591</t>
  </si>
  <si>
    <t>10.9772423</t>
  </si>
  <si>
    <t>Xeon Gold 5118 12C 2.3GHz</t>
  </si>
  <si>
    <t>17.82292654</t>
  </si>
  <si>
    <t>71.99999991</t>
  </si>
  <si>
    <t>12.44979896</t>
  </si>
  <si>
    <t>Xeon Gold 5218 16C 2.3GHz</t>
  </si>
  <si>
    <t>21.56614285</t>
  </si>
  <si>
    <t>55.19999897</t>
  </si>
  <si>
    <t>Xeon Gold 6126 12C 2.6GHz</t>
  </si>
  <si>
    <t>61.20717593</t>
  </si>
  <si>
    <t>83.2</t>
  </si>
  <si>
    <t>18.51851852</t>
  </si>
  <si>
    <t>Xeon Gold 6130 16C 2.1GHz</t>
  </si>
  <si>
    <t>36.53260348</t>
  </si>
  <si>
    <t>65.82535909</t>
  </si>
  <si>
    <t>Xeon Gold 6132 14C 2.6GHz</t>
  </si>
  <si>
    <t>46.10166802</t>
  </si>
  <si>
    <t>83.2000046</t>
  </si>
  <si>
    <t>14.00935848</t>
  </si>
  <si>
    <t>Xeon Gold 6133 20C 2.5GHz</t>
  </si>
  <si>
    <t>42.15938984</t>
  </si>
  <si>
    <t>Xeon Gold 6138 20C 2GHz</t>
  </si>
  <si>
    <t>35.23403442</t>
  </si>
  <si>
    <t>Xeon Gold 6140 18C 2.3GHz</t>
  </si>
  <si>
    <t>41.98416638</t>
  </si>
  <si>
    <t>73.59999522</t>
  </si>
  <si>
    <t>24.75</t>
  </si>
  <si>
    <t>Xeon Gold 6142 16C 2.6GHz</t>
  </si>
  <si>
    <t>48.53179713</t>
  </si>
  <si>
    <t>80.69128858</t>
  </si>
  <si>
    <t>Xeon Gold 6142F 16C 2.6GHz</t>
  </si>
  <si>
    <t>45.26825574</t>
  </si>
  <si>
    <t>53.57142857</t>
  </si>
  <si>
    <t>10.56281888</t>
  </si>
  <si>
    <t>Xeon Gold 6148 20C 2.4GHz</t>
  </si>
  <si>
    <t>45.49419716</t>
  </si>
  <si>
    <t>76.13748854</t>
  </si>
  <si>
    <t>Xeon Gold 6150 18C 2.7GHz</t>
  </si>
  <si>
    <t>50.02586756</t>
  </si>
  <si>
    <t>86.39999898</t>
  </si>
  <si>
    <t>Xeon Gold 6154 18C 3GHz</t>
  </si>
  <si>
    <t>64.02971944</t>
  </si>
  <si>
    <t>Xeon Gold 6230 20C 2.1GHz</t>
  </si>
  <si>
    <t>44.38496529</t>
  </si>
  <si>
    <t>71.1571483</t>
  </si>
  <si>
    <t>Xeon Gold 6230R 26C 2.1GHz</t>
  </si>
  <si>
    <t>30.86034989</t>
  </si>
  <si>
    <t>67.2</t>
  </si>
  <si>
    <t>35.75</t>
  </si>
  <si>
    <t>Xeon Gold 6233 24C 2.5GHz</t>
  </si>
  <si>
    <t>38.8161674</t>
  </si>
  <si>
    <t>Xeon Gold 6238 22C 2.1GHz</t>
  </si>
  <si>
    <t>30.45497026</t>
  </si>
  <si>
    <t>67.19997876</t>
  </si>
  <si>
    <t>30.25</t>
  </si>
  <si>
    <t>Xeon Gold 6240 18C 2.6GHz</t>
  </si>
  <si>
    <t>57.62729167</t>
  </si>
  <si>
    <t>93.6</t>
  </si>
  <si>
    <t>Xeon Gold 6242 16C 2.8GHz</t>
  </si>
  <si>
    <t>44.90755208</t>
  </si>
  <si>
    <t>89.6</t>
  </si>
  <si>
    <t>17.046875</t>
  </si>
  <si>
    <t>Xeon Gold 6242R 20C 3.1GHz</t>
  </si>
  <si>
    <t>0.001108626</t>
  </si>
  <si>
    <t>66.24398017</t>
  </si>
  <si>
    <t>99.20007082</t>
  </si>
  <si>
    <t>Xeon Gold 6248 20C 2.5GHz</t>
  </si>
  <si>
    <t>45.67461144</t>
  </si>
  <si>
    <t>78.63116996</t>
  </si>
  <si>
    <t>Xeon Gold 6248R 24C 3GHz</t>
  </si>
  <si>
    <t>58.90023646</t>
  </si>
  <si>
    <t>96.00008154</t>
  </si>
  <si>
    <t>Xeon Gold 6252 24C 2.1GHz</t>
  </si>
  <si>
    <t>33.97624751</t>
  </si>
  <si>
    <t>67.19999725</t>
  </si>
  <si>
    <t>Xeon Gold 6258R 28C 2.7GHz</t>
  </si>
  <si>
    <t>51.78571429</t>
  </si>
  <si>
    <t>86.4</t>
  </si>
  <si>
    <t>38.5</t>
  </si>
  <si>
    <t>Xeon L5410 4C 2.33GHz</t>
  </si>
  <si>
    <t>Xeon L54xx (Harpertown)</t>
  </si>
  <si>
    <t>4.831705729</t>
  </si>
  <si>
    <t>9.332000326</t>
  </si>
  <si>
    <t>Xeon L5420 4C 2.500GHz</t>
  </si>
  <si>
    <t>6.512940853</t>
  </si>
  <si>
    <t>Xeon L5420 4C 2.50GHz</t>
  </si>
  <si>
    <t>5.99195579</t>
  </si>
  <si>
    <t>Xeon L5420 4C 2.5GHz</t>
  </si>
  <si>
    <t>7.271470207</t>
  </si>
  <si>
    <t>Xeon L5520 4C 2.260GHz</t>
  </si>
  <si>
    <t>5.785039215</t>
  </si>
  <si>
    <t>29.09526051</t>
  </si>
  <si>
    <t>Xeon L5520 4C 2.26GHz</t>
  </si>
  <si>
    <t>Xeon L55xx (Nehalem-EP)</t>
  </si>
  <si>
    <t>5.631099248</t>
  </si>
  <si>
    <t>9.040000999</t>
  </si>
  <si>
    <t>Xeon L5639 6C 2.130GHz</t>
  </si>
  <si>
    <t>5.219967671</t>
  </si>
  <si>
    <t>8.519993194</t>
  </si>
  <si>
    <t>29.69627361</t>
  </si>
  <si>
    <t>Xeon L5640 6C 2.260GHz</t>
  </si>
  <si>
    <t>5.149528932</t>
  </si>
  <si>
    <t>9.071186291</t>
  </si>
  <si>
    <t>Xeon L5640 6C 2.26GHz</t>
  </si>
  <si>
    <t>Xeon L56xx (Westmere-EP)</t>
  </si>
  <si>
    <t>5.419277566</t>
  </si>
  <si>
    <t>9.133574281</t>
  </si>
  <si>
    <t>Xeon Platinum 8124M 18C 3GHz</t>
  </si>
  <si>
    <t>Xeon Platinum</t>
  </si>
  <si>
    <t>47.01041579</t>
  </si>
  <si>
    <t>93.56475416</t>
  </si>
  <si>
    <t>Xeon Platinum 8160 24C 2.1GHz</t>
  </si>
  <si>
    <t>40.99154271</t>
  </si>
  <si>
    <t>67.33426304</t>
  </si>
  <si>
    <t>Xeon Platinum 8163 24C 2.5GHz</t>
  </si>
  <si>
    <t>45.02604167</t>
  </si>
  <si>
    <t>Xeon Platinum 8168 24C 2.7GHz</t>
  </si>
  <si>
    <t>55.84467899</t>
  </si>
  <si>
    <t>85.81564269</t>
  </si>
  <si>
    <t>Xeon Platinum 8174 24C 3.1GHz</t>
  </si>
  <si>
    <t>67.46879989</t>
  </si>
  <si>
    <t>93.09621193</t>
  </si>
  <si>
    <t>Xeon Platinum 8260 24C 2.4GHz</t>
  </si>
  <si>
    <t>Xeon Platinum 82xx (Cascade Lake)</t>
  </si>
  <si>
    <t>45.88959971</t>
  </si>
  <si>
    <t>367.1617511</t>
  </si>
  <si>
    <t>Xeon Platinum 8268 24C 2.9GHz</t>
  </si>
  <si>
    <t>59.7858649</t>
  </si>
  <si>
    <t>92.73577638</t>
  </si>
  <si>
    <t>Xeon Platinum 8274 24C 3.2GHz</t>
  </si>
  <si>
    <t>60.72944224</t>
  </si>
  <si>
    <t>102.3999945</t>
  </si>
  <si>
    <t>Xeon Platinum 8276 28C 2.2GHz</t>
  </si>
  <si>
    <t>43.69579082</t>
  </si>
  <si>
    <t>70.3999256</t>
  </si>
  <si>
    <t>Xeon Platinum 8280 28C 2.7GHz</t>
  </si>
  <si>
    <t>48.37745652</t>
  </si>
  <si>
    <t>86.39997934</t>
  </si>
  <si>
    <t>Xeon Platinum 8358 32C 2.6GHz</t>
  </si>
  <si>
    <t>Intel Ice Lake</t>
  </si>
  <si>
    <t>Xeon® Platinum 83xx (Ice Lake)</t>
  </si>
  <si>
    <t>58.74259159</t>
  </si>
  <si>
    <t>83.19992592</t>
  </si>
  <si>
    <t>Xeon Platinum 8360Y 36C 2.4GHz</t>
  </si>
  <si>
    <t>47.2499651</t>
  </si>
  <si>
    <t>76.79997208</t>
  </si>
  <si>
    <t>Xeon Platinum 8368 38C 2.4GHz</t>
  </si>
  <si>
    <t>51.92615537</t>
  </si>
  <si>
    <t>76.79997797</t>
  </si>
  <si>
    <t>10.6942377</t>
  </si>
  <si>
    <t>Xeon Platinum 8368Q 38C 2.6GHz</t>
  </si>
  <si>
    <t>56.71046105</t>
  </si>
  <si>
    <t>83.19999608</t>
  </si>
  <si>
    <t>30.52879595</t>
  </si>
  <si>
    <t>Xeon Platnium 8276L 28C 2.2GHz</t>
  </si>
  <si>
    <t>43.78888408</t>
  </si>
  <si>
    <t>70.39999671</t>
  </si>
  <si>
    <t>Xeon Silver 4110 8C 2.1GHz</t>
  </si>
  <si>
    <t>Xeon Silver</t>
  </si>
  <si>
    <t>16.07440234</t>
  </si>
  <si>
    <t>53.76</t>
  </si>
  <si>
    <t>Xeon Silver 4114 10C 2.2GHz</t>
  </si>
  <si>
    <t>17.33751452</t>
  </si>
  <si>
    <t>70.4</t>
  </si>
  <si>
    <t>15.98373984</t>
  </si>
  <si>
    <t>Xeon X5260 2C 3.33GHz</t>
  </si>
  <si>
    <t>Xeon X52xx (Wolfdale)</t>
  </si>
  <si>
    <t>10.45017361</t>
  </si>
  <si>
    <t>13.32</t>
  </si>
  <si>
    <t>Xeon X5365 4C 3.000GHz</t>
  </si>
  <si>
    <t>9.252085237</t>
  </si>
  <si>
    <t>56.44889721</t>
  </si>
  <si>
    <t>Xeon X5450 4C 3.00GHz</t>
  </si>
  <si>
    <t>Xeon X54xx (Harpertown)</t>
  </si>
  <si>
    <t>9.199315068</t>
  </si>
  <si>
    <t>Xeon X5550 4C 2.660GHz</t>
  </si>
  <si>
    <t>7.434830273</t>
  </si>
  <si>
    <t>10.69052091</t>
  </si>
  <si>
    <t>Xeon X5550 4C 2.66GHz</t>
  </si>
  <si>
    <t>Xeon X55xx (Nehalem-EP)</t>
  </si>
  <si>
    <t>6.776495371</t>
  </si>
  <si>
    <t>10.65589376</t>
  </si>
  <si>
    <t>Xeon X5560 4C 2.800GHz</t>
  </si>
  <si>
    <t>9.88577452</t>
  </si>
  <si>
    <t>11.2009632</t>
  </si>
  <si>
    <t>Xeon X5560 4C 2.80GHz</t>
  </si>
  <si>
    <t>9.684357271</t>
  </si>
  <si>
    <t>11.22910458</t>
  </si>
  <si>
    <t>Xeon X5560 4C 2.8GHz</t>
  </si>
  <si>
    <t>10.4296875</t>
  </si>
  <si>
    <t>50.390625</t>
  </si>
  <si>
    <t>Xeon X5570 4C 2.930GHz</t>
  </si>
  <si>
    <t>10.12092372</t>
  </si>
  <si>
    <t>11.69886858</t>
  </si>
  <si>
    <t>Xeon X5570 4C 2.93GHz</t>
  </si>
  <si>
    <t>10.16811885</t>
  </si>
  <si>
    <t>11.71073231</t>
  </si>
  <si>
    <t>Xeon X5650 6C 2.660GHz</t>
  </si>
  <si>
    <t>6.483769449</t>
  </si>
  <si>
    <t>10.64079831</t>
  </si>
  <si>
    <t>Xeon X5650 6C 2.66GHz</t>
  </si>
  <si>
    <t>6.800745234</t>
  </si>
  <si>
    <t>10.64152289</t>
  </si>
  <si>
    <t>Xeon X5660 6C 2.800GHz</t>
  </si>
  <si>
    <t>8.27568249</t>
  </si>
  <si>
    <t>11.20209085</t>
  </si>
  <si>
    <t>Xeon X5660 6C 2.80GHz</t>
  </si>
  <si>
    <t>Xeon X56xx (Westmere-EP)</t>
  </si>
  <si>
    <t>8.236545345</t>
  </si>
  <si>
    <t>11.20332631</t>
  </si>
  <si>
    <t>Xeon X5660 6C 2.8GHz</t>
  </si>
  <si>
    <t>8.178311223</t>
  </si>
  <si>
    <t>11.19999311</t>
  </si>
  <si>
    <t>Xeon X5670 6C 2.930GHz</t>
  </si>
  <si>
    <t>7.675688282</t>
  </si>
  <si>
    <t>11.72192612</t>
  </si>
  <si>
    <t>Xeon X5670 6C 2.93GHz</t>
  </si>
  <si>
    <t>2.93</t>
  </si>
  <si>
    <t>3.33</t>
  </si>
  <si>
    <t>7.37418468</t>
  </si>
  <si>
    <t>11.72074137</t>
  </si>
  <si>
    <t>Xeon X5672 4C 3.200GHz</t>
  </si>
  <si>
    <t>10.03040897</t>
  </si>
  <si>
    <t>12.79996702</t>
  </si>
  <si>
    <t>Xeon X5672 4C 3.20GHz</t>
  </si>
  <si>
    <t>10.04974856</t>
  </si>
  <si>
    <t>Xeon X5675 6C 3.060GHz</t>
  </si>
  <si>
    <t>7.835437869</t>
  </si>
  <si>
    <t>12.03886996</t>
  </si>
  <si>
    <t>Xeon X5675 6C 3.06GHz</t>
  </si>
  <si>
    <t>8.69825888</t>
  </si>
  <si>
    <t>11.81658148</t>
  </si>
  <si>
    <t>Xeon X5680 6C 3.330GHz</t>
  </si>
  <si>
    <t>11.22278222</t>
  </si>
  <si>
    <t>13.2888122</t>
  </si>
  <si>
    <t>Xeon X5680 6C 3.33GHz</t>
  </si>
  <si>
    <t>10.56828807</t>
  </si>
  <si>
    <t>13.3095824</t>
  </si>
  <si>
    <t>Xeon X5690 6C 3.470GHz</t>
  </si>
  <si>
    <t>10.23749182</t>
  </si>
  <si>
    <t>13.85805217</t>
  </si>
  <si>
    <t>Xeon X5690 6C 3.47GHz</t>
  </si>
  <si>
    <t>10.724753</t>
  </si>
  <si>
    <t>13.86005797</t>
  </si>
  <si>
    <t>Xeon X7560 8C 2.260GHz</t>
  </si>
  <si>
    <t>Xeon 5500-series (Nehalem-EX)</t>
  </si>
  <si>
    <t>7.590670852</t>
  </si>
  <si>
    <t>9.0693846</t>
  </si>
  <si>
    <t>Xeon X7560 8C 2.26GHz</t>
  </si>
  <si>
    <t>7.5890915</t>
  </si>
  <si>
    <t>9.067512737</t>
  </si>
  <si>
    <t>Manufacture RPeak (double)</t>
  </si>
  <si>
    <t>Manufacture RPeak (single)</t>
  </si>
  <si>
    <t>HPCG (draft)</t>
  </si>
  <si>
    <t>RMax (draft)</t>
  </si>
  <si>
    <t>Rmax/Price</t>
  </si>
  <si>
    <t>Rpeak/price</t>
  </si>
  <si>
    <t>Power/price</t>
  </si>
  <si>
    <t>M power/price</t>
  </si>
  <si>
    <t>POWER6 2C 4.7GHz</t>
  </si>
  <si>
    <t>Xeon E5620 4C 2.4GHz</t>
  </si>
  <si>
    <t>Opteron Quad Core 4C 2.3GHz</t>
  </si>
  <si>
    <t>Opteron Six Core 6C 2.6GHz</t>
  </si>
  <si>
    <t>Opteron Quad Core 4C 2.2GHz</t>
  </si>
  <si>
    <t>Xeon E5 (Sandy Bridge - EP) 8C 2.6GHz</t>
  </si>
  <si>
    <t>Opteron 6134 8C 2.3GHz</t>
  </si>
  <si>
    <t>Xeon X5365 4C 3GHz</t>
  </si>
  <si>
    <t>NEC 3.2GHz</t>
  </si>
  <si>
    <t>Xeon E7-4870 10C 2.4GHz</t>
  </si>
  <si>
    <t>Opteron 6140 8C 2.6GHz</t>
  </si>
  <si>
    <t>Opteron 6238 12C 2.6GHz</t>
  </si>
  <si>
    <t>POWER7 8C 3.3GHz</t>
  </si>
  <si>
    <t>SPARC64 VII 4C 2.5GHz</t>
  </si>
  <si>
    <t>Xeon E5 (Sandy Bridge - EP) 8C 2.7GHz</t>
  </si>
  <si>
    <t>Opteron 6234 12C 2.4GHz</t>
  </si>
  <si>
    <t>Opteron 6128 8C 2GHz</t>
  </si>
  <si>
    <t>Xeon E5530 4C 2.4GHz</t>
  </si>
  <si>
    <t>Xeon L5639 6C 2.13GHz</t>
  </si>
  <si>
    <t>Opteron Quad Core 4C 2GHz</t>
  </si>
  <si>
    <t>Itanium2 Montecito Dual Core 2C 1.6GHz</t>
  </si>
  <si>
    <t>Xeon E7-2860 10C 2.26GHz</t>
  </si>
  <si>
    <t>Intel Xeon E5 v2 12C 2.7GHz</t>
  </si>
  <si>
    <t>Xeon E5-2667 6C 2.9GHz</t>
  </si>
  <si>
    <t>Xeon X5672 4C 3.2GHz</t>
  </si>
  <si>
    <t>Opteron Dual Core 2C 2.4GHz</t>
  </si>
  <si>
    <t>Opteron Quad Core 4C 2.5GHz</t>
  </si>
  <si>
    <t>Xeon 53xx (Clovertown) 4C 3GHz</t>
  </si>
  <si>
    <t>PowerPC 970 2C 2.3GHz</t>
  </si>
  <si>
    <t>Opteron Dual Core 2C 2.2GHz</t>
  </si>
  <si>
    <t>Opteron 6378 16C 2.4GHz</t>
  </si>
  <si>
    <t>Xeon X5450 4C 3GHz</t>
  </si>
  <si>
    <t>Xeon EM64T 3.6GHz</t>
  </si>
  <si>
    <t>Opteron 6278 16C 2.4GHz</t>
  </si>
  <si>
    <t>BQC 16C 1.6GHz</t>
  </si>
  <si>
    <t>Opteron 2389 4C 2.9GHz</t>
  </si>
  <si>
    <t>Opteron Six Core 6C 2.4GHz</t>
  </si>
  <si>
    <t>Opteron 6132HE 8C 2.2GHz</t>
  </si>
  <si>
    <t>Opteron Quad Core 4C 2.1GHz</t>
  </si>
  <si>
    <t>POWER5 2C 1.9GHz</t>
  </si>
  <si>
    <t>Itanium 2 Dual Core 2C 1.6GHz</t>
  </si>
  <si>
    <t>Itanium 2 Montecito 2C 1.6GHz</t>
  </si>
  <si>
    <t>Rpeak (draft)</t>
  </si>
  <si>
    <t>Rpeak</t>
  </si>
  <si>
    <t>Power (draft)</t>
  </si>
  <si>
    <t>Rmax/Rpeak, %</t>
  </si>
  <si>
    <t>power/ m power, %</t>
  </si>
  <si>
    <t>Rpeak/M Rpeak</t>
  </si>
  <si>
    <t>Среднеквадратичное отклонение</t>
  </si>
  <si>
    <t>Среднее арифметическое</t>
  </si>
  <si>
    <t>Relevance_cnt</t>
  </si>
  <si>
    <t>Relevance_Rmax</t>
  </si>
  <si>
    <t>Relevance_Rpeak</t>
  </si>
  <si>
    <t>Cache Memory</t>
  </si>
  <si>
    <t>2011/11</t>
  </si>
  <si>
    <t>2019/06</t>
  </si>
  <si>
    <t>2013/11</t>
  </si>
  <si>
    <t xml:space="preserve">Opteron 6100-series "Magny-Cours" </t>
  </si>
  <si>
    <t>2017/11</t>
  </si>
  <si>
    <t>2015/11</t>
  </si>
  <si>
    <t>2015/06</t>
  </si>
  <si>
    <t>2018/06</t>
  </si>
  <si>
    <t>2020/11</t>
  </si>
  <si>
    <t>2012/11</t>
  </si>
  <si>
    <t>2017/06</t>
  </si>
  <si>
    <t>2013/06</t>
  </si>
  <si>
    <t>2016/06</t>
  </si>
  <si>
    <t>2012/06</t>
  </si>
  <si>
    <t>2014/11</t>
  </si>
  <si>
    <t>2014/06</t>
  </si>
  <si>
    <t>2019/11</t>
  </si>
  <si>
    <t>2016/11</t>
  </si>
  <si>
    <t>2021/11</t>
  </si>
  <si>
    <t>2020/06</t>
  </si>
  <si>
    <t>2021/06</t>
  </si>
  <si>
    <t>2018/11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</si>
</sst>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\.m"/>
    <numFmt numFmtId="165" formatCode="yyyy/mm"/>
    <numFmt numFmtId="166" formatCode="yyyy/m"/>
    <numFmt numFmtId="167" formatCode="dd\.mm\.yyyy"/>
    <numFmt numFmtId="168" formatCode="dd\.mm"/>
    <numFmt numFmtId="169" formatCode="#,##0.0000"/>
    <numFmt numFmtId="179" formatCode="0.000"/>
  </numFmts>
  <fonts count="9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0"/>
      <color theme="1"/>
      <name val="Arial"/>
      <family val="2"/>
      <charset val="204"/>
      <scheme val="minor"/>
    </font>
    <font>
      <b/>
      <sz val="11"/>
      <color theme="1"/>
      <name val="Arial"/>
      <family val="2"/>
      <scheme val="minor"/>
    </font>
    <font>
      <sz val="10"/>
      <color rgb="FF000000"/>
      <name val="Arial"/>
      <family val="2"/>
      <charset val="204"/>
      <scheme val="major"/>
    </font>
    <font>
      <sz val="10"/>
      <color theme="1"/>
      <name val="Arial"/>
      <family val="2"/>
      <charset val="204"/>
      <scheme val="major"/>
    </font>
    <font>
      <b/>
      <sz val="10"/>
      <color rgb="FF000000"/>
      <name val="Arial"/>
      <family val="2"/>
      <charset val="204"/>
      <scheme val="major"/>
    </font>
  </fonts>
  <fills count="14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FFE599"/>
        <bgColor rgb="FFFFE599"/>
      </patternFill>
    </fill>
    <fill>
      <patternFill patternType="solid">
        <fgColor rgb="FF980000"/>
        <bgColor rgb="FF980000"/>
      </patternFill>
    </fill>
    <fill>
      <patternFill patternType="solid">
        <fgColor theme="6"/>
        <bgColor theme="6"/>
      </patternFill>
    </fill>
    <fill>
      <patternFill patternType="solid">
        <fgColor rgb="FFA4C2F4"/>
        <bgColor rgb="FFA4C2F4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9">
    <xf numFmtId="0" fontId="0" fillId="0" borderId="0" xfId="0" applyFont="1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2" xfId="0" applyFont="1" applyBorder="1" applyAlignment="1"/>
    <xf numFmtId="164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165" fontId="2" fillId="0" borderId="2" xfId="0" applyNumberFormat="1" applyFont="1" applyBorder="1" applyAlignment="1"/>
    <xf numFmtId="166" fontId="2" fillId="0" borderId="2" xfId="0" applyNumberFormat="1" applyFont="1" applyBorder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/>
    <xf numFmtId="166" fontId="2" fillId="0" borderId="0" xfId="0" applyNumberFormat="1" applyFont="1" applyAlignment="1"/>
    <xf numFmtId="0" fontId="2" fillId="2" borderId="0" xfId="0" applyFont="1" applyFill="1" applyAlignment="1"/>
    <xf numFmtId="164" fontId="2" fillId="0" borderId="0" xfId="0" applyNumberFormat="1" applyFont="1" applyAlignment="1"/>
    <xf numFmtId="0" fontId="3" fillId="0" borderId="0" xfId="0" applyFont="1" applyAlignment="1">
      <alignment horizontal="center" vertical="top"/>
    </xf>
    <xf numFmtId="0" fontId="2" fillId="3" borderId="0" xfId="0" applyFont="1" applyFill="1" applyAlignment="1"/>
    <xf numFmtId="0" fontId="2" fillId="3" borderId="0" xfId="0" applyFont="1" applyFill="1" applyAlignment="1"/>
    <xf numFmtId="164" fontId="2" fillId="3" borderId="0" xfId="0" applyNumberFormat="1" applyFont="1" applyFill="1" applyAlignment="1"/>
    <xf numFmtId="0" fontId="2" fillId="3" borderId="0" xfId="0" applyFont="1" applyFill="1" applyAlignment="1">
      <alignment horizontal="right"/>
    </xf>
    <xf numFmtId="165" fontId="2" fillId="3" borderId="0" xfId="0" applyNumberFormat="1" applyFont="1" applyFill="1" applyAlignment="1"/>
    <xf numFmtId="166" fontId="2" fillId="3" borderId="0" xfId="0" applyNumberFormat="1" applyFont="1" applyFill="1" applyAlignment="1"/>
    <xf numFmtId="0" fontId="4" fillId="3" borderId="0" xfId="0" applyFont="1" applyFill="1"/>
    <xf numFmtId="167" fontId="2" fillId="0" borderId="0" xfId="0" applyNumberFormat="1" applyFont="1" applyAlignment="1"/>
    <xf numFmtId="168" fontId="2" fillId="0" borderId="0" xfId="0" applyNumberFormat="1" applyFont="1" applyAlignment="1">
      <alignment horizontal="right"/>
    </xf>
    <xf numFmtId="0" fontId="2" fillId="4" borderId="0" xfId="0" applyFont="1" applyFill="1" applyAlignment="1"/>
    <xf numFmtId="4" fontId="2" fillId="0" borderId="0" xfId="0" applyNumberFormat="1" applyFont="1" applyAlignment="1"/>
    <xf numFmtId="0" fontId="2" fillId="0" borderId="0" xfId="0" applyFont="1" applyAlignment="1"/>
    <xf numFmtId="0" fontId="0" fillId="0" borderId="0" xfId="0" applyFont="1" applyAlignment="1"/>
    <xf numFmtId="0" fontId="3" fillId="0" borderId="3" xfId="0" applyFont="1" applyBorder="1" applyAlignment="1">
      <alignment horizontal="center" vertical="top" wrapText="1"/>
    </xf>
    <xf numFmtId="0" fontId="0" fillId="0" borderId="3" xfId="0" applyFont="1" applyBorder="1" applyAlignment="1"/>
    <xf numFmtId="4" fontId="0" fillId="0" borderId="3" xfId="0" applyNumberFormat="1" applyFont="1" applyBorder="1" applyAlignment="1"/>
    <xf numFmtId="0" fontId="1" fillId="0" borderId="0" xfId="1"/>
    <xf numFmtId="0" fontId="5" fillId="0" borderId="3" xfId="1" applyFont="1" applyBorder="1" applyAlignment="1">
      <alignment horizontal="center" vertical="top"/>
    </xf>
    <xf numFmtId="0" fontId="6" fillId="0" borderId="0" xfId="0" applyFont="1" applyAlignment="1">
      <alignment wrapText="1"/>
    </xf>
    <xf numFmtId="0" fontId="6" fillId="12" borderId="0" xfId="0" applyFont="1" applyFill="1" applyAlignment="1">
      <alignment wrapText="1"/>
    </xf>
    <xf numFmtId="169" fontId="7" fillId="0" borderId="0" xfId="0" applyNumberFormat="1" applyFont="1"/>
    <xf numFmtId="4" fontId="7" fillId="0" borderId="0" xfId="0" applyNumberFormat="1" applyFont="1"/>
    <xf numFmtId="4" fontId="6" fillId="0" borderId="0" xfId="0" applyNumberFormat="1" applyFont="1" applyAlignment="1"/>
    <xf numFmtId="0" fontId="6" fillId="0" borderId="0" xfId="0" applyFont="1" applyAlignment="1"/>
    <xf numFmtId="169" fontId="6" fillId="0" borderId="0" xfId="0" applyNumberFormat="1" applyFont="1" applyAlignment="1"/>
    <xf numFmtId="0" fontId="7" fillId="5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7" fillId="0" borderId="0" xfId="0" applyFont="1"/>
    <xf numFmtId="0" fontId="7" fillId="9" borderId="0" xfId="0" applyFont="1" applyFill="1"/>
    <xf numFmtId="0" fontId="7" fillId="10" borderId="0" xfId="0" applyFont="1" applyFill="1"/>
    <xf numFmtId="0" fontId="6" fillId="0" borderId="0" xfId="0" applyFont="1" applyBorder="1" applyAlignment="1"/>
    <xf numFmtId="2" fontId="6" fillId="0" borderId="0" xfId="0" applyNumberFormat="1" applyFont="1" applyAlignment="1"/>
    <xf numFmtId="0" fontId="8" fillId="0" borderId="1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center" vertical="top"/>
    </xf>
    <xf numFmtId="0" fontId="8" fillId="0" borderId="2" xfId="0" applyFont="1" applyBorder="1" applyAlignment="1">
      <alignment horizontal="center" vertical="top"/>
    </xf>
    <xf numFmtId="4" fontId="8" fillId="0" borderId="2" xfId="0" applyNumberFormat="1" applyFont="1" applyBorder="1" applyAlignment="1">
      <alignment horizontal="center" vertical="top" wrapText="1"/>
    </xf>
    <xf numFmtId="4" fontId="8" fillId="0" borderId="2" xfId="0" applyNumberFormat="1" applyFont="1" applyBorder="1" applyAlignment="1">
      <alignment horizontal="center" vertical="top"/>
    </xf>
    <xf numFmtId="2" fontId="8" fillId="0" borderId="2" xfId="0" applyNumberFormat="1" applyFont="1" applyBorder="1" applyAlignment="1">
      <alignment horizontal="center" vertical="top" wrapText="1"/>
    </xf>
    <xf numFmtId="0" fontId="8" fillId="13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5" fontId="6" fillId="0" borderId="0" xfId="0" applyNumberFormat="1" applyFont="1" applyAlignment="1"/>
    <xf numFmtId="166" fontId="6" fillId="0" borderId="0" xfId="0" applyNumberFormat="1" applyFont="1" applyAlignment="1"/>
    <xf numFmtId="0" fontId="6" fillId="5" borderId="0" xfId="0" applyFont="1" applyFill="1" applyAlignment="1"/>
    <xf numFmtId="0" fontId="6" fillId="5" borderId="0" xfId="0" applyFont="1" applyFill="1" applyBorder="1" applyAlignment="1"/>
    <xf numFmtId="0" fontId="6" fillId="5" borderId="0" xfId="0" applyFont="1" applyFill="1" applyAlignment="1">
      <alignment horizontal="right"/>
    </xf>
    <xf numFmtId="4" fontId="6" fillId="5" borderId="0" xfId="0" applyNumberFormat="1" applyFont="1" applyFill="1" applyAlignment="1">
      <alignment horizontal="right"/>
    </xf>
    <xf numFmtId="2" fontId="6" fillId="5" borderId="0" xfId="0" applyNumberFormat="1" applyFont="1" applyFill="1" applyAlignment="1"/>
    <xf numFmtId="166" fontId="6" fillId="5" borderId="0" xfId="0" applyNumberFormat="1" applyFont="1" applyFill="1" applyAlignment="1"/>
    <xf numFmtId="0" fontId="6" fillId="6" borderId="0" xfId="0" applyFont="1" applyFill="1" applyAlignment="1"/>
    <xf numFmtId="0" fontId="6" fillId="11" borderId="0" xfId="0" applyFont="1" applyFill="1" applyAlignment="1"/>
    <xf numFmtId="0" fontId="6" fillId="7" borderId="0" xfId="0" applyFont="1" applyFill="1" applyAlignment="1"/>
    <xf numFmtId="165" fontId="6" fillId="5" borderId="0" xfId="0" applyNumberFormat="1" applyFont="1" applyFill="1" applyAlignment="1"/>
    <xf numFmtId="0" fontId="7" fillId="0" borderId="0" xfId="0" applyFont="1" applyAlignment="1"/>
    <xf numFmtId="0" fontId="6" fillId="6" borderId="0" xfId="0" applyFont="1" applyFill="1" applyBorder="1" applyAlignment="1"/>
    <xf numFmtId="0" fontId="6" fillId="6" borderId="0" xfId="0" applyFont="1" applyFill="1" applyAlignment="1">
      <alignment horizontal="right"/>
    </xf>
    <xf numFmtId="4" fontId="6" fillId="6" borderId="0" xfId="0" applyNumberFormat="1" applyFont="1" applyFill="1" applyAlignment="1">
      <alignment horizontal="right"/>
    </xf>
    <xf numFmtId="2" fontId="6" fillId="6" borderId="0" xfId="0" applyNumberFormat="1" applyFont="1" applyFill="1" applyAlignment="1"/>
    <xf numFmtId="165" fontId="6" fillId="6" borderId="0" xfId="0" applyNumberFormat="1" applyFont="1" applyFill="1" applyAlignment="1"/>
    <xf numFmtId="166" fontId="6" fillId="6" borderId="0" xfId="0" applyNumberFormat="1" applyFont="1" applyFill="1" applyAlignment="1"/>
    <xf numFmtId="0" fontId="6" fillId="7" borderId="0" xfId="0" applyFont="1" applyFill="1" applyAlignment="1">
      <alignment horizontal="right"/>
    </xf>
    <xf numFmtId="0" fontId="6" fillId="7" borderId="0" xfId="0" applyFont="1" applyFill="1" applyBorder="1" applyAlignment="1">
      <alignment horizontal="right"/>
    </xf>
    <xf numFmtId="4" fontId="6" fillId="7" borderId="0" xfId="0" applyNumberFormat="1" applyFont="1" applyFill="1" applyAlignment="1">
      <alignment horizontal="right"/>
    </xf>
    <xf numFmtId="165" fontId="6" fillId="7" borderId="0" xfId="0" applyNumberFormat="1" applyFont="1" applyFill="1" applyAlignment="1"/>
    <xf numFmtId="166" fontId="6" fillId="7" borderId="0" xfId="0" applyNumberFormat="1" applyFont="1" applyFill="1" applyAlignment="1"/>
    <xf numFmtId="2" fontId="6" fillId="7" borderId="0" xfId="0" applyNumberFormat="1" applyFont="1" applyFill="1" applyAlignment="1"/>
    <xf numFmtId="0" fontId="6" fillId="8" borderId="0" xfId="0" applyFont="1" applyFill="1" applyAlignment="1"/>
    <xf numFmtId="0" fontId="6" fillId="8" borderId="0" xfId="0" applyFont="1" applyFill="1" applyBorder="1" applyAlignment="1"/>
    <xf numFmtId="0" fontId="6" fillId="8" borderId="0" xfId="0" applyFont="1" applyFill="1" applyAlignment="1">
      <alignment horizontal="right"/>
    </xf>
    <xf numFmtId="4" fontId="6" fillId="8" borderId="0" xfId="0" applyNumberFormat="1" applyFont="1" applyFill="1" applyAlignment="1">
      <alignment horizontal="right"/>
    </xf>
    <xf numFmtId="166" fontId="6" fillId="8" borderId="0" xfId="0" applyNumberFormat="1" applyFont="1" applyFill="1" applyAlignment="1"/>
    <xf numFmtId="165" fontId="6" fillId="8" borderId="0" xfId="0" applyNumberFormat="1" applyFont="1" applyFill="1" applyAlignment="1"/>
    <xf numFmtId="0" fontId="7" fillId="5" borderId="0" xfId="0" applyFont="1" applyFill="1" applyAlignment="1"/>
    <xf numFmtId="0" fontId="6" fillId="7" borderId="0" xfId="0" applyFont="1" applyFill="1" applyBorder="1" applyAlignment="1"/>
    <xf numFmtId="0" fontId="6" fillId="6" borderId="0" xfId="0" applyFont="1" applyFill="1" applyBorder="1" applyAlignment="1">
      <alignment horizontal="right"/>
    </xf>
    <xf numFmtId="2" fontId="6" fillId="8" borderId="0" xfId="0" applyNumberFormat="1" applyFont="1" applyFill="1" applyAlignment="1"/>
    <xf numFmtId="0" fontId="6" fillId="0" borderId="0" xfId="0" applyFont="1" applyBorder="1" applyAlignment="1">
      <alignment horizontal="right"/>
    </xf>
    <xf numFmtId="0" fontId="7" fillId="6" borderId="0" xfId="0" applyFont="1" applyFill="1" applyAlignment="1"/>
    <xf numFmtId="0" fontId="7" fillId="0" borderId="0" xfId="0" applyFont="1" applyBorder="1" applyAlignment="1"/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2" fontId="7" fillId="0" borderId="0" xfId="0" applyNumberFormat="1" applyFont="1" applyAlignment="1"/>
    <xf numFmtId="166" fontId="7" fillId="0" borderId="0" xfId="0" applyNumberFormat="1" applyFont="1" applyAlignment="1"/>
    <xf numFmtId="0" fontId="6" fillId="9" borderId="0" xfId="0" applyFont="1" applyFill="1" applyAlignment="1"/>
    <xf numFmtId="0" fontId="6" fillId="9" borderId="0" xfId="0" applyFont="1" applyFill="1" applyBorder="1" applyAlignment="1">
      <alignment horizontal="right"/>
    </xf>
    <xf numFmtId="0" fontId="6" fillId="9" borderId="0" xfId="0" applyFont="1" applyFill="1" applyAlignment="1">
      <alignment horizontal="right"/>
    </xf>
    <xf numFmtId="4" fontId="6" fillId="9" borderId="0" xfId="0" applyNumberFormat="1" applyFont="1" applyFill="1" applyAlignment="1">
      <alignment horizontal="right"/>
    </xf>
    <xf numFmtId="166" fontId="6" fillId="9" borderId="0" xfId="0" applyNumberFormat="1" applyFont="1" applyFill="1" applyAlignment="1"/>
    <xf numFmtId="165" fontId="6" fillId="9" borderId="0" xfId="0" applyNumberFormat="1" applyFont="1" applyFill="1" applyAlignment="1"/>
    <xf numFmtId="0" fontId="6" fillId="10" borderId="0" xfId="0" applyFont="1" applyFill="1" applyAlignment="1"/>
    <xf numFmtId="0" fontId="6" fillId="10" borderId="0" xfId="0" applyFont="1" applyFill="1" applyBorder="1" applyAlignment="1"/>
    <xf numFmtId="0" fontId="6" fillId="10" borderId="0" xfId="0" applyFont="1" applyFill="1" applyAlignment="1">
      <alignment horizontal="right"/>
    </xf>
    <xf numFmtId="4" fontId="6" fillId="10" borderId="0" xfId="0" applyNumberFormat="1" applyFont="1" applyFill="1" applyAlignment="1">
      <alignment horizontal="right"/>
    </xf>
    <xf numFmtId="2" fontId="6" fillId="10" borderId="0" xfId="0" applyNumberFormat="1" applyFont="1" applyFill="1" applyAlignment="1"/>
    <xf numFmtId="166" fontId="6" fillId="10" borderId="0" xfId="0" applyNumberFormat="1" applyFont="1" applyFill="1" applyAlignment="1"/>
    <xf numFmtId="0" fontId="7" fillId="10" borderId="0" xfId="0" applyFont="1" applyFill="1" applyAlignment="1"/>
    <xf numFmtId="0" fontId="7" fillId="10" borderId="0" xfId="0" applyFont="1" applyFill="1" applyBorder="1" applyAlignment="1"/>
    <xf numFmtId="0" fontId="7" fillId="10" borderId="0" xfId="0" applyFont="1" applyFill="1" applyAlignment="1">
      <alignment horizontal="right"/>
    </xf>
    <xf numFmtId="4" fontId="7" fillId="10" borderId="0" xfId="0" applyNumberFormat="1" applyFont="1" applyFill="1" applyAlignment="1">
      <alignment horizontal="right"/>
    </xf>
    <xf numFmtId="165" fontId="7" fillId="10" borderId="0" xfId="0" applyNumberFormat="1" applyFont="1" applyFill="1" applyAlignment="1"/>
    <xf numFmtId="0" fontId="7" fillId="8" borderId="0" xfId="0" applyFont="1" applyFill="1" applyAlignment="1"/>
    <xf numFmtId="0" fontId="7" fillId="8" borderId="0" xfId="0" applyFont="1" applyFill="1" applyBorder="1" applyAlignment="1"/>
    <xf numFmtId="0" fontId="7" fillId="8" borderId="0" xfId="0" applyFont="1" applyFill="1" applyAlignment="1">
      <alignment horizontal="right"/>
    </xf>
    <xf numFmtId="4" fontId="7" fillId="8" borderId="0" xfId="0" applyNumberFormat="1" applyFont="1" applyFill="1" applyAlignment="1">
      <alignment horizontal="right"/>
    </xf>
    <xf numFmtId="2" fontId="7" fillId="8" borderId="0" xfId="0" applyNumberFormat="1" applyFont="1" applyFill="1" applyAlignment="1"/>
    <xf numFmtId="166" fontId="7" fillId="8" borderId="0" xfId="0" applyNumberFormat="1" applyFont="1" applyFill="1" applyAlignment="1"/>
    <xf numFmtId="166" fontId="7" fillId="10" borderId="0" xfId="0" applyNumberFormat="1" applyFont="1" applyFill="1" applyAlignment="1"/>
    <xf numFmtId="165" fontId="7" fillId="8" borderId="0" xfId="0" applyNumberFormat="1" applyFont="1" applyFill="1" applyAlignment="1"/>
    <xf numFmtId="179" fontId="1" fillId="0" borderId="0" xfId="1" applyNumberFormat="1"/>
  </cellXfs>
  <cellStyles count="2">
    <cellStyle name="Normal" xfId="0" builtinId="0"/>
    <cellStyle name="Normal 2" xfId="1" xr:uid="{63FF591E-09F0-4CF9-A95E-67063EBC2B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RMax/Cache and Rpeak</a:t>
            </a:r>
            <a:r>
              <a:rPr lang="en-US" baseline="0"/>
              <a:t>/Cache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'Rmax;Rpeak - Cache'!$C$1</c:f>
              <c:strCache>
                <c:ptCount val="1"/>
                <c:pt idx="0">
                  <c:v>RMax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'Rmax;Rpeak - Cache'!$B$2:$B$212</c:f>
              <c:numCache>
                <c:formatCode>General</c:formatCode>
                <c:ptCount val="211"/>
                <c:pt idx="0">
                  <c:v>20</c:v>
                </c:pt>
                <c:pt idx="1">
                  <c:v>50</c:v>
                </c:pt>
                <c:pt idx="2">
                  <c:v>30</c:v>
                </c:pt>
                <c:pt idx="3">
                  <c:v>12</c:v>
                </c:pt>
                <c:pt idx="4">
                  <c:v>45</c:v>
                </c:pt>
                <c:pt idx="5">
                  <c:v>27.5</c:v>
                </c:pt>
                <c:pt idx="6">
                  <c:v>30</c:v>
                </c:pt>
                <c:pt idx="7">
                  <c:v>27.5</c:v>
                </c:pt>
                <c:pt idx="8">
                  <c:v>30</c:v>
                </c:pt>
                <c:pt idx="9">
                  <c:v>25</c:v>
                </c:pt>
                <c:pt idx="10">
                  <c:v>12</c:v>
                </c:pt>
                <c:pt idx="11">
                  <c:v>20</c:v>
                </c:pt>
                <c:pt idx="12">
                  <c:v>35</c:v>
                </c:pt>
                <c:pt idx="13">
                  <c:v>12</c:v>
                </c:pt>
                <c:pt idx="14">
                  <c:v>30</c:v>
                </c:pt>
                <c:pt idx="15">
                  <c:v>40</c:v>
                </c:pt>
                <c:pt idx="16">
                  <c:v>40</c:v>
                </c:pt>
                <c:pt idx="17">
                  <c:v>30</c:v>
                </c:pt>
                <c:pt idx="18">
                  <c:v>34</c:v>
                </c:pt>
                <c:pt idx="19">
                  <c:v>25</c:v>
                </c:pt>
                <c:pt idx="20">
                  <c:v>25</c:v>
                </c:pt>
                <c:pt idx="21">
                  <c:v>15</c:v>
                </c:pt>
                <c:pt idx="22">
                  <c:v>35</c:v>
                </c:pt>
                <c:pt idx="23">
                  <c:v>8</c:v>
                </c:pt>
                <c:pt idx="24">
                  <c:v>30</c:v>
                </c:pt>
                <c:pt idx="25">
                  <c:v>22</c:v>
                </c:pt>
                <c:pt idx="26">
                  <c:v>12</c:v>
                </c:pt>
                <c:pt idx="27">
                  <c:v>25</c:v>
                </c:pt>
                <c:pt idx="28">
                  <c:v>15</c:v>
                </c:pt>
                <c:pt idx="29">
                  <c:v>15</c:v>
                </c:pt>
                <c:pt idx="30">
                  <c:v>20</c:v>
                </c:pt>
                <c:pt idx="31">
                  <c:v>8</c:v>
                </c:pt>
                <c:pt idx="32">
                  <c:v>24.75</c:v>
                </c:pt>
                <c:pt idx="33">
                  <c:v>30</c:v>
                </c:pt>
                <c:pt idx="34">
                  <c:v>27.5</c:v>
                </c:pt>
                <c:pt idx="35">
                  <c:v>12</c:v>
                </c:pt>
                <c:pt idx="36">
                  <c:v>20</c:v>
                </c:pt>
                <c:pt idx="37">
                  <c:v>20</c:v>
                </c:pt>
                <c:pt idx="38">
                  <c:v>45</c:v>
                </c:pt>
                <c:pt idx="39">
                  <c:v>16</c:v>
                </c:pt>
                <c:pt idx="40">
                  <c:v>12</c:v>
                </c:pt>
                <c:pt idx="41">
                  <c:v>16.5</c:v>
                </c:pt>
                <c:pt idx="42">
                  <c:v>40</c:v>
                </c:pt>
                <c:pt idx="43">
                  <c:v>20</c:v>
                </c:pt>
                <c:pt idx="44">
                  <c:v>25</c:v>
                </c:pt>
                <c:pt idx="45">
                  <c:v>35</c:v>
                </c:pt>
                <c:pt idx="46">
                  <c:v>33</c:v>
                </c:pt>
                <c:pt idx="47">
                  <c:v>22</c:v>
                </c:pt>
                <c:pt idx="48">
                  <c:v>33</c:v>
                </c:pt>
                <c:pt idx="49">
                  <c:v>12</c:v>
                </c:pt>
                <c:pt idx="50">
                  <c:v>15</c:v>
                </c:pt>
                <c:pt idx="51">
                  <c:v>20</c:v>
                </c:pt>
                <c:pt idx="52">
                  <c:v>12</c:v>
                </c:pt>
                <c:pt idx="53">
                  <c:v>50</c:v>
                </c:pt>
                <c:pt idx="54">
                  <c:v>20</c:v>
                </c:pt>
                <c:pt idx="55">
                  <c:v>33</c:v>
                </c:pt>
                <c:pt idx="56">
                  <c:v>19.25</c:v>
                </c:pt>
                <c:pt idx="57">
                  <c:v>12</c:v>
                </c:pt>
                <c:pt idx="58">
                  <c:v>20</c:v>
                </c:pt>
                <c:pt idx="59">
                  <c:v>24.75</c:v>
                </c:pt>
                <c:pt idx="60">
                  <c:v>25</c:v>
                </c:pt>
                <c:pt idx="61">
                  <c:v>12</c:v>
                </c:pt>
                <c:pt idx="62">
                  <c:v>32</c:v>
                </c:pt>
                <c:pt idx="63">
                  <c:v>8</c:v>
                </c:pt>
                <c:pt idx="64">
                  <c:v>8</c:v>
                </c:pt>
                <c:pt idx="65">
                  <c:v>38.5</c:v>
                </c:pt>
                <c:pt idx="66">
                  <c:v>20</c:v>
                </c:pt>
                <c:pt idx="67">
                  <c:v>35.75</c:v>
                </c:pt>
                <c:pt idx="68">
                  <c:v>256</c:v>
                </c:pt>
                <c:pt idx="69">
                  <c:v>15</c:v>
                </c:pt>
                <c:pt idx="70">
                  <c:v>33</c:v>
                </c:pt>
                <c:pt idx="71">
                  <c:v>25</c:v>
                </c:pt>
                <c:pt idx="72">
                  <c:v>12</c:v>
                </c:pt>
                <c:pt idx="73">
                  <c:v>16</c:v>
                </c:pt>
                <c:pt idx="74">
                  <c:v>15</c:v>
                </c:pt>
                <c:pt idx="75">
                  <c:v>24</c:v>
                </c:pt>
                <c:pt idx="76">
                  <c:v>71.5</c:v>
                </c:pt>
                <c:pt idx="77">
                  <c:v>12</c:v>
                </c:pt>
                <c:pt idx="78">
                  <c:v>2.048</c:v>
                </c:pt>
                <c:pt idx="79">
                  <c:v>32</c:v>
                </c:pt>
                <c:pt idx="80">
                  <c:v>24.75</c:v>
                </c:pt>
                <c:pt idx="81">
                  <c:v>22</c:v>
                </c:pt>
                <c:pt idx="82">
                  <c:v>10</c:v>
                </c:pt>
                <c:pt idx="83">
                  <c:v>35.75</c:v>
                </c:pt>
                <c:pt idx="84">
                  <c:v>12</c:v>
                </c:pt>
                <c:pt idx="85">
                  <c:v>45</c:v>
                </c:pt>
                <c:pt idx="86">
                  <c:v>15</c:v>
                </c:pt>
                <c:pt idx="87">
                  <c:v>20</c:v>
                </c:pt>
                <c:pt idx="88">
                  <c:v>27.5</c:v>
                </c:pt>
                <c:pt idx="89">
                  <c:v>12</c:v>
                </c:pt>
                <c:pt idx="90">
                  <c:v>20</c:v>
                </c:pt>
                <c:pt idx="91">
                  <c:v>33</c:v>
                </c:pt>
                <c:pt idx="92">
                  <c:v>35</c:v>
                </c:pt>
                <c:pt idx="93">
                  <c:v>12</c:v>
                </c:pt>
                <c:pt idx="94">
                  <c:v>256</c:v>
                </c:pt>
                <c:pt idx="95">
                  <c:v>256</c:v>
                </c:pt>
                <c:pt idx="96">
                  <c:v>40</c:v>
                </c:pt>
                <c:pt idx="97">
                  <c:v>55</c:v>
                </c:pt>
                <c:pt idx="98">
                  <c:v>6</c:v>
                </c:pt>
                <c:pt idx="99">
                  <c:v>27.5</c:v>
                </c:pt>
                <c:pt idx="100">
                  <c:v>20</c:v>
                </c:pt>
                <c:pt idx="101">
                  <c:v>12</c:v>
                </c:pt>
                <c:pt idx="102">
                  <c:v>15</c:v>
                </c:pt>
                <c:pt idx="103">
                  <c:v>11</c:v>
                </c:pt>
                <c:pt idx="104">
                  <c:v>10</c:v>
                </c:pt>
                <c:pt idx="105">
                  <c:v>256</c:v>
                </c:pt>
                <c:pt idx="106">
                  <c:v>35</c:v>
                </c:pt>
                <c:pt idx="107">
                  <c:v>25</c:v>
                </c:pt>
                <c:pt idx="108">
                  <c:v>19.25</c:v>
                </c:pt>
                <c:pt idx="109">
                  <c:v>8</c:v>
                </c:pt>
                <c:pt idx="110">
                  <c:v>20</c:v>
                </c:pt>
                <c:pt idx="111">
                  <c:v>6</c:v>
                </c:pt>
                <c:pt idx="112">
                  <c:v>2</c:v>
                </c:pt>
                <c:pt idx="113">
                  <c:v>35.75</c:v>
                </c:pt>
                <c:pt idx="114">
                  <c:v>128</c:v>
                </c:pt>
                <c:pt idx="115">
                  <c:v>25</c:v>
                </c:pt>
                <c:pt idx="116">
                  <c:v>25</c:v>
                </c:pt>
                <c:pt idx="117">
                  <c:v>16</c:v>
                </c:pt>
                <c:pt idx="118">
                  <c:v>24.75</c:v>
                </c:pt>
                <c:pt idx="119">
                  <c:v>45</c:v>
                </c:pt>
                <c:pt idx="120">
                  <c:v>22</c:v>
                </c:pt>
                <c:pt idx="121">
                  <c:v>20</c:v>
                </c:pt>
                <c:pt idx="122">
                  <c:v>16</c:v>
                </c:pt>
                <c:pt idx="123">
                  <c:v>12</c:v>
                </c:pt>
                <c:pt idx="124">
                  <c:v>38.5</c:v>
                </c:pt>
                <c:pt idx="125">
                  <c:v>256</c:v>
                </c:pt>
                <c:pt idx="126">
                  <c:v>25</c:v>
                </c:pt>
                <c:pt idx="127">
                  <c:v>35</c:v>
                </c:pt>
                <c:pt idx="128">
                  <c:v>25</c:v>
                </c:pt>
                <c:pt idx="129">
                  <c:v>13.75</c:v>
                </c:pt>
                <c:pt idx="130">
                  <c:v>12</c:v>
                </c:pt>
                <c:pt idx="131">
                  <c:v>8</c:v>
                </c:pt>
                <c:pt idx="132">
                  <c:v>8</c:v>
                </c:pt>
                <c:pt idx="133">
                  <c:v>64</c:v>
                </c:pt>
                <c:pt idx="134">
                  <c:v>22</c:v>
                </c:pt>
                <c:pt idx="135">
                  <c:v>24.75</c:v>
                </c:pt>
                <c:pt idx="136">
                  <c:v>35</c:v>
                </c:pt>
                <c:pt idx="137">
                  <c:v>12</c:v>
                </c:pt>
                <c:pt idx="138">
                  <c:v>34</c:v>
                </c:pt>
                <c:pt idx="139">
                  <c:v>15</c:v>
                </c:pt>
                <c:pt idx="140">
                  <c:v>12</c:v>
                </c:pt>
                <c:pt idx="141">
                  <c:v>28</c:v>
                </c:pt>
                <c:pt idx="142">
                  <c:v>57</c:v>
                </c:pt>
                <c:pt idx="143">
                  <c:v>57</c:v>
                </c:pt>
                <c:pt idx="144">
                  <c:v>30</c:v>
                </c:pt>
                <c:pt idx="145">
                  <c:v>38.5</c:v>
                </c:pt>
                <c:pt idx="146">
                  <c:v>40</c:v>
                </c:pt>
                <c:pt idx="147">
                  <c:v>24</c:v>
                </c:pt>
                <c:pt idx="148">
                  <c:v>16</c:v>
                </c:pt>
                <c:pt idx="149">
                  <c:v>35.75</c:v>
                </c:pt>
                <c:pt idx="150">
                  <c:v>20</c:v>
                </c:pt>
                <c:pt idx="151">
                  <c:v>8</c:v>
                </c:pt>
                <c:pt idx="152">
                  <c:v>25</c:v>
                </c:pt>
                <c:pt idx="153">
                  <c:v>12</c:v>
                </c:pt>
                <c:pt idx="154">
                  <c:v>16</c:v>
                </c:pt>
                <c:pt idx="155">
                  <c:v>45</c:v>
                </c:pt>
                <c:pt idx="156">
                  <c:v>35.75</c:v>
                </c:pt>
                <c:pt idx="157">
                  <c:v>30.25</c:v>
                </c:pt>
                <c:pt idx="158">
                  <c:v>35.75</c:v>
                </c:pt>
                <c:pt idx="159">
                  <c:v>24</c:v>
                </c:pt>
                <c:pt idx="160">
                  <c:v>19.25</c:v>
                </c:pt>
                <c:pt idx="161">
                  <c:v>20</c:v>
                </c:pt>
                <c:pt idx="162">
                  <c:v>16</c:v>
                </c:pt>
                <c:pt idx="163">
                  <c:v>16</c:v>
                </c:pt>
                <c:pt idx="164">
                  <c:v>12</c:v>
                </c:pt>
                <c:pt idx="165">
                  <c:v>6</c:v>
                </c:pt>
                <c:pt idx="166">
                  <c:v>15</c:v>
                </c:pt>
                <c:pt idx="167">
                  <c:v>12</c:v>
                </c:pt>
                <c:pt idx="168">
                  <c:v>12</c:v>
                </c:pt>
                <c:pt idx="169">
                  <c:v>8</c:v>
                </c:pt>
                <c:pt idx="170">
                  <c:v>8</c:v>
                </c:pt>
                <c:pt idx="171">
                  <c:v>12</c:v>
                </c:pt>
                <c:pt idx="172">
                  <c:v>38.5</c:v>
                </c:pt>
                <c:pt idx="173">
                  <c:v>256</c:v>
                </c:pt>
                <c:pt idx="174">
                  <c:v>45</c:v>
                </c:pt>
                <c:pt idx="175">
                  <c:v>54</c:v>
                </c:pt>
                <c:pt idx="176">
                  <c:v>45</c:v>
                </c:pt>
                <c:pt idx="177">
                  <c:v>24</c:v>
                </c:pt>
                <c:pt idx="178">
                  <c:v>40</c:v>
                </c:pt>
                <c:pt idx="179">
                  <c:v>30</c:v>
                </c:pt>
                <c:pt idx="180">
                  <c:v>19.25</c:v>
                </c:pt>
                <c:pt idx="181">
                  <c:v>20</c:v>
                </c:pt>
                <c:pt idx="182">
                  <c:v>15</c:v>
                </c:pt>
                <c:pt idx="183">
                  <c:v>12</c:v>
                </c:pt>
                <c:pt idx="184">
                  <c:v>25</c:v>
                </c:pt>
                <c:pt idx="185">
                  <c:v>8</c:v>
                </c:pt>
                <c:pt idx="186">
                  <c:v>16</c:v>
                </c:pt>
                <c:pt idx="187">
                  <c:v>10</c:v>
                </c:pt>
                <c:pt idx="188">
                  <c:v>10</c:v>
                </c:pt>
                <c:pt idx="189">
                  <c:v>2</c:v>
                </c:pt>
                <c:pt idx="190">
                  <c:v>6</c:v>
                </c:pt>
                <c:pt idx="191">
                  <c:v>25</c:v>
                </c:pt>
                <c:pt idx="192">
                  <c:v>28</c:v>
                </c:pt>
                <c:pt idx="193">
                  <c:v>8</c:v>
                </c:pt>
                <c:pt idx="194">
                  <c:v>2</c:v>
                </c:pt>
                <c:pt idx="195">
                  <c:v>24</c:v>
                </c:pt>
                <c:pt idx="196">
                  <c:v>48</c:v>
                </c:pt>
                <c:pt idx="197">
                  <c:v>35.75</c:v>
                </c:pt>
                <c:pt idx="198">
                  <c:v>25</c:v>
                </c:pt>
                <c:pt idx="199">
                  <c:v>20</c:v>
                </c:pt>
                <c:pt idx="200">
                  <c:v>25</c:v>
                </c:pt>
                <c:pt idx="201">
                  <c:v>16</c:v>
                </c:pt>
                <c:pt idx="202">
                  <c:v>12</c:v>
                </c:pt>
                <c:pt idx="203">
                  <c:v>1</c:v>
                </c:pt>
                <c:pt idx="204">
                  <c:v>12</c:v>
                </c:pt>
                <c:pt idx="205">
                  <c:v>16</c:v>
                </c:pt>
                <c:pt idx="206">
                  <c:v>8</c:v>
                </c:pt>
                <c:pt idx="207">
                  <c:v>6</c:v>
                </c:pt>
                <c:pt idx="208">
                  <c:v>6</c:v>
                </c:pt>
                <c:pt idx="209">
                  <c:v>8</c:v>
                </c:pt>
                <c:pt idx="210">
                  <c:v>12</c:v>
                </c:pt>
              </c:numCache>
            </c:numRef>
          </c:xVal>
          <c:yVal>
            <c:numRef>
              <c:f>'Rmax;Rpeak - Cache'!$C$2:$C$212</c:f>
              <c:numCache>
                <c:formatCode>General</c:formatCode>
                <c:ptCount val="211"/>
                <c:pt idx="0">
                  <c:v>117.68528000000001</c:v>
                </c:pt>
                <c:pt idx="1">
                  <c:v>569.82119999999998</c:v>
                </c:pt>
                <c:pt idx="2">
                  <c:v>335.84111999999999</c:v>
                </c:pt>
                <c:pt idx="3">
                  <c:v>39.410802000000004</c:v>
                </c:pt>
                <c:pt idx="4">
                  <c:v>531.20051999999998</c:v>
                </c:pt>
                <c:pt idx="5">
                  <c:v>909.88400000000001</c:v>
                </c:pt>
                <c:pt idx="6">
                  <c:v>300.44867999999997</c:v>
                </c:pt>
                <c:pt idx="7">
                  <c:v>843.18780000000004</c:v>
                </c:pt>
                <c:pt idx="8">
                  <c:v>384.99288000000001</c:v>
                </c:pt>
                <c:pt idx="9">
                  <c:v>168.55869999999999</c:v>
                </c:pt>
                <c:pt idx="10">
                  <c:v>45.101376000000002</c:v>
                </c:pt>
                <c:pt idx="11">
                  <c:v>139.36048</c:v>
                </c:pt>
                <c:pt idx="12">
                  <c:v>346.02078</c:v>
                </c:pt>
                <c:pt idx="13">
                  <c:v>33.545501999999999</c:v>
                </c:pt>
                <c:pt idx="14">
                  <c:v>203.48628000000002</c:v>
                </c:pt>
                <c:pt idx="15">
                  <c:v>315.16192000000001</c:v>
                </c:pt>
                <c:pt idx="16">
                  <c:v>407.64528000000001</c:v>
                </c:pt>
                <c:pt idx="17">
                  <c:v>232.57668000000001</c:v>
                </c:pt>
                <c:pt idx="18">
                  <c:v>1624.7988</c:v>
                </c:pt>
                <c:pt idx="19">
                  <c:v>169.58100000000002</c:v>
                </c:pt>
                <c:pt idx="20">
                  <c:v>189.39570000000001</c:v>
                </c:pt>
                <c:pt idx="21">
                  <c:v>64.830120000000008</c:v>
                </c:pt>
                <c:pt idx="22">
                  <c:v>431.67292000000003</c:v>
                </c:pt>
                <c:pt idx="23">
                  <c:v>40.56532</c:v>
                </c:pt>
                <c:pt idx="24">
                  <c:v>242.29500000000002</c:v>
                </c:pt>
                <c:pt idx="25">
                  <c:v>584.52160000000003</c:v>
                </c:pt>
                <c:pt idx="26">
                  <c:v>77.393051999999997</c:v>
                </c:pt>
                <c:pt idx="27">
                  <c:v>167.31480000000002</c:v>
                </c:pt>
                <c:pt idx="28">
                  <c:v>56.671662000000005</c:v>
                </c:pt>
                <c:pt idx="29">
                  <c:v>95.400900000000007</c:v>
                </c:pt>
                <c:pt idx="30">
                  <c:v>104.34272</c:v>
                </c:pt>
                <c:pt idx="31">
                  <c:v>24.009208000000001</c:v>
                </c:pt>
                <c:pt idx="32">
                  <c:v>900.46565999999996</c:v>
                </c:pt>
                <c:pt idx="33">
                  <c:v>206.34947999999997</c:v>
                </c:pt>
                <c:pt idx="34">
                  <c:v>913.49220000000003</c:v>
                </c:pt>
                <c:pt idx="35">
                  <c:v>48.941286000000005</c:v>
                </c:pt>
                <c:pt idx="36">
                  <c:v>71.247960000000006</c:v>
                </c:pt>
                <c:pt idx="37">
                  <c:v>131.15432000000001</c:v>
                </c:pt>
                <c:pt idx="38">
                  <c:v>533.37419999999997</c:v>
                </c:pt>
                <c:pt idx="39">
                  <c:v>113.13131199999999</c:v>
                </c:pt>
                <c:pt idx="40">
                  <c:v>49.522242000000006</c:v>
                </c:pt>
                <c:pt idx="41">
                  <c:v>213.87515999999999</c:v>
                </c:pt>
                <c:pt idx="42">
                  <c:v>390.27152000000001</c:v>
                </c:pt>
                <c:pt idx="43">
                  <c:v>100.26</c:v>
                </c:pt>
                <c:pt idx="44">
                  <c:v>227.7269</c:v>
                </c:pt>
                <c:pt idx="45">
                  <c:v>416.83627999999999</c:v>
                </c:pt>
                <c:pt idx="46">
                  <c:v>1340.27232</c:v>
                </c:pt>
                <c:pt idx="47">
                  <c:v>345.05824000000001</c:v>
                </c:pt>
                <c:pt idx="48">
                  <c:v>983.79696000000001</c:v>
                </c:pt>
                <c:pt idx="49">
                  <c:v>36.708916000000002</c:v>
                </c:pt>
                <c:pt idx="50">
                  <c:v>46.53537</c:v>
                </c:pt>
                <c:pt idx="51">
                  <c:v>65.293992000000003</c:v>
                </c:pt>
                <c:pt idx="52">
                  <c:v>916.65632000000005</c:v>
                </c:pt>
                <c:pt idx="53">
                  <c:v>597.58640000000003</c:v>
                </c:pt>
                <c:pt idx="54">
                  <c:v>191.39815999999999</c:v>
                </c:pt>
                <c:pt idx="55">
                  <c:v>931.58807999999999</c:v>
                </c:pt>
                <c:pt idx="56">
                  <c:v>645.42337999999995</c:v>
                </c:pt>
                <c:pt idx="57">
                  <c:v>69.603995999999995</c:v>
                </c:pt>
                <c:pt idx="58">
                  <c:v>45.120511999999998</c:v>
                </c:pt>
                <c:pt idx="59">
                  <c:v>755.71505999999999</c:v>
                </c:pt>
                <c:pt idx="60">
                  <c:v>185.83240000000001</c:v>
                </c:pt>
                <c:pt idx="61">
                  <c:v>31.40925</c:v>
                </c:pt>
                <c:pt idx="62">
                  <c:v>1529.1372799999999</c:v>
                </c:pt>
                <c:pt idx="63">
                  <c:v>39.319611999999999</c:v>
                </c:pt>
                <c:pt idx="64">
                  <c:v>28.247095999999999</c:v>
                </c:pt>
                <c:pt idx="65">
                  <c:v>1354.56888</c:v>
                </c:pt>
                <c:pt idx="66">
                  <c:v>181.71096</c:v>
                </c:pt>
                <c:pt idx="67">
                  <c:v>1434.8606399999999</c:v>
                </c:pt>
                <c:pt idx="68">
                  <c:v>1777.40544</c:v>
                </c:pt>
                <c:pt idx="69">
                  <c:v>65.681520000000006</c:v>
                </c:pt>
                <c:pt idx="70">
                  <c:v>1080.6249600000001</c:v>
                </c:pt>
                <c:pt idx="71">
                  <c:v>87.621219999999994</c:v>
                </c:pt>
                <c:pt idx="72">
                  <c:v>19.539884000000001</c:v>
                </c:pt>
                <c:pt idx="73">
                  <c:v>103.238224</c:v>
                </c:pt>
                <c:pt idx="74">
                  <c:v>47.453562000000005</c:v>
                </c:pt>
                <c:pt idx="75">
                  <c:v>60.717328000000002</c:v>
                </c:pt>
                <c:pt idx="76">
                  <c:v>2479.6665600000001</c:v>
                </c:pt>
                <c:pt idx="77">
                  <c:v>64.386060000000001</c:v>
                </c:pt>
                <c:pt idx="78">
                  <c:v>28.528548000000001</c:v>
                </c:pt>
                <c:pt idx="79">
                  <c:v>1499.8841600000001</c:v>
                </c:pt>
                <c:pt idx="80">
                  <c:v>1152.53496</c:v>
                </c:pt>
                <c:pt idx="81">
                  <c:v>776.50879999999995</c:v>
                </c:pt>
                <c:pt idx="82">
                  <c:v>18.473416</c:v>
                </c:pt>
                <c:pt idx="83">
                  <c:v>815.43000000000006</c:v>
                </c:pt>
                <c:pt idx="84">
                  <c:v>31.301796000000003</c:v>
                </c:pt>
                <c:pt idx="85">
                  <c:v>481.37328000000002</c:v>
                </c:pt>
                <c:pt idx="86">
                  <c:v>62.003143999999999</c:v>
                </c:pt>
                <c:pt idx="87">
                  <c:v>162.48231999999999</c:v>
                </c:pt>
                <c:pt idx="88">
                  <c:v>887.69940000000008</c:v>
                </c:pt>
                <c:pt idx="89">
                  <c:v>65.37324000000001</c:v>
                </c:pt>
                <c:pt idx="90">
                  <c:v>99.563999999999993</c:v>
                </c:pt>
                <c:pt idx="91">
                  <c:v>1619.2512000000002</c:v>
                </c:pt>
                <c:pt idx="92">
                  <c:v>174.41018</c:v>
                </c:pt>
                <c:pt idx="93">
                  <c:v>26.271035999999999</c:v>
                </c:pt>
                <c:pt idx="94">
                  <c:v>1955.60896</c:v>
                </c:pt>
                <c:pt idx="95">
                  <c:v>2038.46336</c:v>
                </c:pt>
                <c:pt idx="96">
                  <c:v>345.08800000000002</c:v>
                </c:pt>
                <c:pt idx="97">
                  <c:v>614.61422000000005</c:v>
                </c:pt>
                <c:pt idx="98">
                  <c:v>31.264483999999999</c:v>
                </c:pt>
                <c:pt idx="99">
                  <c:v>704.68059999999991</c:v>
                </c:pt>
                <c:pt idx="100">
                  <c:v>242.61624</c:v>
                </c:pt>
                <c:pt idx="101">
                  <c:v>63.179099999999998</c:v>
                </c:pt>
                <c:pt idx="102">
                  <c:v>43.152760000000001</c:v>
                </c:pt>
                <c:pt idx="103">
                  <c:v>128.59520000000001</c:v>
                </c:pt>
                <c:pt idx="104">
                  <c:v>39.751035999999999</c:v>
                </c:pt>
                <c:pt idx="105">
                  <c:v>1896.55872</c:v>
                </c:pt>
                <c:pt idx="106">
                  <c:v>350.86645999999996</c:v>
                </c:pt>
                <c:pt idx="107">
                  <c:v>150.5729</c:v>
                </c:pt>
                <c:pt idx="108">
                  <c:v>218.71584000000001</c:v>
                </c:pt>
                <c:pt idx="109">
                  <c:v>22.729652000000002</c:v>
                </c:pt>
                <c:pt idx="110">
                  <c:v>80.936559999999986</c:v>
                </c:pt>
                <c:pt idx="111">
                  <c:v>47.109450000000002</c:v>
                </c:pt>
                <c:pt idx="112">
                  <c:v>25.541640000000001</c:v>
                </c:pt>
                <c:pt idx="113">
                  <c:v>1101.3504</c:v>
                </c:pt>
                <c:pt idx="114">
                  <c:v>926.21888000000001</c:v>
                </c:pt>
                <c:pt idx="115">
                  <c:v>134.98259999999999</c:v>
                </c:pt>
                <c:pt idx="116">
                  <c:v>170.10829999999999</c:v>
                </c:pt>
                <c:pt idx="117">
                  <c:v>28.3125</c:v>
                </c:pt>
                <c:pt idx="118">
                  <c:v>846.18756000000008</c:v>
                </c:pt>
                <c:pt idx="119">
                  <c:v>373.82382000000001</c:v>
                </c:pt>
                <c:pt idx="120">
                  <c:v>724.29215999999997</c:v>
                </c:pt>
                <c:pt idx="121">
                  <c:v>136.96224000000001</c:v>
                </c:pt>
                <c:pt idx="122">
                  <c:v>97.206639999999993</c:v>
                </c:pt>
                <c:pt idx="123">
                  <c:v>28.576575999999999</c:v>
                </c:pt>
                <c:pt idx="124">
                  <c:v>1226.0886399999999</c:v>
                </c:pt>
                <c:pt idx="125">
                  <c:v>1305.1987200000001</c:v>
                </c:pt>
                <c:pt idx="126">
                  <c:v>223.03816</c:v>
                </c:pt>
                <c:pt idx="127">
                  <c:v>200.16192000000001</c:v>
                </c:pt>
                <c:pt idx="128">
                  <c:v>82.558039999999991</c:v>
                </c:pt>
                <c:pt idx="129">
                  <c:v>173.37510000000003</c:v>
                </c:pt>
                <c:pt idx="130">
                  <c:v>45.133848</c:v>
                </c:pt>
                <c:pt idx="131">
                  <c:v>37.008339999999997</c:v>
                </c:pt>
                <c:pt idx="132">
                  <c:v>23.014212000000001</c:v>
                </c:pt>
                <c:pt idx="133">
                  <c:v>382.89472000000001</c:v>
                </c:pt>
                <c:pt idx="134">
                  <c:v>718.52080000000001</c:v>
                </c:pt>
                <c:pt idx="135">
                  <c:v>1037.2912200000001</c:v>
                </c:pt>
                <c:pt idx="136">
                  <c:v>371.83104000000003</c:v>
                </c:pt>
                <c:pt idx="137">
                  <c:v>20.336756000000001</c:v>
                </c:pt>
                <c:pt idx="138">
                  <c:v>2072.8440000000001</c:v>
                </c:pt>
                <c:pt idx="139">
                  <c:v>58.070238000000003</c:v>
                </c:pt>
                <c:pt idx="140">
                  <c:v>58.875624000000002</c:v>
                </c:pt>
                <c:pt idx="141">
                  <c:v>357.30995999999999</c:v>
                </c:pt>
                <c:pt idx="142">
                  <c:v>2154.99748</c:v>
                </c:pt>
                <c:pt idx="143">
                  <c:v>1973.1940800000002</c:v>
                </c:pt>
                <c:pt idx="144">
                  <c:v>75.483620000000002</c:v>
                </c:pt>
                <c:pt idx="145">
                  <c:v>1449.9998800000001</c:v>
                </c:pt>
                <c:pt idx="146">
                  <c:v>401.84032000000002</c:v>
                </c:pt>
                <c:pt idx="147">
                  <c:v>110.39999999999999</c:v>
                </c:pt>
                <c:pt idx="148">
                  <c:v>82.039168000000004</c:v>
                </c:pt>
                <c:pt idx="149">
                  <c:v>802.3691</c:v>
                </c:pt>
                <c:pt idx="150">
                  <c:v>80.240719999999996</c:v>
                </c:pt>
                <c:pt idx="151">
                  <c:v>58.821120000000001</c:v>
                </c:pt>
                <c:pt idx="152">
                  <c:v>147.29079999999999</c:v>
                </c:pt>
                <c:pt idx="153">
                  <c:v>42.129159999999999</c:v>
                </c:pt>
                <c:pt idx="154">
                  <c:v>102.406836</c:v>
                </c:pt>
                <c:pt idx="155">
                  <c:v>416</c:v>
                </c:pt>
                <c:pt idx="156">
                  <c:v>1413.6057599999999</c:v>
                </c:pt>
                <c:pt idx="157">
                  <c:v>670.00933999999995</c:v>
                </c:pt>
                <c:pt idx="158">
                  <c:v>1324.8795999999998</c:v>
                </c:pt>
                <c:pt idx="159">
                  <c:v>73.812504000000004</c:v>
                </c:pt>
                <c:pt idx="160">
                  <c:v>710.21987999999999</c:v>
                </c:pt>
                <c:pt idx="161">
                  <c:v>143.51215999999999</c:v>
                </c:pt>
                <c:pt idx="162">
                  <c:v>86.265816000000001</c:v>
                </c:pt>
                <c:pt idx="163">
                  <c:v>58.052531999999999</c:v>
                </c:pt>
                <c:pt idx="164">
                  <c:v>31.823312000000001</c:v>
                </c:pt>
                <c:pt idx="165">
                  <c:v>20.90034</c:v>
                </c:pt>
                <c:pt idx="166">
                  <c:v>88.605540000000005</c:v>
                </c:pt>
                <c:pt idx="167">
                  <c:v>28.59394</c:v>
                </c:pt>
                <c:pt idx="168">
                  <c:v>49.909855999999998</c:v>
                </c:pt>
                <c:pt idx="169">
                  <c:v>17.532451999999999</c:v>
                </c:pt>
                <c:pt idx="170">
                  <c:v>29.501764000000001</c:v>
                </c:pt>
                <c:pt idx="171">
                  <c:v>31.319807999999998</c:v>
                </c:pt>
                <c:pt idx="172">
                  <c:v>1223.4821200000001</c:v>
                </c:pt>
                <c:pt idx="173">
                  <c:v>1745.9142400000001</c:v>
                </c:pt>
                <c:pt idx="174">
                  <c:v>374.77421999999996</c:v>
                </c:pt>
                <c:pt idx="175">
                  <c:v>1700.99892</c:v>
                </c:pt>
                <c:pt idx="176">
                  <c:v>393.11982</c:v>
                </c:pt>
                <c:pt idx="177">
                  <c:v>50.336600000000004</c:v>
                </c:pt>
                <c:pt idx="178">
                  <c:v>430.44560000000001</c:v>
                </c:pt>
                <c:pt idx="179">
                  <c:v>232.99715999999998</c:v>
                </c:pt>
                <c:pt idx="180">
                  <c:v>734.48616000000004</c:v>
                </c:pt>
                <c:pt idx="181">
                  <c:v>106.496</c:v>
                </c:pt>
                <c:pt idx="182">
                  <c:v>73.733159999999998</c:v>
                </c:pt>
                <c:pt idx="183">
                  <c:v>40.160319999999999</c:v>
                </c:pt>
                <c:pt idx="184">
                  <c:v>128.64032</c:v>
                </c:pt>
                <c:pt idx="185">
                  <c:v>66.361872000000005</c:v>
                </c:pt>
                <c:pt idx="186">
                  <c:v>84.125504000000006</c:v>
                </c:pt>
                <c:pt idx="187">
                  <c:v>27.648</c:v>
                </c:pt>
                <c:pt idx="188">
                  <c:v>38.986111999999999</c:v>
                </c:pt>
                <c:pt idx="189">
                  <c:v>10.68886</c:v>
                </c:pt>
                <c:pt idx="190">
                  <c:v>29.191984000000001</c:v>
                </c:pt>
                <c:pt idx="191">
                  <c:v>70.046189999999996</c:v>
                </c:pt>
                <c:pt idx="192">
                  <c:v>349.02364</c:v>
                </c:pt>
                <c:pt idx="193">
                  <c:v>37.047552000000003</c:v>
                </c:pt>
                <c:pt idx="194">
                  <c:v>12.604082</c:v>
                </c:pt>
                <c:pt idx="195">
                  <c:v>161.18412000000001</c:v>
                </c:pt>
                <c:pt idx="196">
                  <c:v>1879.76288</c:v>
                </c:pt>
                <c:pt idx="197">
                  <c:v>1457.5065599999998</c:v>
                </c:pt>
                <c:pt idx="198">
                  <c:v>105.92543999999999</c:v>
                </c:pt>
                <c:pt idx="199">
                  <c:v>213.12792000000002</c:v>
                </c:pt>
                <c:pt idx="200">
                  <c:v>87.263909999999996</c:v>
                </c:pt>
                <c:pt idx="201">
                  <c:v>116.50390400000001</c:v>
                </c:pt>
                <c:pt idx="202">
                  <c:v>36.797260000000001</c:v>
                </c:pt>
                <c:pt idx="203">
                  <c:v>5.873227</c:v>
                </c:pt>
                <c:pt idx="204">
                  <c:v>19.326823999999998</c:v>
                </c:pt>
                <c:pt idx="205">
                  <c:v>106.39096000000001</c:v>
                </c:pt>
                <c:pt idx="206">
                  <c:v>28.533332000000001</c:v>
                </c:pt>
                <c:pt idx="207">
                  <c:v>24.405076000000001</c:v>
                </c:pt>
                <c:pt idx="208">
                  <c:v>36.840276000000003</c:v>
                </c:pt>
                <c:pt idx="209">
                  <c:v>28.533332000000001</c:v>
                </c:pt>
                <c:pt idx="210">
                  <c:v>58.875624000000002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B4-4E5D-AA2B-B7E2DCD65550}"/>
            </c:ext>
          </c:extLst>
        </c:ser>
        <c:ser>
          <c:idx val="1"/>
          <c:order val="1"/>
          <c:tx>
            <c:v>Rpeak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'Rmax;Rpeak - Cache'!$B$2:$B$212</c:f>
              <c:numCache>
                <c:formatCode>General</c:formatCode>
                <c:ptCount val="211"/>
                <c:pt idx="0">
                  <c:v>20</c:v>
                </c:pt>
                <c:pt idx="1">
                  <c:v>50</c:v>
                </c:pt>
                <c:pt idx="2">
                  <c:v>30</c:v>
                </c:pt>
                <c:pt idx="3">
                  <c:v>12</c:v>
                </c:pt>
                <c:pt idx="4">
                  <c:v>45</c:v>
                </c:pt>
                <c:pt idx="5">
                  <c:v>27.5</c:v>
                </c:pt>
                <c:pt idx="6">
                  <c:v>30</c:v>
                </c:pt>
                <c:pt idx="7">
                  <c:v>27.5</c:v>
                </c:pt>
                <c:pt idx="8">
                  <c:v>30</c:v>
                </c:pt>
                <c:pt idx="9">
                  <c:v>25</c:v>
                </c:pt>
                <c:pt idx="10">
                  <c:v>12</c:v>
                </c:pt>
                <c:pt idx="11">
                  <c:v>20</c:v>
                </c:pt>
                <c:pt idx="12">
                  <c:v>35</c:v>
                </c:pt>
                <c:pt idx="13">
                  <c:v>12</c:v>
                </c:pt>
                <c:pt idx="14">
                  <c:v>30</c:v>
                </c:pt>
                <c:pt idx="15">
                  <c:v>40</c:v>
                </c:pt>
                <c:pt idx="16">
                  <c:v>40</c:v>
                </c:pt>
                <c:pt idx="17">
                  <c:v>30</c:v>
                </c:pt>
                <c:pt idx="18">
                  <c:v>34</c:v>
                </c:pt>
                <c:pt idx="19">
                  <c:v>25</c:v>
                </c:pt>
                <c:pt idx="20">
                  <c:v>25</c:v>
                </c:pt>
                <c:pt idx="21">
                  <c:v>15</c:v>
                </c:pt>
                <c:pt idx="22">
                  <c:v>35</c:v>
                </c:pt>
                <c:pt idx="23">
                  <c:v>8</c:v>
                </c:pt>
                <c:pt idx="24">
                  <c:v>30</c:v>
                </c:pt>
                <c:pt idx="25">
                  <c:v>22</c:v>
                </c:pt>
                <c:pt idx="26">
                  <c:v>12</c:v>
                </c:pt>
                <c:pt idx="27">
                  <c:v>25</c:v>
                </c:pt>
                <c:pt idx="28">
                  <c:v>15</c:v>
                </c:pt>
                <c:pt idx="29">
                  <c:v>15</c:v>
                </c:pt>
                <c:pt idx="30">
                  <c:v>20</c:v>
                </c:pt>
                <c:pt idx="31">
                  <c:v>8</c:v>
                </c:pt>
                <c:pt idx="32">
                  <c:v>24.75</c:v>
                </c:pt>
                <c:pt idx="33">
                  <c:v>30</c:v>
                </c:pt>
                <c:pt idx="34">
                  <c:v>27.5</c:v>
                </c:pt>
                <c:pt idx="35">
                  <c:v>12</c:v>
                </c:pt>
                <c:pt idx="36">
                  <c:v>20</c:v>
                </c:pt>
                <c:pt idx="37">
                  <c:v>20</c:v>
                </c:pt>
                <c:pt idx="38">
                  <c:v>45</c:v>
                </c:pt>
                <c:pt idx="39">
                  <c:v>16</c:v>
                </c:pt>
                <c:pt idx="40">
                  <c:v>12</c:v>
                </c:pt>
                <c:pt idx="41">
                  <c:v>16.5</c:v>
                </c:pt>
                <c:pt idx="42">
                  <c:v>40</c:v>
                </c:pt>
                <c:pt idx="43">
                  <c:v>20</c:v>
                </c:pt>
                <c:pt idx="44">
                  <c:v>25</c:v>
                </c:pt>
                <c:pt idx="45">
                  <c:v>35</c:v>
                </c:pt>
                <c:pt idx="46">
                  <c:v>33</c:v>
                </c:pt>
                <c:pt idx="47">
                  <c:v>22</c:v>
                </c:pt>
                <c:pt idx="48">
                  <c:v>33</c:v>
                </c:pt>
                <c:pt idx="49">
                  <c:v>12</c:v>
                </c:pt>
                <c:pt idx="50">
                  <c:v>15</c:v>
                </c:pt>
                <c:pt idx="51">
                  <c:v>20</c:v>
                </c:pt>
                <c:pt idx="52">
                  <c:v>12</c:v>
                </c:pt>
                <c:pt idx="53">
                  <c:v>50</c:v>
                </c:pt>
                <c:pt idx="54">
                  <c:v>20</c:v>
                </c:pt>
                <c:pt idx="55">
                  <c:v>33</c:v>
                </c:pt>
                <c:pt idx="56">
                  <c:v>19.25</c:v>
                </c:pt>
                <c:pt idx="57">
                  <c:v>12</c:v>
                </c:pt>
                <c:pt idx="58">
                  <c:v>20</c:v>
                </c:pt>
                <c:pt idx="59">
                  <c:v>24.75</c:v>
                </c:pt>
                <c:pt idx="60">
                  <c:v>25</c:v>
                </c:pt>
                <c:pt idx="61">
                  <c:v>12</c:v>
                </c:pt>
                <c:pt idx="62">
                  <c:v>32</c:v>
                </c:pt>
                <c:pt idx="63">
                  <c:v>8</c:v>
                </c:pt>
                <c:pt idx="64">
                  <c:v>8</c:v>
                </c:pt>
                <c:pt idx="65">
                  <c:v>38.5</c:v>
                </c:pt>
                <c:pt idx="66">
                  <c:v>20</c:v>
                </c:pt>
                <c:pt idx="67">
                  <c:v>35.75</c:v>
                </c:pt>
                <c:pt idx="68">
                  <c:v>256</c:v>
                </c:pt>
                <c:pt idx="69">
                  <c:v>15</c:v>
                </c:pt>
                <c:pt idx="70">
                  <c:v>33</c:v>
                </c:pt>
                <c:pt idx="71">
                  <c:v>25</c:v>
                </c:pt>
                <c:pt idx="72">
                  <c:v>12</c:v>
                </c:pt>
                <c:pt idx="73">
                  <c:v>16</c:v>
                </c:pt>
                <c:pt idx="74">
                  <c:v>15</c:v>
                </c:pt>
                <c:pt idx="75">
                  <c:v>24</c:v>
                </c:pt>
                <c:pt idx="76">
                  <c:v>71.5</c:v>
                </c:pt>
                <c:pt idx="77">
                  <c:v>12</c:v>
                </c:pt>
                <c:pt idx="78">
                  <c:v>2.048</c:v>
                </c:pt>
                <c:pt idx="79">
                  <c:v>32</c:v>
                </c:pt>
                <c:pt idx="80">
                  <c:v>24.75</c:v>
                </c:pt>
                <c:pt idx="81">
                  <c:v>22</c:v>
                </c:pt>
                <c:pt idx="82">
                  <c:v>10</c:v>
                </c:pt>
                <c:pt idx="83">
                  <c:v>35.75</c:v>
                </c:pt>
                <c:pt idx="84">
                  <c:v>12</c:v>
                </c:pt>
                <c:pt idx="85">
                  <c:v>45</c:v>
                </c:pt>
                <c:pt idx="86">
                  <c:v>15</c:v>
                </c:pt>
                <c:pt idx="87">
                  <c:v>20</c:v>
                </c:pt>
                <c:pt idx="88">
                  <c:v>27.5</c:v>
                </c:pt>
                <c:pt idx="89">
                  <c:v>12</c:v>
                </c:pt>
                <c:pt idx="90">
                  <c:v>20</c:v>
                </c:pt>
                <c:pt idx="91">
                  <c:v>33</c:v>
                </c:pt>
                <c:pt idx="92">
                  <c:v>35</c:v>
                </c:pt>
                <c:pt idx="93">
                  <c:v>12</c:v>
                </c:pt>
                <c:pt idx="94">
                  <c:v>256</c:v>
                </c:pt>
                <c:pt idx="95">
                  <c:v>256</c:v>
                </c:pt>
                <c:pt idx="96">
                  <c:v>40</c:v>
                </c:pt>
                <c:pt idx="97">
                  <c:v>55</c:v>
                </c:pt>
                <c:pt idx="98">
                  <c:v>6</c:v>
                </c:pt>
                <c:pt idx="99">
                  <c:v>27.5</c:v>
                </c:pt>
                <c:pt idx="100">
                  <c:v>20</c:v>
                </c:pt>
                <c:pt idx="101">
                  <c:v>12</c:v>
                </c:pt>
                <c:pt idx="102">
                  <c:v>15</c:v>
                </c:pt>
                <c:pt idx="103">
                  <c:v>11</c:v>
                </c:pt>
                <c:pt idx="104">
                  <c:v>10</c:v>
                </c:pt>
                <c:pt idx="105">
                  <c:v>256</c:v>
                </c:pt>
                <c:pt idx="106">
                  <c:v>35</c:v>
                </c:pt>
                <c:pt idx="107">
                  <c:v>25</c:v>
                </c:pt>
                <c:pt idx="108">
                  <c:v>19.25</c:v>
                </c:pt>
                <c:pt idx="109">
                  <c:v>8</c:v>
                </c:pt>
                <c:pt idx="110">
                  <c:v>20</c:v>
                </c:pt>
                <c:pt idx="111">
                  <c:v>6</c:v>
                </c:pt>
                <c:pt idx="112">
                  <c:v>2</c:v>
                </c:pt>
                <c:pt idx="113">
                  <c:v>35.75</c:v>
                </c:pt>
                <c:pt idx="114">
                  <c:v>128</c:v>
                </c:pt>
                <c:pt idx="115">
                  <c:v>25</c:v>
                </c:pt>
                <c:pt idx="116">
                  <c:v>25</c:v>
                </c:pt>
                <c:pt idx="117">
                  <c:v>16</c:v>
                </c:pt>
                <c:pt idx="118">
                  <c:v>24.75</c:v>
                </c:pt>
                <c:pt idx="119">
                  <c:v>45</c:v>
                </c:pt>
                <c:pt idx="120">
                  <c:v>22</c:v>
                </c:pt>
                <c:pt idx="121">
                  <c:v>20</c:v>
                </c:pt>
                <c:pt idx="122">
                  <c:v>16</c:v>
                </c:pt>
                <c:pt idx="123">
                  <c:v>12</c:v>
                </c:pt>
                <c:pt idx="124">
                  <c:v>38.5</c:v>
                </c:pt>
                <c:pt idx="125">
                  <c:v>256</c:v>
                </c:pt>
                <c:pt idx="126">
                  <c:v>25</c:v>
                </c:pt>
                <c:pt idx="127">
                  <c:v>35</c:v>
                </c:pt>
                <c:pt idx="128">
                  <c:v>25</c:v>
                </c:pt>
                <c:pt idx="129">
                  <c:v>13.75</c:v>
                </c:pt>
                <c:pt idx="130">
                  <c:v>12</c:v>
                </c:pt>
                <c:pt idx="131">
                  <c:v>8</c:v>
                </c:pt>
                <c:pt idx="132">
                  <c:v>8</c:v>
                </c:pt>
                <c:pt idx="133">
                  <c:v>64</c:v>
                </c:pt>
                <c:pt idx="134">
                  <c:v>22</c:v>
                </c:pt>
                <c:pt idx="135">
                  <c:v>24.75</c:v>
                </c:pt>
                <c:pt idx="136">
                  <c:v>35</c:v>
                </c:pt>
                <c:pt idx="137">
                  <c:v>12</c:v>
                </c:pt>
                <c:pt idx="138">
                  <c:v>34</c:v>
                </c:pt>
                <c:pt idx="139">
                  <c:v>15</c:v>
                </c:pt>
                <c:pt idx="140">
                  <c:v>12</c:v>
                </c:pt>
                <c:pt idx="141">
                  <c:v>28</c:v>
                </c:pt>
                <c:pt idx="142">
                  <c:v>57</c:v>
                </c:pt>
                <c:pt idx="143">
                  <c:v>57</c:v>
                </c:pt>
                <c:pt idx="144">
                  <c:v>30</c:v>
                </c:pt>
                <c:pt idx="145">
                  <c:v>38.5</c:v>
                </c:pt>
                <c:pt idx="146">
                  <c:v>40</c:v>
                </c:pt>
                <c:pt idx="147">
                  <c:v>24</c:v>
                </c:pt>
                <c:pt idx="148">
                  <c:v>16</c:v>
                </c:pt>
                <c:pt idx="149">
                  <c:v>35.75</c:v>
                </c:pt>
                <c:pt idx="150">
                  <c:v>20</c:v>
                </c:pt>
                <c:pt idx="151">
                  <c:v>8</c:v>
                </c:pt>
                <c:pt idx="152">
                  <c:v>25</c:v>
                </c:pt>
                <c:pt idx="153">
                  <c:v>12</c:v>
                </c:pt>
                <c:pt idx="154">
                  <c:v>16</c:v>
                </c:pt>
                <c:pt idx="155">
                  <c:v>45</c:v>
                </c:pt>
                <c:pt idx="156">
                  <c:v>35.75</c:v>
                </c:pt>
                <c:pt idx="157">
                  <c:v>30.25</c:v>
                </c:pt>
                <c:pt idx="158">
                  <c:v>35.75</c:v>
                </c:pt>
                <c:pt idx="159">
                  <c:v>24</c:v>
                </c:pt>
                <c:pt idx="160">
                  <c:v>19.25</c:v>
                </c:pt>
                <c:pt idx="161">
                  <c:v>20</c:v>
                </c:pt>
                <c:pt idx="162">
                  <c:v>16</c:v>
                </c:pt>
                <c:pt idx="163">
                  <c:v>16</c:v>
                </c:pt>
                <c:pt idx="164">
                  <c:v>12</c:v>
                </c:pt>
                <c:pt idx="165">
                  <c:v>6</c:v>
                </c:pt>
                <c:pt idx="166">
                  <c:v>15</c:v>
                </c:pt>
                <c:pt idx="167">
                  <c:v>12</c:v>
                </c:pt>
                <c:pt idx="168">
                  <c:v>12</c:v>
                </c:pt>
                <c:pt idx="169">
                  <c:v>8</c:v>
                </c:pt>
                <c:pt idx="170">
                  <c:v>8</c:v>
                </c:pt>
                <c:pt idx="171">
                  <c:v>12</c:v>
                </c:pt>
                <c:pt idx="172">
                  <c:v>38.5</c:v>
                </c:pt>
                <c:pt idx="173">
                  <c:v>256</c:v>
                </c:pt>
                <c:pt idx="174">
                  <c:v>45</c:v>
                </c:pt>
                <c:pt idx="175">
                  <c:v>54</c:v>
                </c:pt>
                <c:pt idx="176">
                  <c:v>45</c:v>
                </c:pt>
                <c:pt idx="177">
                  <c:v>24</c:v>
                </c:pt>
                <c:pt idx="178">
                  <c:v>40</c:v>
                </c:pt>
                <c:pt idx="179">
                  <c:v>30</c:v>
                </c:pt>
                <c:pt idx="180">
                  <c:v>19.25</c:v>
                </c:pt>
                <c:pt idx="181">
                  <c:v>20</c:v>
                </c:pt>
                <c:pt idx="182">
                  <c:v>15</c:v>
                </c:pt>
                <c:pt idx="183">
                  <c:v>12</c:v>
                </c:pt>
                <c:pt idx="184">
                  <c:v>25</c:v>
                </c:pt>
                <c:pt idx="185">
                  <c:v>8</c:v>
                </c:pt>
                <c:pt idx="186">
                  <c:v>16</c:v>
                </c:pt>
                <c:pt idx="187">
                  <c:v>10</c:v>
                </c:pt>
                <c:pt idx="188">
                  <c:v>10</c:v>
                </c:pt>
                <c:pt idx="189">
                  <c:v>2</c:v>
                </c:pt>
                <c:pt idx="190">
                  <c:v>6</c:v>
                </c:pt>
                <c:pt idx="191">
                  <c:v>25</c:v>
                </c:pt>
                <c:pt idx="192">
                  <c:v>28</c:v>
                </c:pt>
                <c:pt idx="193">
                  <c:v>8</c:v>
                </c:pt>
                <c:pt idx="194">
                  <c:v>2</c:v>
                </c:pt>
                <c:pt idx="195">
                  <c:v>24</c:v>
                </c:pt>
                <c:pt idx="196">
                  <c:v>48</c:v>
                </c:pt>
                <c:pt idx="197">
                  <c:v>35.75</c:v>
                </c:pt>
                <c:pt idx="198">
                  <c:v>25</c:v>
                </c:pt>
                <c:pt idx="199">
                  <c:v>20</c:v>
                </c:pt>
                <c:pt idx="200">
                  <c:v>25</c:v>
                </c:pt>
                <c:pt idx="201">
                  <c:v>16</c:v>
                </c:pt>
                <c:pt idx="202">
                  <c:v>12</c:v>
                </c:pt>
                <c:pt idx="203">
                  <c:v>1</c:v>
                </c:pt>
                <c:pt idx="204">
                  <c:v>12</c:v>
                </c:pt>
                <c:pt idx="205">
                  <c:v>16</c:v>
                </c:pt>
                <c:pt idx="206">
                  <c:v>8</c:v>
                </c:pt>
                <c:pt idx="207">
                  <c:v>6</c:v>
                </c:pt>
                <c:pt idx="208">
                  <c:v>6</c:v>
                </c:pt>
                <c:pt idx="209">
                  <c:v>8</c:v>
                </c:pt>
                <c:pt idx="210">
                  <c:v>12</c:v>
                </c:pt>
              </c:numCache>
            </c:numRef>
          </c:xVal>
          <c:yVal>
            <c:numRef>
              <c:f>'Rmax;Rpeak - Cache'!$D$2:$D$212</c:f>
              <c:numCache>
                <c:formatCode>General</c:formatCode>
                <c:ptCount val="211"/>
                <c:pt idx="0">
                  <c:v>166.44880000000001</c:v>
                </c:pt>
                <c:pt idx="1">
                  <c:v>736</c:v>
                </c:pt>
                <c:pt idx="2">
                  <c:v>474.44568000000004</c:v>
                </c:pt>
                <c:pt idx="3">
                  <c:v>63.845939999999999</c:v>
                </c:pt>
                <c:pt idx="4">
                  <c:v>604.26918000000001</c:v>
                </c:pt>
                <c:pt idx="5">
                  <c:v>1522.7498000000001</c:v>
                </c:pt>
                <c:pt idx="6">
                  <c:v>460.79999999999995</c:v>
                </c:pt>
                <c:pt idx="7">
                  <c:v>1600</c:v>
                </c:pt>
                <c:pt idx="8">
                  <c:v>494.22456</c:v>
                </c:pt>
                <c:pt idx="9">
                  <c:v>230.52019999999999</c:v>
                </c:pt>
                <c:pt idx="10">
                  <c:v>70.327799999999996</c:v>
                </c:pt>
                <c:pt idx="11">
                  <c:v>172.8</c:v>
                </c:pt>
                <c:pt idx="12">
                  <c:v>536.17003999999997</c:v>
                </c:pt>
                <c:pt idx="13">
                  <c:v>60.72</c:v>
                </c:pt>
                <c:pt idx="14">
                  <c:v>259.16748000000001</c:v>
                </c:pt>
                <c:pt idx="15">
                  <c:v>640</c:v>
                </c:pt>
                <c:pt idx="16">
                  <c:v>587.89184</c:v>
                </c:pt>
                <c:pt idx="17">
                  <c:v>442.31183999999996</c:v>
                </c:pt>
                <c:pt idx="18">
                  <c:v>3046.6651999999999</c:v>
                </c:pt>
                <c:pt idx="19">
                  <c:v>212.20759999999999</c:v>
                </c:pt>
                <c:pt idx="20">
                  <c:v>352</c:v>
                </c:pt>
                <c:pt idx="21">
                  <c:v>120</c:v>
                </c:pt>
                <c:pt idx="22">
                  <c:v>582.40013999999996</c:v>
                </c:pt>
                <c:pt idx="23">
                  <c:v>46.816000000000003</c:v>
                </c:pt>
                <c:pt idx="24">
                  <c:v>426.0822</c:v>
                </c:pt>
                <c:pt idx="25">
                  <c:v>1053.2057600000001</c:v>
                </c:pt>
                <c:pt idx="26">
                  <c:v>100.89504000000001</c:v>
                </c:pt>
                <c:pt idx="27">
                  <c:v>343.27269999999999</c:v>
                </c:pt>
                <c:pt idx="28">
                  <c:v>110.39999999999999</c:v>
                </c:pt>
                <c:pt idx="29">
                  <c:v>230.39999999999998</c:v>
                </c:pt>
                <c:pt idx="30">
                  <c:v>166.4</c:v>
                </c:pt>
                <c:pt idx="31">
                  <c:v>40.479999999999997</c:v>
                </c:pt>
                <c:pt idx="32">
                  <c:v>1555.2</c:v>
                </c:pt>
                <c:pt idx="33">
                  <c:v>276.93024000000003</c:v>
                </c:pt>
                <c:pt idx="34">
                  <c:v>1572.6233999999999</c:v>
                </c:pt>
                <c:pt idx="35">
                  <c:v>71.736360000000005</c:v>
                </c:pt>
                <c:pt idx="36">
                  <c:v>128</c:v>
                </c:pt>
                <c:pt idx="37">
                  <c:v>268.8</c:v>
                </c:pt>
                <c:pt idx="38">
                  <c:v>652.81932000000006</c:v>
                </c:pt>
                <c:pt idx="39">
                  <c:v>147.20004800000001</c:v>
                </c:pt>
                <c:pt idx="40">
                  <c:v>67.214100000000002</c:v>
                </c:pt>
                <c:pt idx="41">
                  <c:v>864</c:v>
                </c:pt>
                <c:pt idx="42">
                  <c:v>609.28</c:v>
                </c:pt>
                <c:pt idx="43">
                  <c:v>140.80000000000001</c:v>
                </c:pt>
                <c:pt idx="44">
                  <c:v>416</c:v>
                </c:pt>
                <c:pt idx="45">
                  <c:v>582.4</c:v>
                </c:pt>
                <c:pt idx="46">
                  <c:v>2059.5753599999998</c:v>
                </c:pt>
                <c:pt idx="47">
                  <c:v>883.2</c:v>
                </c:pt>
                <c:pt idx="48">
                  <c:v>1616.02224</c:v>
                </c:pt>
                <c:pt idx="49">
                  <c:v>47.870759999999997</c:v>
                </c:pt>
                <c:pt idx="50">
                  <c:v>100.80000000000001</c:v>
                </c:pt>
                <c:pt idx="51">
                  <c:v>134.39992000000001</c:v>
                </c:pt>
                <c:pt idx="52">
                  <c:v>1011.2</c:v>
                </c:pt>
                <c:pt idx="53">
                  <c:v>704</c:v>
                </c:pt>
                <c:pt idx="54">
                  <c:v>306.98295999999999</c:v>
                </c:pt>
                <c:pt idx="55">
                  <c:v>1920</c:v>
                </c:pt>
                <c:pt idx="56">
                  <c:v>1164.8</c:v>
                </c:pt>
                <c:pt idx="57">
                  <c:v>105.70758000000001</c:v>
                </c:pt>
                <c:pt idx="58">
                  <c:v>115.2</c:v>
                </c:pt>
                <c:pt idx="59">
                  <c:v>1324.8</c:v>
                </c:pt>
                <c:pt idx="60">
                  <c:v>240</c:v>
                </c:pt>
                <c:pt idx="61">
                  <c:v>57.599981999999997</c:v>
                </c:pt>
                <c:pt idx="62">
                  <c:v>2547.23648</c:v>
                </c:pt>
                <c:pt idx="63">
                  <c:v>44.854439999999997</c:v>
                </c:pt>
                <c:pt idx="64">
                  <c:v>42.683599999999998</c:v>
                </c:pt>
                <c:pt idx="65">
                  <c:v>2419.1994399999999</c:v>
                </c:pt>
                <c:pt idx="66">
                  <c:v>332.8</c:v>
                </c:pt>
                <c:pt idx="67">
                  <c:v>2225.6587200000004</c:v>
                </c:pt>
                <c:pt idx="68">
                  <c:v>2291.6896000000002</c:v>
                </c:pt>
                <c:pt idx="69">
                  <c:v>124.80000000000001</c:v>
                </c:pt>
                <c:pt idx="70">
                  <c:v>1920</c:v>
                </c:pt>
                <c:pt idx="71">
                  <c:v>176</c:v>
                </c:pt>
                <c:pt idx="72">
                  <c:v>38.400004000000003</c:v>
                </c:pt>
                <c:pt idx="73">
                  <c:v>134.51687999999999</c:v>
                </c:pt>
                <c:pt idx="74">
                  <c:v>96</c:v>
                </c:pt>
                <c:pt idx="75">
                  <c:v>72.545544000000007</c:v>
                </c:pt>
                <c:pt idx="76">
                  <c:v>3534.5711999999999</c:v>
                </c:pt>
                <c:pt idx="77">
                  <c:v>110.39998800000001</c:v>
                </c:pt>
                <c:pt idx="78">
                  <c:v>37.075668</c:v>
                </c:pt>
                <c:pt idx="79">
                  <c:v>3049.3459200000002</c:v>
                </c:pt>
                <c:pt idx="80">
                  <c:v>1728</c:v>
                </c:pt>
                <c:pt idx="81">
                  <c:v>1291.0606399999999</c:v>
                </c:pt>
                <c:pt idx="82">
                  <c:v>80</c:v>
                </c:pt>
                <c:pt idx="83">
                  <c:v>1612.8000000000002</c:v>
                </c:pt>
                <c:pt idx="84">
                  <c:v>54.520698000000003</c:v>
                </c:pt>
                <c:pt idx="85">
                  <c:v>662.4</c:v>
                </c:pt>
                <c:pt idx="86">
                  <c:v>128</c:v>
                </c:pt>
                <c:pt idx="87">
                  <c:v>197.56456</c:v>
                </c:pt>
                <c:pt idx="88">
                  <c:v>1423.143</c:v>
                </c:pt>
                <c:pt idx="89">
                  <c:v>79.795200000000008</c:v>
                </c:pt>
                <c:pt idx="90">
                  <c:v>160</c:v>
                </c:pt>
                <c:pt idx="91">
                  <c:v>2234.3090400000001</c:v>
                </c:pt>
                <c:pt idx="92">
                  <c:v>492.80000000000007</c:v>
                </c:pt>
                <c:pt idx="93">
                  <c:v>40</c:v>
                </c:pt>
                <c:pt idx="94">
                  <c:v>2672.8256000000001</c:v>
                </c:pt>
                <c:pt idx="95">
                  <c:v>3134.2854400000001</c:v>
                </c:pt>
                <c:pt idx="96">
                  <c:v>563.20000000000005</c:v>
                </c:pt>
                <c:pt idx="97">
                  <c:v>774.40000000000009</c:v>
                </c:pt>
                <c:pt idx="98">
                  <c:v>38.4</c:v>
                </c:pt>
                <c:pt idx="99">
                  <c:v>1280</c:v>
                </c:pt>
                <c:pt idx="100">
                  <c:v>409.6</c:v>
                </c:pt>
                <c:pt idx="101">
                  <c:v>83.155560000000008</c:v>
                </c:pt>
                <c:pt idx="102">
                  <c:v>111.56536</c:v>
                </c:pt>
                <c:pt idx="103">
                  <c:v>430.08</c:v>
                </c:pt>
                <c:pt idx="104">
                  <c:v>76.800039999999996</c:v>
                </c:pt>
                <c:pt idx="105">
                  <c:v>2467.2230399999999</c:v>
                </c:pt>
                <c:pt idx="106">
                  <c:v>448</c:v>
                </c:pt>
                <c:pt idx="107">
                  <c:v>192</c:v>
                </c:pt>
                <c:pt idx="108">
                  <c:v>896</c:v>
                </c:pt>
                <c:pt idx="109">
                  <c:v>36.160004000000001</c:v>
                </c:pt>
                <c:pt idx="110">
                  <c:v>176</c:v>
                </c:pt>
                <c:pt idx="111">
                  <c:v>62.395619999999994</c:v>
                </c:pt>
                <c:pt idx="112">
                  <c:v>35.423003999999999</c:v>
                </c:pt>
                <c:pt idx="114">
                  <c:v>1484.8006399999999</c:v>
                </c:pt>
                <c:pt idx="115">
                  <c:v>320</c:v>
                </c:pt>
                <c:pt idx="116">
                  <c:v>384</c:v>
                </c:pt>
                <c:pt idx="117">
                  <c:v>124.80000000000001</c:v>
                </c:pt>
                <c:pt idx="118">
                  <c:v>1684.1655000000001</c:v>
                </c:pt>
                <c:pt idx="119">
                  <c:v>633.6</c:v>
                </c:pt>
                <c:pt idx="120">
                  <c:v>857.14287999999999</c:v>
                </c:pt>
                <c:pt idx="121">
                  <c:v>166.40008</c:v>
                </c:pt>
                <c:pt idx="122">
                  <c:v>128</c:v>
                </c:pt>
                <c:pt idx="123">
                  <c:v>37.026268000000002</c:v>
                </c:pt>
                <c:pt idx="124">
                  <c:v>1971.2000000000003</c:v>
                </c:pt>
                <c:pt idx="125">
                  <c:v>1960.6348800000001</c:v>
                </c:pt>
                <c:pt idx="126">
                  <c:v>409.6</c:v>
                </c:pt>
                <c:pt idx="127">
                  <c:v>448</c:v>
                </c:pt>
                <c:pt idx="128">
                  <c:v>136</c:v>
                </c:pt>
                <c:pt idx="129">
                  <c:v>704</c:v>
                </c:pt>
                <c:pt idx="130">
                  <c:v>73.599903999999995</c:v>
                </c:pt>
                <c:pt idx="131">
                  <c:v>48</c:v>
                </c:pt>
                <c:pt idx="132">
                  <c:v>36.234656000000001</c:v>
                </c:pt>
                <c:pt idx="133">
                  <c:v>563.20000000000005</c:v>
                </c:pt>
                <c:pt idx="134">
                  <c:v>1433.6</c:v>
                </c:pt>
                <c:pt idx="135">
                  <c:v>1684.8</c:v>
                </c:pt>
                <c:pt idx="136">
                  <c:v>515.19999999999993</c:v>
                </c:pt>
                <c:pt idx="137">
                  <c:v>42.624000000000002</c:v>
                </c:pt>
                <c:pt idx="138">
                  <c:v>3595.1633999999999</c:v>
                </c:pt>
                <c:pt idx="139">
                  <c:v>105.60000000000001</c:v>
                </c:pt>
                <c:pt idx="140">
                  <c:v>70.400080000000003</c:v>
                </c:pt>
                <c:pt idx="141">
                  <c:v>448</c:v>
                </c:pt>
                <c:pt idx="142">
                  <c:v>3161.6</c:v>
                </c:pt>
                <c:pt idx="143">
                  <c:v>2918.3992400000002</c:v>
                </c:pt>
                <c:pt idx="144">
                  <c:v>96</c:v>
                </c:pt>
                <c:pt idx="145">
                  <c:v>2419.2000000000003</c:v>
                </c:pt>
                <c:pt idx="146">
                  <c:v>537.6</c:v>
                </c:pt>
                <c:pt idx="147">
                  <c:v>220.79999999999998</c:v>
                </c:pt>
                <c:pt idx="148">
                  <c:v>147.19999999999999</c:v>
                </c:pt>
                <c:pt idx="149">
                  <c:v>1747.2</c:v>
                </c:pt>
                <c:pt idx="150">
                  <c:v>128</c:v>
                </c:pt>
                <c:pt idx="151">
                  <c:v>144</c:v>
                </c:pt>
                <c:pt idx="152">
                  <c:v>211.2</c:v>
                </c:pt>
                <c:pt idx="153">
                  <c:v>83.2</c:v>
                </c:pt>
                <c:pt idx="154">
                  <c:v>124.79964</c:v>
                </c:pt>
                <c:pt idx="155">
                  <c:v>640</c:v>
                </c:pt>
                <c:pt idx="156">
                  <c:v>2304.0019199999997</c:v>
                </c:pt>
                <c:pt idx="157">
                  <c:v>1478.3995599999998</c:v>
                </c:pt>
                <c:pt idx="158">
                  <c:v>1984.0013999999999</c:v>
                </c:pt>
                <c:pt idx="159">
                  <c:v>136.51208</c:v>
                </c:pt>
                <c:pt idx="160">
                  <c:v>1036.80168</c:v>
                </c:pt>
                <c:pt idx="161">
                  <c:v>172.8</c:v>
                </c:pt>
                <c:pt idx="162">
                  <c:v>134.40012000000002</c:v>
                </c:pt>
                <c:pt idx="163">
                  <c:v>115.200192</c:v>
                </c:pt>
                <c:pt idx="164">
                  <c:v>42.655999999999999</c:v>
                </c:pt>
                <c:pt idx="165">
                  <c:v>26.64</c:v>
                </c:pt>
                <c:pt idx="166">
                  <c:v>182.39999999999998</c:v>
                </c:pt>
                <c:pt idx="167">
                  <c:v>37.143996000000001</c:v>
                </c:pt>
                <c:pt idx="168">
                  <c:v>64.002399999999994</c:v>
                </c:pt>
                <c:pt idx="169">
                  <c:v>36.234644000000003</c:v>
                </c:pt>
                <c:pt idx="170">
                  <c:v>38.399872000000002</c:v>
                </c:pt>
                <c:pt idx="171">
                  <c:v>51.119957999999997</c:v>
                </c:pt>
                <c:pt idx="172">
                  <c:v>1971.19804</c:v>
                </c:pt>
                <c:pt idx="173">
                  <c:v>2048</c:v>
                </c:pt>
                <c:pt idx="174">
                  <c:v>633.6</c:v>
                </c:pt>
                <c:pt idx="175">
                  <c:v>2764.7989200000002</c:v>
                </c:pt>
                <c:pt idx="176">
                  <c:v>604.80000000000007</c:v>
                </c:pt>
                <c:pt idx="177">
                  <c:v>90.39979000000001</c:v>
                </c:pt>
                <c:pt idx="178">
                  <c:v>665.6</c:v>
                </c:pt>
                <c:pt idx="179">
                  <c:v>259.20000000000005</c:v>
                </c:pt>
                <c:pt idx="180">
                  <c:v>998.40000000000009</c:v>
                </c:pt>
                <c:pt idx="181">
                  <c:v>166.40008</c:v>
                </c:pt>
                <c:pt idx="182">
                  <c:v>139.20018000000002</c:v>
                </c:pt>
                <c:pt idx="183">
                  <c:v>51.199919999999999</c:v>
                </c:pt>
                <c:pt idx="184">
                  <c:v>211.20008000000001</c:v>
                </c:pt>
                <c:pt idx="185">
                  <c:v>140.80000000000001</c:v>
                </c:pt>
                <c:pt idx="186">
                  <c:v>147.19999999999999</c:v>
                </c:pt>
                <c:pt idx="187">
                  <c:v>76.8</c:v>
                </c:pt>
                <c:pt idx="188">
                  <c:v>70.400000000000006</c:v>
                </c:pt>
                <c:pt idx="189">
                  <c:v>14.865996000000001</c:v>
                </c:pt>
                <c:pt idx="190">
                  <c:v>40</c:v>
                </c:pt>
                <c:pt idx="191">
                  <c:v>176</c:v>
                </c:pt>
                <c:pt idx="192">
                  <c:v>448</c:v>
                </c:pt>
                <c:pt idx="193">
                  <c:v>48</c:v>
                </c:pt>
                <c:pt idx="194">
                  <c:v>17.556000000000001</c:v>
                </c:pt>
                <c:pt idx="195">
                  <c:v>220.79999999999998</c:v>
                </c:pt>
                <c:pt idx="196">
                  <c:v>2662.3977599999998</c:v>
                </c:pt>
                <c:pt idx="197">
                  <c:v>2457.6000000000004</c:v>
                </c:pt>
                <c:pt idx="198">
                  <c:v>211.20008000000001</c:v>
                </c:pt>
                <c:pt idx="199">
                  <c:v>326.40017999999998</c:v>
                </c:pt>
                <c:pt idx="200">
                  <c:v>136</c:v>
                </c:pt>
                <c:pt idx="201">
                  <c:v>153.599616</c:v>
                </c:pt>
                <c:pt idx="202">
                  <c:v>48</c:v>
                </c:pt>
                <c:pt idx="203">
                  <c:v>7.2</c:v>
                </c:pt>
                <c:pt idx="204">
                  <c:v>37.328000000000003</c:v>
                </c:pt>
                <c:pt idx="205">
                  <c:v>153.60019199999999</c:v>
                </c:pt>
                <c:pt idx="206">
                  <c:v>37.328000000000003</c:v>
                </c:pt>
                <c:pt idx="207">
                  <c:v>46.4</c:v>
                </c:pt>
                <c:pt idx="208">
                  <c:v>57.599999999999994</c:v>
                </c:pt>
                <c:pt idx="209">
                  <c:v>37.328000000000003</c:v>
                </c:pt>
                <c:pt idx="210">
                  <c:v>70.400080000000003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B4-4E5D-AA2B-B7E2DCD65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877280"/>
        <c:axId val="1328845856"/>
      </c:scatterChart>
      <c:valAx>
        <c:axId val="106187728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 (log scale)</a:t>
                </a:r>
              </a:p>
            </c:rich>
          </c:tx>
          <c:layout>
            <c:manualLayout>
              <c:xMode val="edge"/>
              <c:yMode val="edge"/>
              <c:x val="0.42596821077028174"/>
              <c:y val="0.90307867730900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845856"/>
        <c:crosses val="autoZero"/>
        <c:crossBetween val="midCat"/>
        <c:majorUnit val="10"/>
      </c:valAx>
      <c:valAx>
        <c:axId val="132884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87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RMax / Manufacture</a:t>
            </a:r>
            <a:r>
              <a:rPr lang="en-US" baseline="0"/>
              <a:t> power</a:t>
            </a:r>
            <a:endParaRPr lang="en-US"/>
          </a:p>
        </c:rich>
      </c:tx>
      <c:layout>
        <c:manualLayout>
          <c:xMode val="edge"/>
          <c:yMode val="edge"/>
          <c:x val="0.27069922180780032"/>
          <c:y val="3.1028368794326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'RMax - M Power'!$C$1</c:f>
              <c:strCache>
                <c:ptCount val="1"/>
                <c:pt idx="0">
                  <c:v>RMax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'RMax - M Power'!$B$2:$B$212</c:f>
              <c:numCache>
                <c:formatCode>General</c:formatCode>
                <c:ptCount val="211"/>
                <c:pt idx="0">
                  <c:v>115</c:v>
                </c:pt>
                <c:pt idx="1">
                  <c:v>135</c:v>
                </c:pt>
                <c:pt idx="2">
                  <c:v>120</c:v>
                </c:pt>
                <c:pt idx="3">
                  <c:v>95</c:v>
                </c:pt>
                <c:pt idx="4">
                  <c:v>120</c:v>
                </c:pt>
                <c:pt idx="5">
                  <c:v>150</c:v>
                </c:pt>
                <c:pt idx="6">
                  <c:v>110</c:v>
                </c:pt>
                <c:pt idx="7">
                  <c:v>150</c:v>
                </c:pt>
                <c:pt idx="8">
                  <c:v>135</c:v>
                </c:pt>
                <c:pt idx="9">
                  <c:v>115</c:v>
                </c:pt>
                <c:pt idx="10">
                  <c:v>95</c:v>
                </c:pt>
                <c:pt idx="11">
                  <c:v>130</c:v>
                </c:pt>
                <c:pt idx="12">
                  <c:v>120</c:v>
                </c:pt>
                <c:pt idx="13">
                  <c:v>80</c:v>
                </c:pt>
                <c:pt idx="14">
                  <c:v>130</c:v>
                </c:pt>
                <c:pt idx="15">
                  <c:v>120</c:v>
                </c:pt>
                <c:pt idx="16">
                  <c:v>135</c:v>
                </c:pt>
                <c:pt idx="17">
                  <c:v>120</c:v>
                </c:pt>
                <c:pt idx="18">
                  <c:v>215</c:v>
                </c:pt>
                <c:pt idx="19">
                  <c:v>115</c:v>
                </c:pt>
                <c:pt idx="20">
                  <c:v>85</c:v>
                </c:pt>
                <c:pt idx="21">
                  <c:v>95</c:v>
                </c:pt>
                <c:pt idx="22">
                  <c:v>145</c:v>
                </c:pt>
                <c:pt idx="23">
                  <c:v>95</c:v>
                </c:pt>
                <c:pt idx="24">
                  <c:v>105</c:v>
                </c:pt>
                <c:pt idx="25">
                  <c:v>125</c:v>
                </c:pt>
                <c:pt idx="26">
                  <c:v>115</c:v>
                </c:pt>
                <c:pt idx="27">
                  <c:v>105</c:v>
                </c:pt>
                <c:pt idx="28">
                  <c:v>95</c:v>
                </c:pt>
                <c:pt idx="29">
                  <c:v>85</c:v>
                </c:pt>
                <c:pt idx="30">
                  <c:v>95</c:v>
                </c:pt>
                <c:pt idx="31">
                  <c:v>80</c:v>
                </c:pt>
                <c:pt idx="32">
                  <c:v>165</c:v>
                </c:pt>
                <c:pt idx="33">
                  <c:v>115</c:v>
                </c:pt>
                <c:pt idx="34">
                  <c:v>150</c:v>
                </c:pt>
                <c:pt idx="35">
                  <c:v>95</c:v>
                </c:pt>
                <c:pt idx="36">
                  <c:v>95</c:v>
                </c:pt>
                <c:pt idx="37">
                  <c:v>85</c:v>
                </c:pt>
                <c:pt idx="38">
                  <c:v>145</c:v>
                </c:pt>
                <c:pt idx="39">
                  <c:v>115</c:v>
                </c:pt>
                <c:pt idx="40">
                  <c:v>95</c:v>
                </c:pt>
                <c:pt idx="41">
                  <c:v>105</c:v>
                </c:pt>
                <c:pt idx="42">
                  <c:v>120</c:v>
                </c:pt>
                <c:pt idx="43">
                  <c:v>95</c:v>
                </c:pt>
                <c:pt idx="44">
                  <c:v>105</c:v>
                </c:pt>
                <c:pt idx="45">
                  <c:v>135</c:v>
                </c:pt>
                <c:pt idx="46">
                  <c:v>205</c:v>
                </c:pt>
                <c:pt idx="47">
                  <c:v>125</c:v>
                </c:pt>
                <c:pt idx="48">
                  <c:v>150</c:v>
                </c:pt>
                <c:pt idx="49">
                  <c:v>80</c:v>
                </c:pt>
                <c:pt idx="50">
                  <c:v>80</c:v>
                </c:pt>
                <c:pt idx="51">
                  <c:v>95</c:v>
                </c:pt>
                <c:pt idx="52">
                  <c:v>200</c:v>
                </c:pt>
                <c:pt idx="53">
                  <c:v>135</c:v>
                </c:pt>
                <c:pt idx="54">
                  <c:v>85</c:v>
                </c:pt>
                <c:pt idx="55">
                  <c:v>165</c:v>
                </c:pt>
                <c:pt idx="56">
                  <c:v>140</c:v>
                </c:pt>
                <c:pt idx="57">
                  <c:v>115</c:v>
                </c:pt>
                <c:pt idx="58">
                  <c:v>70</c:v>
                </c:pt>
                <c:pt idx="59">
                  <c:v>140</c:v>
                </c:pt>
                <c:pt idx="60">
                  <c:v>130</c:v>
                </c:pt>
                <c:pt idx="61">
                  <c:v>80</c:v>
                </c:pt>
                <c:pt idx="62">
                  <c:v>215</c:v>
                </c:pt>
                <c:pt idx="63">
                  <c:v>95</c:v>
                </c:pt>
                <c:pt idx="64">
                  <c:v>115</c:v>
                </c:pt>
                <c:pt idx="65">
                  <c:v>95</c:v>
                </c:pt>
                <c:pt idx="66">
                  <c:v>205</c:v>
                </c:pt>
                <c:pt idx="67">
                  <c:v>90</c:v>
                </c:pt>
                <c:pt idx="68">
                  <c:v>115</c:v>
                </c:pt>
                <c:pt idx="69">
                  <c:v>205</c:v>
                </c:pt>
                <c:pt idx="70">
                  <c:v>225</c:v>
                </c:pt>
                <c:pt idx="71">
                  <c:v>80</c:v>
                </c:pt>
                <c:pt idx="72">
                  <c:v>205</c:v>
                </c:pt>
                <c:pt idx="73">
                  <c:v>95</c:v>
                </c:pt>
                <c:pt idx="74">
                  <c:v>80</c:v>
                </c:pt>
                <c:pt idx="75">
                  <c:v>115</c:v>
                </c:pt>
                <c:pt idx="76">
                  <c:v>95</c:v>
                </c:pt>
                <c:pt idx="77">
                  <c:v>130</c:v>
                </c:pt>
                <c:pt idx="78">
                  <c:v>350</c:v>
                </c:pt>
                <c:pt idx="79">
                  <c:v>115</c:v>
                </c:pt>
                <c:pt idx="80">
                  <c:v>75</c:v>
                </c:pt>
                <c:pt idx="81">
                  <c:v>215</c:v>
                </c:pt>
                <c:pt idx="82">
                  <c:v>200</c:v>
                </c:pt>
                <c:pt idx="83">
                  <c:v>150</c:v>
                </c:pt>
                <c:pt idx="84">
                  <c:v>80</c:v>
                </c:pt>
                <c:pt idx="85">
                  <c:v>150</c:v>
                </c:pt>
                <c:pt idx="86">
                  <c:v>60</c:v>
                </c:pt>
                <c:pt idx="87">
                  <c:v>145</c:v>
                </c:pt>
                <c:pt idx="88">
                  <c:v>60</c:v>
                </c:pt>
                <c:pt idx="89">
                  <c:v>135</c:v>
                </c:pt>
                <c:pt idx="90">
                  <c:v>125</c:v>
                </c:pt>
                <c:pt idx="91">
                  <c:v>130</c:v>
                </c:pt>
                <c:pt idx="92">
                  <c:v>95</c:v>
                </c:pt>
                <c:pt idx="93">
                  <c:v>240</c:v>
                </c:pt>
                <c:pt idx="94">
                  <c:v>115</c:v>
                </c:pt>
                <c:pt idx="95">
                  <c:v>80</c:v>
                </c:pt>
                <c:pt idx="96">
                  <c:v>280</c:v>
                </c:pt>
                <c:pt idx="97">
                  <c:v>280</c:v>
                </c:pt>
                <c:pt idx="98">
                  <c:v>140</c:v>
                </c:pt>
                <c:pt idx="99">
                  <c:v>145</c:v>
                </c:pt>
                <c:pt idx="100">
                  <c:v>75</c:v>
                </c:pt>
                <c:pt idx="101">
                  <c:v>125</c:v>
                </c:pt>
                <c:pt idx="102">
                  <c:v>135</c:v>
                </c:pt>
                <c:pt idx="103">
                  <c:v>130</c:v>
                </c:pt>
                <c:pt idx="104">
                  <c:v>130</c:v>
                </c:pt>
                <c:pt idx="105">
                  <c:v>85</c:v>
                </c:pt>
                <c:pt idx="106">
                  <c:v>80</c:v>
                </c:pt>
                <c:pt idx="107">
                  <c:v>280</c:v>
                </c:pt>
                <c:pt idx="108">
                  <c:v>120</c:v>
                </c:pt>
                <c:pt idx="109">
                  <c:v>95</c:v>
                </c:pt>
                <c:pt idx="110">
                  <c:v>105</c:v>
                </c:pt>
                <c:pt idx="111">
                  <c:v>60</c:v>
                </c:pt>
                <c:pt idx="112">
                  <c:v>50</c:v>
                </c:pt>
                <c:pt idx="113">
                  <c:v>105</c:v>
                </c:pt>
                <c:pt idx="114">
                  <c:v>75</c:v>
                </c:pt>
                <c:pt idx="115">
                  <c:v>75</c:v>
                </c:pt>
                <c:pt idx="116">
                  <c:v>165</c:v>
                </c:pt>
                <c:pt idx="117">
                  <c:v>225</c:v>
                </c:pt>
                <c:pt idx="118">
                  <c:v>105</c:v>
                </c:pt>
                <c:pt idx="119">
                  <c:v>90</c:v>
                </c:pt>
                <c:pt idx="120">
                  <c:v>115</c:v>
                </c:pt>
                <c:pt idx="121">
                  <c:v>240</c:v>
                </c:pt>
                <c:pt idx="122">
                  <c:v>140</c:v>
                </c:pt>
                <c:pt idx="123">
                  <c:v>160</c:v>
                </c:pt>
                <c:pt idx="124">
                  <c:v>115</c:v>
                </c:pt>
                <c:pt idx="125">
                  <c:v>105</c:v>
                </c:pt>
                <c:pt idx="126">
                  <c:v>80</c:v>
                </c:pt>
                <c:pt idx="127">
                  <c:v>165</c:v>
                </c:pt>
                <c:pt idx="128">
                  <c:v>200</c:v>
                </c:pt>
                <c:pt idx="129">
                  <c:v>135</c:v>
                </c:pt>
                <c:pt idx="130">
                  <c:v>105</c:v>
                </c:pt>
                <c:pt idx="131">
                  <c:v>70</c:v>
                </c:pt>
                <c:pt idx="132">
                  <c:v>85</c:v>
                </c:pt>
                <c:pt idx="133">
                  <c:v>115</c:v>
                </c:pt>
                <c:pt idx="134">
                  <c:v>150</c:v>
                </c:pt>
                <c:pt idx="135">
                  <c:v>80</c:v>
                </c:pt>
                <c:pt idx="136">
                  <c:v>180</c:v>
                </c:pt>
                <c:pt idx="137">
                  <c:v>150</c:v>
                </c:pt>
                <c:pt idx="138">
                  <c:v>150</c:v>
                </c:pt>
                <c:pt idx="139">
                  <c:v>120</c:v>
                </c:pt>
                <c:pt idx="140">
                  <c:v>80</c:v>
                </c:pt>
                <c:pt idx="141">
                  <c:v>215</c:v>
                </c:pt>
                <c:pt idx="142">
                  <c:v>80</c:v>
                </c:pt>
                <c:pt idx="143">
                  <c:v>65</c:v>
                </c:pt>
                <c:pt idx="144">
                  <c:v>270</c:v>
                </c:pt>
                <c:pt idx="145">
                  <c:v>270</c:v>
                </c:pt>
                <c:pt idx="146">
                  <c:v>130</c:v>
                </c:pt>
                <c:pt idx="147">
                  <c:v>205</c:v>
                </c:pt>
                <c:pt idx="148">
                  <c:v>115</c:v>
                </c:pt>
                <c:pt idx="149">
                  <c:v>105</c:v>
                </c:pt>
                <c:pt idx="150">
                  <c:v>115</c:v>
                </c:pt>
                <c:pt idx="151">
                  <c:v>150</c:v>
                </c:pt>
                <c:pt idx="152">
                  <c:v>95</c:v>
                </c:pt>
                <c:pt idx="153">
                  <c:v>82</c:v>
                </c:pt>
                <c:pt idx="154">
                  <c:v>110</c:v>
                </c:pt>
                <c:pt idx="155">
                  <c:v>115</c:v>
                </c:pt>
                <c:pt idx="156">
                  <c:v>115</c:v>
                </c:pt>
                <c:pt idx="157">
                  <c:v>165</c:v>
                </c:pt>
                <c:pt idx="158">
                  <c:v>205</c:v>
                </c:pt>
                <c:pt idx="159">
                  <c:v>140</c:v>
                </c:pt>
                <c:pt idx="160">
                  <c:v>205</c:v>
                </c:pt>
                <c:pt idx="161">
                  <c:v>105</c:v>
                </c:pt>
                <c:pt idx="162">
                  <c:v>125</c:v>
                </c:pt>
                <c:pt idx="163">
                  <c:v>130</c:v>
                </c:pt>
                <c:pt idx="164">
                  <c:v>115</c:v>
                </c:pt>
                <c:pt idx="165">
                  <c:v>115</c:v>
                </c:pt>
                <c:pt idx="166">
                  <c:v>80</c:v>
                </c:pt>
                <c:pt idx="167">
                  <c:v>80</c:v>
                </c:pt>
                <c:pt idx="168">
                  <c:v>85</c:v>
                </c:pt>
                <c:pt idx="169">
                  <c:v>80</c:v>
                </c:pt>
                <c:pt idx="170">
                  <c:v>80</c:v>
                </c:pt>
                <c:pt idx="171">
                  <c:v>80</c:v>
                </c:pt>
                <c:pt idx="172">
                  <c:v>80</c:v>
                </c:pt>
                <c:pt idx="173">
                  <c:v>60</c:v>
                </c:pt>
                <c:pt idx="174">
                  <c:v>165</c:v>
                </c:pt>
                <c:pt idx="175">
                  <c:v>225</c:v>
                </c:pt>
                <c:pt idx="176">
                  <c:v>140</c:v>
                </c:pt>
                <c:pt idx="177">
                  <c:v>250</c:v>
                </c:pt>
                <c:pt idx="178">
                  <c:v>140</c:v>
                </c:pt>
                <c:pt idx="179">
                  <c:v>130</c:v>
                </c:pt>
                <c:pt idx="180">
                  <c:v>145</c:v>
                </c:pt>
                <c:pt idx="181">
                  <c:v>130</c:v>
                </c:pt>
                <c:pt idx="182">
                  <c:v>125</c:v>
                </c:pt>
                <c:pt idx="183">
                  <c:v>95</c:v>
                </c:pt>
                <c:pt idx="184">
                  <c:v>130</c:v>
                </c:pt>
                <c:pt idx="185">
                  <c:v>95</c:v>
                </c:pt>
                <c:pt idx="186">
                  <c:v>110</c:v>
                </c:pt>
                <c:pt idx="187">
                  <c:v>115</c:v>
                </c:pt>
                <c:pt idx="188">
                  <c:v>115</c:v>
                </c:pt>
                <c:pt idx="189">
                  <c:v>80</c:v>
                </c:pt>
                <c:pt idx="190">
                  <c:v>80</c:v>
                </c:pt>
                <c:pt idx="191">
                  <c:v>95</c:v>
                </c:pt>
                <c:pt idx="192">
                  <c:v>75</c:v>
                </c:pt>
                <c:pt idx="193">
                  <c:v>95</c:v>
                </c:pt>
                <c:pt idx="194">
                  <c:v>8</c:v>
                </c:pt>
                <c:pt idx="195">
                  <c:v>150</c:v>
                </c:pt>
                <c:pt idx="196">
                  <c:v>105</c:v>
                </c:pt>
                <c:pt idx="197">
                  <c:v>250</c:v>
                </c:pt>
                <c:pt idx="198">
                  <c:v>240</c:v>
                </c:pt>
                <c:pt idx="199">
                  <c:v>130</c:v>
                </c:pt>
                <c:pt idx="200">
                  <c:v>135</c:v>
                </c:pt>
                <c:pt idx="201">
                  <c:v>70</c:v>
                </c:pt>
                <c:pt idx="202">
                  <c:v>115</c:v>
                </c:pt>
                <c:pt idx="203">
                  <c:v>120</c:v>
                </c:pt>
                <c:pt idx="204">
                  <c:v>90</c:v>
                </c:pt>
                <c:pt idx="205">
                  <c:v>50</c:v>
                </c:pt>
                <c:pt idx="206">
                  <c:v>80</c:v>
                </c:pt>
                <c:pt idx="207">
                  <c:v>75</c:v>
                </c:pt>
                <c:pt idx="208">
                  <c:v>75</c:v>
                </c:pt>
                <c:pt idx="209">
                  <c:v>80</c:v>
                </c:pt>
                <c:pt idx="210">
                  <c:v>85</c:v>
                </c:pt>
              </c:numCache>
            </c:numRef>
          </c:xVal>
          <c:yVal>
            <c:numRef>
              <c:f>'RMax - M Power'!$C$2:$C$212</c:f>
              <c:numCache>
                <c:formatCode>General</c:formatCode>
                <c:ptCount val="211"/>
                <c:pt idx="0">
                  <c:v>117.68528000000001</c:v>
                </c:pt>
                <c:pt idx="1">
                  <c:v>569.82119999999998</c:v>
                </c:pt>
                <c:pt idx="2">
                  <c:v>335.84111999999999</c:v>
                </c:pt>
                <c:pt idx="3">
                  <c:v>39.410802000000004</c:v>
                </c:pt>
                <c:pt idx="4">
                  <c:v>531.20051999999998</c:v>
                </c:pt>
                <c:pt idx="5">
                  <c:v>909.88400000000001</c:v>
                </c:pt>
                <c:pt idx="6">
                  <c:v>300.44867999999997</c:v>
                </c:pt>
                <c:pt idx="7">
                  <c:v>843.18780000000004</c:v>
                </c:pt>
                <c:pt idx="8">
                  <c:v>384.99288000000001</c:v>
                </c:pt>
                <c:pt idx="9">
                  <c:v>168.55869999999999</c:v>
                </c:pt>
                <c:pt idx="10">
                  <c:v>45.101376000000002</c:v>
                </c:pt>
                <c:pt idx="11">
                  <c:v>139.36048</c:v>
                </c:pt>
                <c:pt idx="12">
                  <c:v>346.02078</c:v>
                </c:pt>
                <c:pt idx="13">
                  <c:v>33.545501999999999</c:v>
                </c:pt>
                <c:pt idx="14">
                  <c:v>203.48628000000002</c:v>
                </c:pt>
                <c:pt idx="15">
                  <c:v>315.16192000000001</c:v>
                </c:pt>
                <c:pt idx="16">
                  <c:v>407.64528000000001</c:v>
                </c:pt>
                <c:pt idx="17">
                  <c:v>232.57668000000001</c:v>
                </c:pt>
                <c:pt idx="18">
                  <c:v>1624.7988</c:v>
                </c:pt>
                <c:pt idx="19">
                  <c:v>169.58100000000002</c:v>
                </c:pt>
                <c:pt idx="20">
                  <c:v>189.39570000000001</c:v>
                </c:pt>
                <c:pt idx="21">
                  <c:v>64.830120000000008</c:v>
                </c:pt>
                <c:pt idx="22">
                  <c:v>431.67292000000003</c:v>
                </c:pt>
                <c:pt idx="23">
                  <c:v>40.56532</c:v>
                </c:pt>
                <c:pt idx="24">
                  <c:v>242.29500000000002</c:v>
                </c:pt>
                <c:pt idx="25">
                  <c:v>584.52160000000003</c:v>
                </c:pt>
                <c:pt idx="26">
                  <c:v>77.393051999999997</c:v>
                </c:pt>
                <c:pt idx="27">
                  <c:v>167.31480000000002</c:v>
                </c:pt>
                <c:pt idx="28">
                  <c:v>56.671662000000005</c:v>
                </c:pt>
                <c:pt idx="29">
                  <c:v>95.400900000000007</c:v>
                </c:pt>
                <c:pt idx="30">
                  <c:v>104.34272</c:v>
                </c:pt>
                <c:pt idx="31">
                  <c:v>24.009208000000001</c:v>
                </c:pt>
                <c:pt idx="32">
                  <c:v>900.46565999999996</c:v>
                </c:pt>
                <c:pt idx="33">
                  <c:v>206.34947999999997</c:v>
                </c:pt>
                <c:pt idx="34">
                  <c:v>913.49220000000003</c:v>
                </c:pt>
                <c:pt idx="35">
                  <c:v>48.941286000000005</c:v>
                </c:pt>
                <c:pt idx="36">
                  <c:v>71.247960000000006</c:v>
                </c:pt>
                <c:pt idx="37">
                  <c:v>131.15432000000001</c:v>
                </c:pt>
                <c:pt idx="38">
                  <c:v>533.37419999999997</c:v>
                </c:pt>
                <c:pt idx="39">
                  <c:v>113.13131199999999</c:v>
                </c:pt>
                <c:pt idx="40">
                  <c:v>49.522242000000006</c:v>
                </c:pt>
                <c:pt idx="41">
                  <c:v>213.87515999999999</c:v>
                </c:pt>
                <c:pt idx="42">
                  <c:v>390.27152000000001</c:v>
                </c:pt>
                <c:pt idx="43">
                  <c:v>100.26</c:v>
                </c:pt>
                <c:pt idx="44">
                  <c:v>227.7269</c:v>
                </c:pt>
                <c:pt idx="45">
                  <c:v>416.83627999999999</c:v>
                </c:pt>
                <c:pt idx="46">
                  <c:v>1340.27232</c:v>
                </c:pt>
                <c:pt idx="47">
                  <c:v>345.05824000000001</c:v>
                </c:pt>
                <c:pt idx="48">
                  <c:v>983.79696000000001</c:v>
                </c:pt>
                <c:pt idx="49">
                  <c:v>36.708916000000002</c:v>
                </c:pt>
                <c:pt idx="50">
                  <c:v>46.53537</c:v>
                </c:pt>
                <c:pt idx="51">
                  <c:v>65.293992000000003</c:v>
                </c:pt>
                <c:pt idx="52">
                  <c:v>916.65632000000005</c:v>
                </c:pt>
                <c:pt idx="53">
                  <c:v>597.58640000000003</c:v>
                </c:pt>
                <c:pt idx="54">
                  <c:v>191.39815999999999</c:v>
                </c:pt>
                <c:pt idx="55">
                  <c:v>931.58807999999999</c:v>
                </c:pt>
                <c:pt idx="56">
                  <c:v>645.42337999999995</c:v>
                </c:pt>
                <c:pt idx="57">
                  <c:v>69.603995999999995</c:v>
                </c:pt>
                <c:pt idx="58">
                  <c:v>45.120511999999998</c:v>
                </c:pt>
                <c:pt idx="59">
                  <c:v>755.71505999999999</c:v>
                </c:pt>
                <c:pt idx="60">
                  <c:v>185.83240000000001</c:v>
                </c:pt>
                <c:pt idx="61">
                  <c:v>31.40925</c:v>
                </c:pt>
                <c:pt idx="62">
                  <c:v>1529.1372799999999</c:v>
                </c:pt>
                <c:pt idx="63">
                  <c:v>39.319611999999999</c:v>
                </c:pt>
                <c:pt idx="64">
                  <c:v>55.050975999999999</c:v>
                </c:pt>
                <c:pt idx="65">
                  <c:v>28.247095999999999</c:v>
                </c:pt>
                <c:pt idx="66">
                  <c:v>1354.56888</c:v>
                </c:pt>
                <c:pt idx="67">
                  <c:v>181.71096</c:v>
                </c:pt>
                <c:pt idx="68">
                  <c:v>127.237184</c:v>
                </c:pt>
                <c:pt idx="69">
                  <c:v>1434.8606399999999</c:v>
                </c:pt>
                <c:pt idx="70">
                  <c:v>1777.40544</c:v>
                </c:pt>
                <c:pt idx="71">
                  <c:v>65.681520000000006</c:v>
                </c:pt>
                <c:pt idx="72">
                  <c:v>1080.6249600000001</c:v>
                </c:pt>
                <c:pt idx="73">
                  <c:v>87.621219999999994</c:v>
                </c:pt>
                <c:pt idx="74">
                  <c:v>19.539884000000001</c:v>
                </c:pt>
                <c:pt idx="75">
                  <c:v>103.238224</c:v>
                </c:pt>
                <c:pt idx="76">
                  <c:v>47.453562000000005</c:v>
                </c:pt>
                <c:pt idx="77">
                  <c:v>60.717328000000002</c:v>
                </c:pt>
                <c:pt idx="78">
                  <c:v>2479.6665600000001</c:v>
                </c:pt>
                <c:pt idx="79">
                  <c:v>64.386060000000001</c:v>
                </c:pt>
                <c:pt idx="80">
                  <c:v>28.528548000000001</c:v>
                </c:pt>
                <c:pt idx="81">
                  <c:v>1499.8841600000001</c:v>
                </c:pt>
                <c:pt idx="82">
                  <c:v>1152.53496</c:v>
                </c:pt>
                <c:pt idx="83">
                  <c:v>776.50879999999995</c:v>
                </c:pt>
                <c:pt idx="84">
                  <c:v>18.473416</c:v>
                </c:pt>
                <c:pt idx="85">
                  <c:v>815.43000000000006</c:v>
                </c:pt>
                <c:pt idx="86">
                  <c:v>31.301796000000003</c:v>
                </c:pt>
                <c:pt idx="87">
                  <c:v>481.37328000000002</c:v>
                </c:pt>
                <c:pt idx="88">
                  <c:v>62.003143999999999</c:v>
                </c:pt>
                <c:pt idx="89">
                  <c:v>162.48231999999999</c:v>
                </c:pt>
                <c:pt idx="90">
                  <c:v>887.69940000000008</c:v>
                </c:pt>
                <c:pt idx="91">
                  <c:v>65.37324000000001</c:v>
                </c:pt>
                <c:pt idx="92">
                  <c:v>99.563999999999993</c:v>
                </c:pt>
                <c:pt idx="93">
                  <c:v>1619.2512000000002</c:v>
                </c:pt>
                <c:pt idx="94">
                  <c:v>174.41018</c:v>
                </c:pt>
                <c:pt idx="95">
                  <c:v>26.271035999999999</c:v>
                </c:pt>
                <c:pt idx="96">
                  <c:v>1955.60896</c:v>
                </c:pt>
                <c:pt idx="97">
                  <c:v>2038.46336</c:v>
                </c:pt>
                <c:pt idx="98">
                  <c:v>345.08800000000002</c:v>
                </c:pt>
                <c:pt idx="99">
                  <c:v>614.61422000000005</c:v>
                </c:pt>
                <c:pt idx="100">
                  <c:v>31.264483999999999</c:v>
                </c:pt>
                <c:pt idx="101">
                  <c:v>704.68059999999991</c:v>
                </c:pt>
                <c:pt idx="102">
                  <c:v>242.61624</c:v>
                </c:pt>
                <c:pt idx="103">
                  <c:v>63.179099999999998</c:v>
                </c:pt>
                <c:pt idx="104">
                  <c:v>43.152760000000001</c:v>
                </c:pt>
                <c:pt idx="105">
                  <c:v>128.59520000000001</c:v>
                </c:pt>
                <c:pt idx="106">
                  <c:v>39.751035999999999</c:v>
                </c:pt>
                <c:pt idx="107">
                  <c:v>1896.55872</c:v>
                </c:pt>
                <c:pt idx="108">
                  <c:v>350.86645999999996</c:v>
                </c:pt>
                <c:pt idx="109">
                  <c:v>150.5729</c:v>
                </c:pt>
                <c:pt idx="110">
                  <c:v>218.71584000000001</c:v>
                </c:pt>
                <c:pt idx="111">
                  <c:v>22.729652000000002</c:v>
                </c:pt>
                <c:pt idx="112">
                  <c:v>32.969333999999996</c:v>
                </c:pt>
                <c:pt idx="113">
                  <c:v>80.936559999999986</c:v>
                </c:pt>
                <c:pt idx="114">
                  <c:v>47.109450000000002</c:v>
                </c:pt>
                <c:pt idx="115">
                  <c:v>25.541640000000001</c:v>
                </c:pt>
                <c:pt idx="116">
                  <c:v>1101.3504</c:v>
                </c:pt>
                <c:pt idx="117">
                  <c:v>926.21888000000001</c:v>
                </c:pt>
                <c:pt idx="118">
                  <c:v>134.98259999999999</c:v>
                </c:pt>
                <c:pt idx="119">
                  <c:v>170.10829999999999</c:v>
                </c:pt>
                <c:pt idx="120">
                  <c:v>28.3125</c:v>
                </c:pt>
                <c:pt idx="121">
                  <c:v>846.18756000000008</c:v>
                </c:pt>
                <c:pt idx="122">
                  <c:v>373.82382000000001</c:v>
                </c:pt>
                <c:pt idx="123">
                  <c:v>724.29215999999997</c:v>
                </c:pt>
                <c:pt idx="124">
                  <c:v>136.96224000000001</c:v>
                </c:pt>
                <c:pt idx="125">
                  <c:v>97.206639999999993</c:v>
                </c:pt>
                <c:pt idx="126">
                  <c:v>28.576575999999999</c:v>
                </c:pt>
                <c:pt idx="127">
                  <c:v>1226.0886399999999</c:v>
                </c:pt>
                <c:pt idx="128">
                  <c:v>1305.1987200000001</c:v>
                </c:pt>
                <c:pt idx="129">
                  <c:v>223.03816</c:v>
                </c:pt>
                <c:pt idx="130">
                  <c:v>200.16192000000001</c:v>
                </c:pt>
                <c:pt idx="131">
                  <c:v>82.558039999999991</c:v>
                </c:pt>
                <c:pt idx="132">
                  <c:v>173.37510000000003</c:v>
                </c:pt>
                <c:pt idx="133">
                  <c:v>45.133848</c:v>
                </c:pt>
                <c:pt idx="134">
                  <c:v>37.008339999999997</c:v>
                </c:pt>
                <c:pt idx="135">
                  <c:v>23.014212000000001</c:v>
                </c:pt>
                <c:pt idx="136">
                  <c:v>382.89472000000001</c:v>
                </c:pt>
                <c:pt idx="137">
                  <c:v>718.52080000000001</c:v>
                </c:pt>
                <c:pt idx="138">
                  <c:v>1037.2912200000001</c:v>
                </c:pt>
                <c:pt idx="139">
                  <c:v>371.83104000000003</c:v>
                </c:pt>
                <c:pt idx="140">
                  <c:v>20.336756000000001</c:v>
                </c:pt>
                <c:pt idx="141">
                  <c:v>2072.8440000000001</c:v>
                </c:pt>
                <c:pt idx="142">
                  <c:v>58.070238000000003</c:v>
                </c:pt>
                <c:pt idx="143">
                  <c:v>58.875624000000002</c:v>
                </c:pt>
                <c:pt idx="144">
                  <c:v>2154.99748</c:v>
                </c:pt>
                <c:pt idx="145">
                  <c:v>1973.1940800000002</c:v>
                </c:pt>
                <c:pt idx="146">
                  <c:v>75.483620000000002</c:v>
                </c:pt>
                <c:pt idx="147">
                  <c:v>1449.9998800000001</c:v>
                </c:pt>
                <c:pt idx="148">
                  <c:v>401.84032000000002</c:v>
                </c:pt>
                <c:pt idx="149">
                  <c:v>110.39999999999999</c:v>
                </c:pt>
                <c:pt idx="150">
                  <c:v>82.039168000000004</c:v>
                </c:pt>
                <c:pt idx="151">
                  <c:v>802.3691</c:v>
                </c:pt>
                <c:pt idx="152">
                  <c:v>80.240719999999996</c:v>
                </c:pt>
                <c:pt idx="153">
                  <c:v>58.821120000000001</c:v>
                </c:pt>
                <c:pt idx="154">
                  <c:v>147.29079999999999</c:v>
                </c:pt>
                <c:pt idx="155">
                  <c:v>42.129159999999999</c:v>
                </c:pt>
                <c:pt idx="156">
                  <c:v>102.406836</c:v>
                </c:pt>
                <c:pt idx="157">
                  <c:v>416</c:v>
                </c:pt>
                <c:pt idx="158">
                  <c:v>1413.6057599999999</c:v>
                </c:pt>
                <c:pt idx="159">
                  <c:v>670.00933999999995</c:v>
                </c:pt>
                <c:pt idx="160">
                  <c:v>1324.8795999999998</c:v>
                </c:pt>
                <c:pt idx="161">
                  <c:v>73.812504000000004</c:v>
                </c:pt>
                <c:pt idx="162">
                  <c:v>710.21987999999999</c:v>
                </c:pt>
                <c:pt idx="163">
                  <c:v>143.51215999999999</c:v>
                </c:pt>
                <c:pt idx="164">
                  <c:v>86.265816000000001</c:v>
                </c:pt>
                <c:pt idx="165">
                  <c:v>58.052531999999999</c:v>
                </c:pt>
                <c:pt idx="166">
                  <c:v>31.823312000000001</c:v>
                </c:pt>
                <c:pt idx="167">
                  <c:v>20.90034</c:v>
                </c:pt>
                <c:pt idx="168">
                  <c:v>88.605540000000005</c:v>
                </c:pt>
                <c:pt idx="169">
                  <c:v>28.59394</c:v>
                </c:pt>
                <c:pt idx="170">
                  <c:v>49.909855999999998</c:v>
                </c:pt>
                <c:pt idx="171">
                  <c:v>17.532451999999999</c:v>
                </c:pt>
                <c:pt idx="172">
                  <c:v>29.501764000000001</c:v>
                </c:pt>
                <c:pt idx="173">
                  <c:v>31.319807999999998</c:v>
                </c:pt>
                <c:pt idx="174">
                  <c:v>1223.4821200000001</c:v>
                </c:pt>
                <c:pt idx="175">
                  <c:v>1745.9142400000001</c:v>
                </c:pt>
                <c:pt idx="176">
                  <c:v>374.77421999999996</c:v>
                </c:pt>
                <c:pt idx="177">
                  <c:v>1700.99892</c:v>
                </c:pt>
                <c:pt idx="178">
                  <c:v>393.11982</c:v>
                </c:pt>
                <c:pt idx="179">
                  <c:v>50.336600000000004</c:v>
                </c:pt>
                <c:pt idx="180">
                  <c:v>430.44560000000001</c:v>
                </c:pt>
                <c:pt idx="181">
                  <c:v>232.99715999999998</c:v>
                </c:pt>
                <c:pt idx="182">
                  <c:v>734.48616000000004</c:v>
                </c:pt>
                <c:pt idx="183">
                  <c:v>106.496</c:v>
                </c:pt>
                <c:pt idx="184">
                  <c:v>73.733159999999998</c:v>
                </c:pt>
                <c:pt idx="185">
                  <c:v>40.160319999999999</c:v>
                </c:pt>
                <c:pt idx="186">
                  <c:v>128.64032</c:v>
                </c:pt>
                <c:pt idx="187">
                  <c:v>66.361872000000005</c:v>
                </c:pt>
                <c:pt idx="188">
                  <c:v>84.125504000000006</c:v>
                </c:pt>
                <c:pt idx="189">
                  <c:v>27.648</c:v>
                </c:pt>
                <c:pt idx="190">
                  <c:v>38.986111999999999</c:v>
                </c:pt>
                <c:pt idx="191">
                  <c:v>10.68886</c:v>
                </c:pt>
                <c:pt idx="192">
                  <c:v>29.191984000000001</c:v>
                </c:pt>
                <c:pt idx="193">
                  <c:v>70.046189999999996</c:v>
                </c:pt>
                <c:pt idx="194">
                  <c:v>349.02364</c:v>
                </c:pt>
                <c:pt idx="195">
                  <c:v>37.047552000000003</c:v>
                </c:pt>
                <c:pt idx="196">
                  <c:v>161.18412000000001</c:v>
                </c:pt>
                <c:pt idx="197">
                  <c:v>1879.76288</c:v>
                </c:pt>
                <c:pt idx="198">
                  <c:v>1457.5065599999998</c:v>
                </c:pt>
                <c:pt idx="199">
                  <c:v>105.92543999999999</c:v>
                </c:pt>
                <c:pt idx="200">
                  <c:v>213.12792000000002</c:v>
                </c:pt>
                <c:pt idx="201">
                  <c:v>87.263909999999996</c:v>
                </c:pt>
                <c:pt idx="202">
                  <c:v>116.50390400000001</c:v>
                </c:pt>
                <c:pt idx="203">
                  <c:v>36.797260000000001</c:v>
                </c:pt>
                <c:pt idx="204">
                  <c:v>5.873227</c:v>
                </c:pt>
                <c:pt idx="205">
                  <c:v>19.326823999999998</c:v>
                </c:pt>
                <c:pt idx="206">
                  <c:v>28.533332000000001</c:v>
                </c:pt>
                <c:pt idx="207">
                  <c:v>24.405076000000001</c:v>
                </c:pt>
                <c:pt idx="208">
                  <c:v>36.840276000000003</c:v>
                </c:pt>
                <c:pt idx="209">
                  <c:v>28.533332000000001</c:v>
                </c:pt>
                <c:pt idx="210">
                  <c:v>58.875624000000002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6A-46A1-BF58-0D9D12046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686304"/>
        <c:axId val="982688800"/>
      </c:scatterChart>
      <c:valAx>
        <c:axId val="98268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Manufacture power</a:t>
                </a:r>
              </a:p>
            </c:rich>
          </c:tx>
          <c:layout>
            <c:manualLayout>
              <c:xMode val="edge"/>
              <c:yMode val="edge"/>
              <c:x val="0.39425242835211638"/>
              <c:y val="0.900339270568278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688800"/>
        <c:crosses val="autoZero"/>
        <c:crossBetween val="midCat"/>
      </c:valAx>
      <c:valAx>
        <c:axId val="9826888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68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52691439885803"/>
          <c:y val="0.48493117216730885"/>
          <c:w val="0.1888532025602063"/>
          <c:h val="0.234481627296587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RMax /</a:t>
            </a:r>
            <a:r>
              <a:rPr lang="en-US" baseline="0"/>
              <a:t>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'RMax - Freq'!$C$1</c:f>
              <c:strCache>
                <c:ptCount val="1"/>
                <c:pt idx="0">
                  <c:v>RMax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'RMax - Freq'!$B$2:$B$219</c:f>
              <c:numCache>
                <c:formatCode>General</c:formatCode>
                <c:ptCount val="218"/>
                <c:pt idx="0">
                  <c:v>2.6</c:v>
                </c:pt>
                <c:pt idx="1">
                  <c:v>2.2999999999999998</c:v>
                </c:pt>
                <c:pt idx="2">
                  <c:v>2.5</c:v>
                </c:pt>
                <c:pt idx="3">
                  <c:v>2.66</c:v>
                </c:pt>
                <c:pt idx="4">
                  <c:v>2.1</c:v>
                </c:pt>
                <c:pt idx="5">
                  <c:v>2.4</c:v>
                </c:pt>
                <c:pt idx="6">
                  <c:v>2.4</c:v>
                </c:pt>
                <c:pt idx="7">
                  <c:v>2.5</c:v>
                </c:pt>
                <c:pt idx="8">
                  <c:v>2.6</c:v>
                </c:pt>
                <c:pt idx="9">
                  <c:v>2.8</c:v>
                </c:pt>
                <c:pt idx="10">
                  <c:v>2.93</c:v>
                </c:pt>
                <c:pt idx="11">
                  <c:v>2.7</c:v>
                </c:pt>
                <c:pt idx="12">
                  <c:v>2.4</c:v>
                </c:pt>
                <c:pt idx="13">
                  <c:v>2.5299999999999998</c:v>
                </c:pt>
                <c:pt idx="14">
                  <c:v>2.7</c:v>
                </c:pt>
                <c:pt idx="15">
                  <c:v>2.5</c:v>
                </c:pt>
                <c:pt idx="16">
                  <c:v>2.2999999999999998</c:v>
                </c:pt>
                <c:pt idx="17">
                  <c:v>2.2999999999999998</c:v>
                </c:pt>
                <c:pt idx="18">
                  <c:v>1.4</c:v>
                </c:pt>
                <c:pt idx="19">
                  <c:v>2.5</c:v>
                </c:pt>
                <c:pt idx="20">
                  <c:v>2.2000000000000002</c:v>
                </c:pt>
                <c:pt idx="21">
                  <c:v>2.5</c:v>
                </c:pt>
                <c:pt idx="22">
                  <c:v>2.6</c:v>
                </c:pt>
                <c:pt idx="23">
                  <c:v>2.93</c:v>
                </c:pt>
                <c:pt idx="24">
                  <c:v>2.2000000000000002</c:v>
                </c:pt>
                <c:pt idx="25">
                  <c:v>2.1</c:v>
                </c:pt>
                <c:pt idx="26">
                  <c:v>2.1</c:v>
                </c:pt>
                <c:pt idx="27">
                  <c:v>2.2999999999999998</c:v>
                </c:pt>
                <c:pt idx="28">
                  <c:v>2.2999999999999998</c:v>
                </c:pt>
                <c:pt idx="29">
                  <c:v>2.4</c:v>
                </c:pt>
                <c:pt idx="30">
                  <c:v>2.6</c:v>
                </c:pt>
                <c:pt idx="31">
                  <c:v>2.5299999999999998</c:v>
                </c:pt>
                <c:pt idx="32">
                  <c:v>2.7</c:v>
                </c:pt>
                <c:pt idx="33">
                  <c:v>2.4</c:v>
                </c:pt>
                <c:pt idx="34">
                  <c:v>2.5</c:v>
                </c:pt>
                <c:pt idx="35">
                  <c:v>3.06</c:v>
                </c:pt>
                <c:pt idx="36">
                  <c:v>2</c:v>
                </c:pt>
                <c:pt idx="37">
                  <c:v>2.1</c:v>
                </c:pt>
                <c:pt idx="38">
                  <c:v>2.2999999999999998</c:v>
                </c:pt>
                <c:pt idx="39">
                  <c:v>2.2999999999999998</c:v>
                </c:pt>
                <c:pt idx="40">
                  <c:v>2.8</c:v>
                </c:pt>
                <c:pt idx="41">
                  <c:v>2.2999999999999998</c:v>
                </c:pt>
                <c:pt idx="42">
                  <c:v>2.1</c:v>
                </c:pt>
                <c:pt idx="43">
                  <c:v>2.2000000000000002</c:v>
                </c:pt>
                <c:pt idx="44">
                  <c:v>2.6</c:v>
                </c:pt>
                <c:pt idx="45">
                  <c:v>2.6</c:v>
                </c:pt>
                <c:pt idx="46">
                  <c:v>2.7</c:v>
                </c:pt>
                <c:pt idx="47">
                  <c:v>2.2999999999999998</c:v>
                </c:pt>
                <c:pt idx="48">
                  <c:v>2.1</c:v>
                </c:pt>
                <c:pt idx="49">
                  <c:v>3</c:v>
                </c:pt>
                <c:pt idx="50">
                  <c:v>2.1</c:v>
                </c:pt>
                <c:pt idx="51">
                  <c:v>2.1</c:v>
                </c:pt>
                <c:pt idx="52">
                  <c:v>1.98</c:v>
                </c:pt>
                <c:pt idx="53">
                  <c:v>2.2000000000000002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2.2000000000000002</c:v>
                </c:pt>
                <c:pt idx="58">
                  <c:v>1.8</c:v>
                </c:pt>
                <c:pt idx="59">
                  <c:v>2.2999999999999998</c:v>
                </c:pt>
                <c:pt idx="60">
                  <c:v>3</c:v>
                </c:pt>
                <c:pt idx="61">
                  <c:v>2.4</c:v>
                </c:pt>
                <c:pt idx="62">
                  <c:v>1.3</c:v>
                </c:pt>
                <c:pt idx="63">
                  <c:v>2.8</c:v>
                </c:pt>
                <c:pt idx="64">
                  <c:v>2.4</c:v>
                </c:pt>
                <c:pt idx="65">
                  <c:v>2.66</c:v>
                </c:pt>
                <c:pt idx="66">
                  <c:v>2.7</c:v>
                </c:pt>
                <c:pt idx="67">
                  <c:v>2.6</c:v>
                </c:pt>
                <c:pt idx="68">
                  <c:v>2.5</c:v>
                </c:pt>
                <c:pt idx="69">
                  <c:v>2.9</c:v>
                </c:pt>
                <c:pt idx="70">
                  <c:v>2.25</c:v>
                </c:pt>
                <c:pt idx="71">
                  <c:v>2.6</c:v>
                </c:pt>
                <c:pt idx="72">
                  <c:v>2.5</c:v>
                </c:pt>
                <c:pt idx="73">
                  <c:v>2.2000000000000002</c:v>
                </c:pt>
                <c:pt idx="74">
                  <c:v>2.4</c:v>
                </c:pt>
                <c:pt idx="75">
                  <c:v>2.1</c:v>
                </c:pt>
                <c:pt idx="76">
                  <c:v>2</c:v>
                </c:pt>
                <c:pt idx="77">
                  <c:v>2.27</c:v>
                </c:pt>
                <c:pt idx="78">
                  <c:v>2.2999999999999998</c:v>
                </c:pt>
                <c:pt idx="79">
                  <c:v>2.2999999999999998</c:v>
                </c:pt>
                <c:pt idx="80">
                  <c:v>2.2999999999999998</c:v>
                </c:pt>
                <c:pt idx="81">
                  <c:v>1.3</c:v>
                </c:pt>
                <c:pt idx="82">
                  <c:v>3</c:v>
                </c:pt>
                <c:pt idx="83">
                  <c:v>2.6</c:v>
                </c:pt>
                <c:pt idx="84">
                  <c:v>2.5</c:v>
                </c:pt>
                <c:pt idx="85">
                  <c:v>2.1</c:v>
                </c:pt>
                <c:pt idx="86">
                  <c:v>2.2599999999999998</c:v>
                </c:pt>
                <c:pt idx="87">
                  <c:v>2.2999999999999998</c:v>
                </c:pt>
                <c:pt idx="88">
                  <c:v>2</c:v>
                </c:pt>
                <c:pt idx="89">
                  <c:v>2.9</c:v>
                </c:pt>
                <c:pt idx="90">
                  <c:v>2.1</c:v>
                </c:pt>
                <c:pt idx="91">
                  <c:v>3.33</c:v>
                </c:pt>
                <c:pt idx="92">
                  <c:v>2.5</c:v>
                </c:pt>
                <c:pt idx="93">
                  <c:v>3.1</c:v>
                </c:pt>
                <c:pt idx="94">
                  <c:v>2.2000000000000002</c:v>
                </c:pt>
                <c:pt idx="95">
                  <c:v>2.5</c:v>
                </c:pt>
                <c:pt idx="96">
                  <c:v>2.2000000000000002</c:v>
                </c:pt>
                <c:pt idx="97">
                  <c:v>2.6</c:v>
                </c:pt>
                <c:pt idx="98">
                  <c:v>1.45</c:v>
                </c:pt>
                <c:pt idx="99">
                  <c:v>2.6</c:v>
                </c:pt>
                <c:pt idx="100">
                  <c:v>2.2000000000000002</c:v>
                </c:pt>
                <c:pt idx="101">
                  <c:v>2.2000000000000002</c:v>
                </c:pt>
                <c:pt idx="102">
                  <c:v>2.4</c:v>
                </c:pt>
                <c:pt idx="103">
                  <c:v>2</c:v>
                </c:pt>
                <c:pt idx="104">
                  <c:v>3.2</c:v>
                </c:pt>
                <c:pt idx="105">
                  <c:v>3.46</c:v>
                </c:pt>
                <c:pt idx="106">
                  <c:v>3.5</c:v>
                </c:pt>
                <c:pt idx="107">
                  <c:v>2.1</c:v>
                </c:pt>
                <c:pt idx="108">
                  <c:v>2.4</c:v>
                </c:pt>
                <c:pt idx="109">
                  <c:v>2.4500000000000002</c:v>
                </c:pt>
                <c:pt idx="110">
                  <c:v>2</c:v>
                </c:pt>
                <c:pt idx="111">
                  <c:v>2.4</c:v>
                </c:pt>
                <c:pt idx="112">
                  <c:v>2</c:v>
                </c:pt>
                <c:pt idx="113">
                  <c:v>2.2599999999999998</c:v>
                </c:pt>
                <c:pt idx="114">
                  <c:v>2.1</c:v>
                </c:pt>
                <c:pt idx="115">
                  <c:v>2.2000000000000002</c:v>
                </c:pt>
                <c:pt idx="116">
                  <c:v>2.6</c:v>
                </c:pt>
                <c:pt idx="117">
                  <c:v>2.2000000000000002</c:v>
                </c:pt>
                <c:pt idx="118">
                  <c:v>2.4</c:v>
                </c:pt>
                <c:pt idx="119">
                  <c:v>2.9</c:v>
                </c:pt>
                <c:pt idx="120">
                  <c:v>2.2999999999999998</c:v>
                </c:pt>
                <c:pt idx="121">
                  <c:v>2.4</c:v>
                </c:pt>
                <c:pt idx="122">
                  <c:v>2.6</c:v>
                </c:pt>
                <c:pt idx="123">
                  <c:v>1.58</c:v>
                </c:pt>
                <c:pt idx="124">
                  <c:v>3</c:v>
                </c:pt>
                <c:pt idx="125">
                  <c:v>2.2000000000000002</c:v>
                </c:pt>
                <c:pt idx="126">
                  <c:v>2.6</c:v>
                </c:pt>
                <c:pt idx="127">
                  <c:v>2.6</c:v>
                </c:pt>
                <c:pt idx="128">
                  <c:v>2</c:v>
                </c:pt>
                <c:pt idx="129">
                  <c:v>2.33</c:v>
                </c:pt>
                <c:pt idx="130">
                  <c:v>2.2000000000000002</c:v>
                </c:pt>
                <c:pt idx="131">
                  <c:v>2</c:v>
                </c:pt>
                <c:pt idx="132">
                  <c:v>3.2</c:v>
                </c:pt>
                <c:pt idx="133">
                  <c:v>2</c:v>
                </c:pt>
                <c:pt idx="134">
                  <c:v>1.7</c:v>
                </c:pt>
                <c:pt idx="135">
                  <c:v>2.2000000000000002</c:v>
                </c:pt>
                <c:pt idx="136">
                  <c:v>2.2999999999999998</c:v>
                </c:pt>
                <c:pt idx="137">
                  <c:v>3</c:v>
                </c:pt>
                <c:pt idx="138">
                  <c:v>2.2599999999999998</c:v>
                </c:pt>
                <c:pt idx="139">
                  <c:v>2.2000000000000002</c:v>
                </c:pt>
                <c:pt idx="140">
                  <c:v>2.8</c:v>
                </c:pt>
                <c:pt idx="141">
                  <c:v>2.6</c:v>
                </c:pt>
                <c:pt idx="142">
                  <c:v>2.2999999999999998</c:v>
                </c:pt>
                <c:pt idx="143">
                  <c:v>2.66</c:v>
                </c:pt>
                <c:pt idx="144">
                  <c:v>1.4</c:v>
                </c:pt>
                <c:pt idx="145">
                  <c:v>2.2000000000000002</c:v>
                </c:pt>
                <c:pt idx="146">
                  <c:v>2.2000000000000002</c:v>
                </c:pt>
                <c:pt idx="147">
                  <c:v>2</c:v>
                </c:pt>
                <c:pt idx="148">
                  <c:v>2</c:v>
                </c:pt>
                <c:pt idx="149">
                  <c:v>2.6</c:v>
                </c:pt>
                <c:pt idx="150">
                  <c:v>2.4</c:v>
                </c:pt>
                <c:pt idx="151">
                  <c:v>2.4</c:v>
                </c:pt>
                <c:pt idx="152">
                  <c:v>2.7</c:v>
                </c:pt>
                <c:pt idx="153">
                  <c:v>2.1</c:v>
                </c:pt>
                <c:pt idx="154">
                  <c:v>2.2999999999999998</c:v>
                </c:pt>
                <c:pt idx="155">
                  <c:v>2.2999999999999998</c:v>
                </c:pt>
                <c:pt idx="156">
                  <c:v>2.1</c:v>
                </c:pt>
                <c:pt idx="157">
                  <c:v>2</c:v>
                </c:pt>
                <c:pt idx="158">
                  <c:v>4</c:v>
                </c:pt>
                <c:pt idx="159">
                  <c:v>3.3</c:v>
                </c:pt>
                <c:pt idx="160">
                  <c:v>2.6</c:v>
                </c:pt>
                <c:pt idx="161">
                  <c:v>2.6</c:v>
                </c:pt>
                <c:pt idx="162">
                  <c:v>2.5</c:v>
                </c:pt>
                <c:pt idx="163">
                  <c:v>3</c:v>
                </c:pt>
                <c:pt idx="164">
                  <c:v>2.1</c:v>
                </c:pt>
                <c:pt idx="165">
                  <c:v>3.1</c:v>
                </c:pt>
                <c:pt idx="166">
                  <c:v>2.13</c:v>
                </c:pt>
                <c:pt idx="167">
                  <c:v>2.7</c:v>
                </c:pt>
                <c:pt idx="168">
                  <c:v>2.7</c:v>
                </c:pt>
                <c:pt idx="169">
                  <c:v>2.8</c:v>
                </c:pt>
                <c:pt idx="170">
                  <c:v>2.4</c:v>
                </c:pt>
                <c:pt idx="171">
                  <c:v>2.66</c:v>
                </c:pt>
                <c:pt idx="172">
                  <c:v>3.33</c:v>
                </c:pt>
                <c:pt idx="173">
                  <c:v>1.9</c:v>
                </c:pt>
                <c:pt idx="174">
                  <c:v>2.33</c:v>
                </c:pt>
                <c:pt idx="175">
                  <c:v>2</c:v>
                </c:pt>
                <c:pt idx="176">
                  <c:v>2.2599999999999998</c:v>
                </c:pt>
                <c:pt idx="177">
                  <c:v>2.4</c:v>
                </c:pt>
                <c:pt idx="178">
                  <c:v>2.4</c:v>
                </c:pt>
                <c:pt idx="179">
                  <c:v>2.2000000000000002</c:v>
                </c:pt>
                <c:pt idx="180">
                  <c:v>2</c:v>
                </c:pt>
                <c:pt idx="181">
                  <c:v>2.2000000000000002</c:v>
                </c:pt>
                <c:pt idx="182">
                  <c:v>2.4</c:v>
                </c:pt>
                <c:pt idx="183">
                  <c:v>2.2999999999999998</c:v>
                </c:pt>
                <c:pt idx="184">
                  <c:v>2.2599999999999998</c:v>
                </c:pt>
                <c:pt idx="185">
                  <c:v>2.6</c:v>
                </c:pt>
                <c:pt idx="186">
                  <c:v>2.7</c:v>
                </c:pt>
                <c:pt idx="187">
                  <c:v>2.6</c:v>
                </c:pt>
                <c:pt idx="188">
                  <c:v>2.6</c:v>
                </c:pt>
                <c:pt idx="189">
                  <c:v>2.9</c:v>
                </c:pt>
                <c:pt idx="190">
                  <c:v>3.2</c:v>
                </c:pt>
                <c:pt idx="191">
                  <c:v>3.3</c:v>
                </c:pt>
                <c:pt idx="192">
                  <c:v>2.2000000000000002</c:v>
                </c:pt>
                <c:pt idx="193">
                  <c:v>2.2999999999999998</c:v>
                </c:pt>
                <c:pt idx="194">
                  <c:v>2.4</c:v>
                </c:pt>
                <c:pt idx="195">
                  <c:v>2.4</c:v>
                </c:pt>
                <c:pt idx="196">
                  <c:v>2.4</c:v>
                </c:pt>
                <c:pt idx="197">
                  <c:v>2.5</c:v>
                </c:pt>
                <c:pt idx="198">
                  <c:v>2.2000000000000002</c:v>
                </c:pt>
                <c:pt idx="199">
                  <c:v>1.6</c:v>
                </c:pt>
                <c:pt idx="200">
                  <c:v>3</c:v>
                </c:pt>
                <c:pt idx="201">
                  <c:v>2.2000000000000002</c:v>
                </c:pt>
                <c:pt idx="202">
                  <c:v>2.2999999999999998</c:v>
                </c:pt>
                <c:pt idx="203">
                  <c:v>2.6</c:v>
                </c:pt>
                <c:pt idx="204">
                  <c:v>3.2</c:v>
                </c:pt>
                <c:pt idx="205">
                  <c:v>3.3</c:v>
                </c:pt>
                <c:pt idx="206">
                  <c:v>3.4</c:v>
                </c:pt>
                <c:pt idx="207">
                  <c:v>1.7</c:v>
                </c:pt>
                <c:pt idx="208">
                  <c:v>2.4</c:v>
                </c:pt>
                <c:pt idx="209">
                  <c:v>3</c:v>
                </c:pt>
                <c:pt idx="210">
                  <c:v>3.6</c:v>
                </c:pt>
                <c:pt idx="211">
                  <c:v>2.33</c:v>
                </c:pt>
                <c:pt idx="212">
                  <c:v>2.4</c:v>
                </c:pt>
                <c:pt idx="213">
                  <c:v>2.33</c:v>
                </c:pt>
                <c:pt idx="214">
                  <c:v>2.9</c:v>
                </c:pt>
                <c:pt idx="215">
                  <c:v>2.4</c:v>
                </c:pt>
                <c:pt idx="216">
                  <c:v>2.33</c:v>
                </c:pt>
                <c:pt idx="217">
                  <c:v>2.2000000000000002</c:v>
                </c:pt>
              </c:numCache>
            </c:numRef>
          </c:xVal>
          <c:yVal>
            <c:numRef>
              <c:f>'RMax - Freq'!$C$2:$C$219</c:f>
              <c:numCache>
                <c:formatCode>General</c:formatCode>
                <c:ptCount val="218"/>
                <c:pt idx="0">
                  <c:v>117.68528000000001</c:v>
                </c:pt>
                <c:pt idx="1">
                  <c:v>569.82119999999998</c:v>
                </c:pt>
                <c:pt idx="2">
                  <c:v>335.84111999999999</c:v>
                </c:pt>
                <c:pt idx="3">
                  <c:v>39.410802000000004</c:v>
                </c:pt>
                <c:pt idx="4">
                  <c:v>531.20051999999998</c:v>
                </c:pt>
                <c:pt idx="5">
                  <c:v>909.88400000000001</c:v>
                </c:pt>
                <c:pt idx="6">
                  <c:v>300.44867999999997</c:v>
                </c:pt>
                <c:pt idx="7">
                  <c:v>843.18780000000004</c:v>
                </c:pt>
                <c:pt idx="8">
                  <c:v>384.99288000000001</c:v>
                </c:pt>
                <c:pt idx="9">
                  <c:v>168.55869999999999</c:v>
                </c:pt>
                <c:pt idx="10">
                  <c:v>45.101376000000002</c:v>
                </c:pt>
                <c:pt idx="11">
                  <c:v>139.36048</c:v>
                </c:pt>
                <c:pt idx="12">
                  <c:v>346.02078</c:v>
                </c:pt>
                <c:pt idx="13">
                  <c:v>33.545501999999999</c:v>
                </c:pt>
                <c:pt idx="14">
                  <c:v>203.48628000000002</c:v>
                </c:pt>
                <c:pt idx="15">
                  <c:v>315.16192000000001</c:v>
                </c:pt>
                <c:pt idx="16">
                  <c:v>407.64528000000001</c:v>
                </c:pt>
                <c:pt idx="17">
                  <c:v>232.57668000000001</c:v>
                </c:pt>
                <c:pt idx="18">
                  <c:v>1624.7988</c:v>
                </c:pt>
                <c:pt idx="19">
                  <c:v>169.58100000000002</c:v>
                </c:pt>
                <c:pt idx="20">
                  <c:v>189.39570000000001</c:v>
                </c:pt>
                <c:pt idx="21">
                  <c:v>64.830120000000008</c:v>
                </c:pt>
                <c:pt idx="22">
                  <c:v>431.67292000000003</c:v>
                </c:pt>
                <c:pt idx="23">
                  <c:v>40.56532</c:v>
                </c:pt>
                <c:pt idx="24">
                  <c:v>242.29500000000002</c:v>
                </c:pt>
                <c:pt idx="25">
                  <c:v>584.52160000000003</c:v>
                </c:pt>
                <c:pt idx="26">
                  <c:v>77.393051999999997</c:v>
                </c:pt>
                <c:pt idx="27">
                  <c:v>167.31480000000002</c:v>
                </c:pt>
                <c:pt idx="28">
                  <c:v>56.671662000000005</c:v>
                </c:pt>
                <c:pt idx="29">
                  <c:v>95.400900000000007</c:v>
                </c:pt>
                <c:pt idx="30">
                  <c:v>104.34272</c:v>
                </c:pt>
                <c:pt idx="31">
                  <c:v>24.009208000000001</c:v>
                </c:pt>
                <c:pt idx="32">
                  <c:v>900.46565999999996</c:v>
                </c:pt>
                <c:pt idx="33">
                  <c:v>206.34947999999997</c:v>
                </c:pt>
                <c:pt idx="34">
                  <c:v>913.49220000000003</c:v>
                </c:pt>
                <c:pt idx="35">
                  <c:v>48.941286000000005</c:v>
                </c:pt>
                <c:pt idx="36">
                  <c:v>71.247960000000006</c:v>
                </c:pt>
                <c:pt idx="37">
                  <c:v>131.15432000000001</c:v>
                </c:pt>
                <c:pt idx="38">
                  <c:v>533.37419999999997</c:v>
                </c:pt>
                <c:pt idx="39">
                  <c:v>113.13131199999999</c:v>
                </c:pt>
                <c:pt idx="40">
                  <c:v>49.522242000000006</c:v>
                </c:pt>
                <c:pt idx="41">
                  <c:v>213.87515999999999</c:v>
                </c:pt>
                <c:pt idx="42">
                  <c:v>390.27152000000001</c:v>
                </c:pt>
                <c:pt idx="43">
                  <c:v>100.26</c:v>
                </c:pt>
                <c:pt idx="44">
                  <c:v>227.7269</c:v>
                </c:pt>
                <c:pt idx="45">
                  <c:v>416.83627999999999</c:v>
                </c:pt>
                <c:pt idx="46">
                  <c:v>1340.27232</c:v>
                </c:pt>
                <c:pt idx="47">
                  <c:v>345.05824000000001</c:v>
                </c:pt>
                <c:pt idx="48">
                  <c:v>983.79696000000001</c:v>
                </c:pt>
                <c:pt idx="49">
                  <c:v>36.708916000000002</c:v>
                </c:pt>
                <c:pt idx="50">
                  <c:v>46.53537</c:v>
                </c:pt>
                <c:pt idx="51">
                  <c:v>65.293992000000003</c:v>
                </c:pt>
                <c:pt idx="52">
                  <c:v>916.65632000000005</c:v>
                </c:pt>
                <c:pt idx="53">
                  <c:v>597.58640000000003</c:v>
                </c:pt>
                <c:pt idx="54">
                  <c:v>191.39815999999999</c:v>
                </c:pt>
                <c:pt idx="55">
                  <c:v>931.58807999999999</c:v>
                </c:pt>
                <c:pt idx="56">
                  <c:v>645.42337999999995</c:v>
                </c:pt>
                <c:pt idx="57">
                  <c:v>69.603995999999995</c:v>
                </c:pt>
                <c:pt idx="58">
                  <c:v>45.120511999999998</c:v>
                </c:pt>
                <c:pt idx="59">
                  <c:v>755.71505999999999</c:v>
                </c:pt>
                <c:pt idx="60">
                  <c:v>185.83240000000001</c:v>
                </c:pt>
                <c:pt idx="61">
                  <c:v>31.40925</c:v>
                </c:pt>
                <c:pt idx="62">
                  <c:v>1529.1372799999999</c:v>
                </c:pt>
                <c:pt idx="63">
                  <c:v>39.319611999999999</c:v>
                </c:pt>
                <c:pt idx="64">
                  <c:v>55.050975999999999</c:v>
                </c:pt>
                <c:pt idx="65">
                  <c:v>28.247095999999999</c:v>
                </c:pt>
                <c:pt idx="66">
                  <c:v>1354.56888</c:v>
                </c:pt>
                <c:pt idx="67">
                  <c:v>181.71096</c:v>
                </c:pt>
                <c:pt idx="68">
                  <c:v>127.237184</c:v>
                </c:pt>
                <c:pt idx="69">
                  <c:v>1434.8606399999999</c:v>
                </c:pt>
                <c:pt idx="70">
                  <c:v>1777.40544</c:v>
                </c:pt>
                <c:pt idx="71">
                  <c:v>65.681520000000006</c:v>
                </c:pt>
                <c:pt idx="72">
                  <c:v>1080.6249600000001</c:v>
                </c:pt>
                <c:pt idx="73">
                  <c:v>87.621219999999994</c:v>
                </c:pt>
                <c:pt idx="74">
                  <c:v>19.539884000000001</c:v>
                </c:pt>
                <c:pt idx="75">
                  <c:v>103.238224</c:v>
                </c:pt>
                <c:pt idx="76">
                  <c:v>47.453562000000005</c:v>
                </c:pt>
                <c:pt idx="77">
                  <c:v>60.717328000000002</c:v>
                </c:pt>
                <c:pt idx="78">
                  <c:v>2479.6665600000001</c:v>
                </c:pt>
                <c:pt idx="79">
                  <c:v>64.386060000000001</c:v>
                </c:pt>
                <c:pt idx="80">
                  <c:v>28.528548000000001</c:v>
                </c:pt>
                <c:pt idx="81">
                  <c:v>1499.8841600000001</c:v>
                </c:pt>
                <c:pt idx="82">
                  <c:v>1152.53496</c:v>
                </c:pt>
                <c:pt idx="83">
                  <c:v>776.50879999999995</c:v>
                </c:pt>
                <c:pt idx="84">
                  <c:v>18.473416</c:v>
                </c:pt>
                <c:pt idx="85">
                  <c:v>815.43000000000006</c:v>
                </c:pt>
                <c:pt idx="86">
                  <c:v>31.301796000000003</c:v>
                </c:pt>
                <c:pt idx="87">
                  <c:v>481.37328000000002</c:v>
                </c:pt>
                <c:pt idx="88">
                  <c:v>62.003143999999999</c:v>
                </c:pt>
                <c:pt idx="89">
                  <c:v>162.48231999999999</c:v>
                </c:pt>
                <c:pt idx="90">
                  <c:v>887.69940000000008</c:v>
                </c:pt>
                <c:pt idx="91">
                  <c:v>65.37324000000001</c:v>
                </c:pt>
                <c:pt idx="92">
                  <c:v>99.563999999999993</c:v>
                </c:pt>
                <c:pt idx="93">
                  <c:v>1619.2512000000002</c:v>
                </c:pt>
                <c:pt idx="94">
                  <c:v>174.41018</c:v>
                </c:pt>
                <c:pt idx="95">
                  <c:v>26.271035999999999</c:v>
                </c:pt>
                <c:pt idx="96">
                  <c:v>2843.4806399999998</c:v>
                </c:pt>
                <c:pt idx="97">
                  <c:v>1955.60896</c:v>
                </c:pt>
                <c:pt idx="98">
                  <c:v>2270.86418</c:v>
                </c:pt>
                <c:pt idx="99">
                  <c:v>2038.46336</c:v>
                </c:pt>
                <c:pt idx="100">
                  <c:v>345.08800000000002</c:v>
                </c:pt>
                <c:pt idx="101">
                  <c:v>614.61422000000005</c:v>
                </c:pt>
                <c:pt idx="102">
                  <c:v>31.264483999999999</c:v>
                </c:pt>
                <c:pt idx="103">
                  <c:v>704.68059999999991</c:v>
                </c:pt>
                <c:pt idx="104">
                  <c:v>242.61624</c:v>
                </c:pt>
                <c:pt idx="105">
                  <c:v>63.179099999999998</c:v>
                </c:pt>
                <c:pt idx="106">
                  <c:v>43.152760000000001</c:v>
                </c:pt>
                <c:pt idx="107">
                  <c:v>128.59520000000001</c:v>
                </c:pt>
                <c:pt idx="108">
                  <c:v>39.751035999999999</c:v>
                </c:pt>
                <c:pt idx="109">
                  <c:v>1896.55872</c:v>
                </c:pt>
                <c:pt idx="110">
                  <c:v>350.86645999999996</c:v>
                </c:pt>
                <c:pt idx="111">
                  <c:v>150.5729</c:v>
                </c:pt>
                <c:pt idx="112">
                  <c:v>218.71584000000001</c:v>
                </c:pt>
                <c:pt idx="113">
                  <c:v>22.729652000000002</c:v>
                </c:pt>
                <c:pt idx="114">
                  <c:v>32.969333999999996</c:v>
                </c:pt>
                <c:pt idx="115">
                  <c:v>80.936559999999986</c:v>
                </c:pt>
                <c:pt idx="116">
                  <c:v>47.109450000000002</c:v>
                </c:pt>
                <c:pt idx="117">
                  <c:v>25.541640000000001</c:v>
                </c:pt>
                <c:pt idx="118">
                  <c:v>1101.3504</c:v>
                </c:pt>
                <c:pt idx="119">
                  <c:v>926.21888000000001</c:v>
                </c:pt>
                <c:pt idx="120">
                  <c:v>134.98259999999999</c:v>
                </c:pt>
                <c:pt idx="121">
                  <c:v>170.10829999999999</c:v>
                </c:pt>
                <c:pt idx="122">
                  <c:v>28.3125</c:v>
                </c:pt>
                <c:pt idx="123">
                  <c:v>1727.5816</c:v>
                </c:pt>
                <c:pt idx="124">
                  <c:v>846.18756000000008</c:v>
                </c:pt>
                <c:pt idx="125">
                  <c:v>373.82382000000001</c:v>
                </c:pt>
                <c:pt idx="126">
                  <c:v>724.29215999999997</c:v>
                </c:pt>
                <c:pt idx="127">
                  <c:v>136.96224000000001</c:v>
                </c:pt>
                <c:pt idx="128">
                  <c:v>97.206639999999993</c:v>
                </c:pt>
                <c:pt idx="129">
                  <c:v>28.576575999999999</c:v>
                </c:pt>
                <c:pt idx="130">
                  <c:v>1226.0886399999999</c:v>
                </c:pt>
                <c:pt idx="131">
                  <c:v>1305.1987200000001</c:v>
                </c:pt>
                <c:pt idx="132">
                  <c:v>223.03816</c:v>
                </c:pt>
                <c:pt idx="133">
                  <c:v>200.16192000000001</c:v>
                </c:pt>
                <c:pt idx="134">
                  <c:v>82.558039999999991</c:v>
                </c:pt>
                <c:pt idx="135">
                  <c:v>173.37510000000003</c:v>
                </c:pt>
                <c:pt idx="136">
                  <c:v>45.133848</c:v>
                </c:pt>
                <c:pt idx="137">
                  <c:v>37.008339999999997</c:v>
                </c:pt>
                <c:pt idx="138">
                  <c:v>23.014212000000001</c:v>
                </c:pt>
                <c:pt idx="139">
                  <c:v>382.89472000000001</c:v>
                </c:pt>
                <c:pt idx="140">
                  <c:v>718.52080000000001</c:v>
                </c:pt>
                <c:pt idx="141">
                  <c:v>1037.2912200000001</c:v>
                </c:pt>
                <c:pt idx="142">
                  <c:v>371.83104000000003</c:v>
                </c:pt>
                <c:pt idx="143">
                  <c:v>20.336756000000001</c:v>
                </c:pt>
                <c:pt idx="144">
                  <c:v>2072.8440000000001</c:v>
                </c:pt>
                <c:pt idx="145">
                  <c:v>58.070238000000003</c:v>
                </c:pt>
                <c:pt idx="146">
                  <c:v>58.875624000000002</c:v>
                </c:pt>
                <c:pt idx="147">
                  <c:v>2603.51568</c:v>
                </c:pt>
                <c:pt idx="148">
                  <c:v>357.30995999999999</c:v>
                </c:pt>
                <c:pt idx="149">
                  <c:v>2154.99748</c:v>
                </c:pt>
                <c:pt idx="150">
                  <c:v>1973.1940800000002</c:v>
                </c:pt>
                <c:pt idx="151">
                  <c:v>75.483620000000002</c:v>
                </c:pt>
                <c:pt idx="152">
                  <c:v>1449.9998800000001</c:v>
                </c:pt>
                <c:pt idx="153">
                  <c:v>401.84032000000002</c:v>
                </c:pt>
                <c:pt idx="154">
                  <c:v>110.39999999999999</c:v>
                </c:pt>
                <c:pt idx="155">
                  <c:v>82.039168000000004</c:v>
                </c:pt>
                <c:pt idx="156">
                  <c:v>802.3691</c:v>
                </c:pt>
                <c:pt idx="157">
                  <c:v>80.240719999999996</c:v>
                </c:pt>
                <c:pt idx="158">
                  <c:v>58.821120000000001</c:v>
                </c:pt>
                <c:pt idx="159">
                  <c:v>147.29079999999999</c:v>
                </c:pt>
                <c:pt idx="160">
                  <c:v>42.129159999999999</c:v>
                </c:pt>
                <c:pt idx="161">
                  <c:v>102.406836</c:v>
                </c:pt>
                <c:pt idx="162">
                  <c:v>416</c:v>
                </c:pt>
                <c:pt idx="163">
                  <c:v>1413.6057599999999</c:v>
                </c:pt>
                <c:pt idx="164">
                  <c:v>670.00933999999995</c:v>
                </c:pt>
                <c:pt idx="165">
                  <c:v>1324.8795999999998</c:v>
                </c:pt>
                <c:pt idx="166">
                  <c:v>73.812504000000004</c:v>
                </c:pt>
                <c:pt idx="167">
                  <c:v>710.21987999999999</c:v>
                </c:pt>
                <c:pt idx="168">
                  <c:v>143.51215999999999</c:v>
                </c:pt>
                <c:pt idx="169">
                  <c:v>86.265816000000001</c:v>
                </c:pt>
                <c:pt idx="170">
                  <c:v>58.052531999999999</c:v>
                </c:pt>
                <c:pt idx="171">
                  <c:v>31.823312000000001</c:v>
                </c:pt>
                <c:pt idx="172">
                  <c:v>20.90034</c:v>
                </c:pt>
                <c:pt idx="173">
                  <c:v>88.605540000000005</c:v>
                </c:pt>
                <c:pt idx="174">
                  <c:v>28.59394</c:v>
                </c:pt>
                <c:pt idx="175">
                  <c:v>49.909855999999998</c:v>
                </c:pt>
                <c:pt idx="176">
                  <c:v>17.532451999999999</c:v>
                </c:pt>
                <c:pt idx="177">
                  <c:v>29.501764000000001</c:v>
                </c:pt>
                <c:pt idx="178">
                  <c:v>31.319807999999998</c:v>
                </c:pt>
                <c:pt idx="179">
                  <c:v>1223.4821200000001</c:v>
                </c:pt>
                <c:pt idx="180">
                  <c:v>1745.9142400000001</c:v>
                </c:pt>
                <c:pt idx="181">
                  <c:v>374.77421999999996</c:v>
                </c:pt>
                <c:pt idx="182">
                  <c:v>1700.99892</c:v>
                </c:pt>
                <c:pt idx="183">
                  <c:v>393.11982</c:v>
                </c:pt>
                <c:pt idx="184">
                  <c:v>50.336600000000004</c:v>
                </c:pt>
                <c:pt idx="185">
                  <c:v>430.44560000000001</c:v>
                </c:pt>
                <c:pt idx="186">
                  <c:v>232.99715999999998</c:v>
                </c:pt>
                <c:pt idx="187">
                  <c:v>734.48616000000004</c:v>
                </c:pt>
                <c:pt idx="188">
                  <c:v>106.496</c:v>
                </c:pt>
                <c:pt idx="189">
                  <c:v>73.733159999999998</c:v>
                </c:pt>
                <c:pt idx="190">
                  <c:v>40.160319999999999</c:v>
                </c:pt>
                <c:pt idx="191">
                  <c:v>128.64032</c:v>
                </c:pt>
                <c:pt idx="192">
                  <c:v>66.361872000000005</c:v>
                </c:pt>
                <c:pt idx="193">
                  <c:v>84.125504000000006</c:v>
                </c:pt>
                <c:pt idx="194">
                  <c:v>27.648</c:v>
                </c:pt>
                <c:pt idx="195">
                  <c:v>38.986111999999999</c:v>
                </c:pt>
                <c:pt idx="196">
                  <c:v>10.68886</c:v>
                </c:pt>
                <c:pt idx="197">
                  <c:v>29.191984000000001</c:v>
                </c:pt>
                <c:pt idx="198">
                  <c:v>70.046189999999996</c:v>
                </c:pt>
                <c:pt idx="199">
                  <c:v>1825.7855999999999</c:v>
                </c:pt>
                <c:pt idx="200">
                  <c:v>37.047552000000003</c:v>
                </c:pt>
                <c:pt idx="201">
                  <c:v>12.604082</c:v>
                </c:pt>
                <c:pt idx="202">
                  <c:v>161.18412000000001</c:v>
                </c:pt>
                <c:pt idx="203">
                  <c:v>1879.76288</c:v>
                </c:pt>
                <c:pt idx="204">
                  <c:v>1457.5065599999998</c:v>
                </c:pt>
                <c:pt idx="205">
                  <c:v>105.92543999999999</c:v>
                </c:pt>
                <c:pt idx="206">
                  <c:v>213.12792000000002</c:v>
                </c:pt>
                <c:pt idx="207">
                  <c:v>87.263909999999996</c:v>
                </c:pt>
                <c:pt idx="208">
                  <c:v>116.50390400000001</c:v>
                </c:pt>
                <c:pt idx="209">
                  <c:v>36.797260000000001</c:v>
                </c:pt>
                <c:pt idx="210">
                  <c:v>5.873227</c:v>
                </c:pt>
                <c:pt idx="211">
                  <c:v>19.326823999999998</c:v>
                </c:pt>
                <c:pt idx="212">
                  <c:v>106.39096000000001</c:v>
                </c:pt>
                <c:pt idx="213">
                  <c:v>28.533332000000001</c:v>
                </c:pt>
                <c:pt idx="214">
                  <c:v>24.405076000000001</c:v>
                </c:pt>
                <c:pt idx="215">
                  <c:v>36.840276000000003</c:v>
                </c:pt>
                <c:pt idx="216">
                  <c:v>28.533332000000001</c:v>
                </c:pt>
                <c:pt idx="217">
                  <c:v>58.875624000000002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72-4D0F-BE72-31D6D7B13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263504"/>
        <c:axId val="1157275568"/>
      </c:scatterChart>
      <c:valAx>
        <c:axId val="1157263504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75568"/>
        <c:crosses val="autoZero"/>
        <c:crossBetween val="midCat"/>
        <c:majorUnit val="0.25"/>
      </c:valAx>
      <c:valAx>
        <c:axId val="115727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6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RMax /</a:t>
            </a:r>
            <a:r>
              <a:rPr lang="en-US" baseline="0"/>
              <a:t> Cores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'RMax - Cores'!$C$1</c:f>
              <c:strCache>
                <c:ptCount val="1"/>
                <c:pt idx="0">
                  <c:v>RMax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'RMax - Cores'!$B$2:$B$246</c:f>
              <c:numCache>
                <c:formatCode>General</c:formatCode>
                <c:ptCount val="245"/>
                <c:pt idx="0">
                  <c:v>8</c:v>
                </c:pt>
                <c:pt idx="1">
                  <c:v>20</c:v>
                </c:pt>
                <c:pt idx="2">
                  <c:v>16</c:v>
                </c:pt>
                <c:pt idx="3">
                  <c:v>12</c:v>
                </c:pt>
                <c:pt idx="4">
                  <c:v>6</c:v>
                </c:pt>
                <c:pt idx="5">
                  <c:v>18</c:v>
                </c:pt>
                <c:pt idx="6">
                  <c:v>20</c:v>
                </c:pt>
                <c:pt idx="7">
                  <c:v>12</c:v>
                </c:pt>
                <c:pt idx="8">
                  <c:v>20</c:v>
                </c:pt>
                <c:pt idx="9">
                  <c:v>12</c:v>
                </c:pt>
                <c:pt idx="10">
                  <c:v>10</c:v>
                </c:pt>
                <c:pt idx="11">
                  <c:v>6</c:v>
                </c:pt>
                <c:pt idx="12">
                  <c:v>8</c:v>
                </c:pt>
                <c:pt idx="13">
                  <c:v>14</c:v>
                </c:pt>
                <c:pt idx="14">
                  <c:v>6</c:v>
                </c:pt>
                <c:pt idx="15">
                  <c:v>12</c:v>
                </c:pt>
                <c:pt idx="16">
                  <c:v>16</c:v>
                </c:pt>
                <c:pt idx="17">
                  <c:v>16</c:v>
                </c:pt>
                <c:pt idx="18">
                  <c:v>12</c:v>
                </c:pt>
                <c:pt idx="19">
                  <c:v>68</c:v>
                </c:pt>
                <c:pt idx="20">
                  <c:v>10</c:v>
                </c:pt>
                <c:pt idx="21">
                  <c:v>10</c:v>
                </c:pt>
                <c:pt idx="22">
                  <c:v>6</c:v>
                </c:pt>
                <c:pt idx="23">
                  <c:v>14</c:v>
                </c:pt>
                <c:pt idx="24">
                  <c:v>4</c:v>
                </c:pt>
                <c:pt idx="25">
                  <c:v>12</c:v>
                </c:pt>
                <c:pt idx="26">
                  <c:v>16</c:v>
                </c:pt>
                <c:pt idx="27">
                  <c:v>12</c:v>
                </c:pt>
                <c:pt idx="28">
                  <c:v>10</c:v>
                </c:pt>
                <c:pt idx="29">
                  <c:v>6</c:v>
                </c:pt>
                <c:pt idx="30">
                  <c:v>6</c:v>
                </c:pt>
                <c:pt idx="31">
                  <c:v>8</c:v>
                </c:pt>
                <c:pt idx="32">
                  <c:v>4</c:v>
                </c:pt>
                <c:pt idx="33">
                  <c:v>18</c:v>
                </c:pt>
                <c:pt idx="34">
                  <c:v>12</c:v>
                </c:pt>
                <c:pt idx="35">
                  <c:v>20</c:v>
                </c:pt>
                <c:pt idx="36">
                  <c:v>6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18</c:v>
                </c:pt>
                <c:pt idx="41">
                  <c:v>16</c:v>
                </c:pt>
                <c:pt idx="42">
                  <c:v>6</c:v>
                </c:pt>
                <c:pt idx="43">
                  <c:v>12</c:v>
                </c:pt>
                <c:pt idx="44">
                  <c:v>16</c:v>
                </c:pt>
                <c:pt idx="45">
                  <c:v>8</c:v>
                </c:pt>
                <c:pt idx="46">
                  <c:v>10</c:v>
                </c:pt>
                <c:pt idx="47">
                  <c:v>14</c:v>
                </c:pt>
                <c:pt idx="48">
                  <c:v>8</c:v>
                </c:pt>
                <c:pt idx="49">
                  <c:v>24</c:v>
                </c:pt>
                <c:pt idx="50">
                  <c:v>16</c:v>
                </c:pt>
                <c:pt idx="51">
                  <c:v>24</c:v>
                </c:pt>
                <c:pt idx="52">
                  <c:v>4</c:v>
                </c:pt>
                <c:pt idx="53">
                  <c:v>6</c:v>
                </c:pt>
                <c:pt idx="54">
                  <c:v>8</c:v>
                </c:pt>
                <c:pt idx="55">
                  <c:v>32</c:v>
                </c:pt>
                <c:pt idx="56">
                  <c:v>20</c:v>
                </c:pt>
                <c:pt idx="57">
                  <c:v>8</c:v>
                </c:pt>
                <c:pt idx="58">
                  <c:v>24</c:v>
                </c:pt>
                <c:pt idx="59">
                  <c:v>2</c:v>
                </c:pt>
                <c:pt idx="60">
                  <c:v>14</c:v>
                </c:pt>
                <c:pt idx="61">
                  <c:v>12</c:v>
                </c:pt>
                <c:pt idx="62">
                  <c:v>8</c:v>
                </c:pt>
                <c:pt idx="63">
                  <c:v>18</c:v>
                </c:pt>
                <c:pt idx="64">
                  <c:v>10</c:v>
                </c:pt>
                <c:pt idx="65">
                  <c:v>6</c:v>
                </c:pt>
                <c:pt idx="66">
                  <c:v>64</c:v>
                </c:pt>
                <c:pt idx="67">
                  <c:v>4</c:v>
                </c:pt>
                <c:pt idx="68">
                  <c:v>8</c:v>
                </c:pt>
                <c:pt idx="69">
                  <c:v>4</c:v>
                </c:pt>
                <c:pt idx="70">
                  <c:v>4</c:v>
                </c:pt>
                <c:pt idx="71">
                  <c:v>28</c:v>
                </c:pt>
                <c:pt idx="72">
                  <c:v>8</c:v>
                </c:pt>
                <c:pt idx="73">
                  <c:v>16</c:v>
                </c:pt>
                <c:pt idx="74">
                  <c:v>24</c:v>
                </c:pt>
                <c:pt idx="75">
                  <c:v>64</c:v>
                </c:pt>
                <c:pt idx="76">
                  <c:v>6</c:v>
                </c:pt>
                <c:pt idx="77">
                  <c:v>24</c:v>
                </c:pt>
                <c:pt idx="78">
                  <c:v>10</c:v>
                </c:pt>
                <c:pt idx="79">
                  <c:v>4</c:v>
                </c:pt>
                <c:pt idx="80">
                  <c:v>16</c:v>
                </c:pt>
                <c:pt idx="81">
                  <c:v>6</c:v>
                </c:pt>
                <c:pt idx="82">
                  <c:v>8</c:v>
                </c:pt>
                <c:pt idx="83">
                  <c:v>48</c:v>
                </c:pt>
                <c:pt idx="84">
                  <c:v>12</c:v>
                </c:pt>
                <c:pt idx="85">
                  <c:v>4</c:v>
                </c:pt>
                <c:pt idx="86">
                  <c:v>8</c:v>
                </c:pt>
                <c:pt idx="87">
                  <c:v>64</c:v>
                </c:pt>
                <c:pt idx="88">
                  <c:v>18</c:v>
                </c:pt>
                <c:pt idx="89">
                  <c:v>16</c:v>
                </c:pt>
                <c:pt idx="90">
                  <c:v>4</c:v>
                </c:pt>
                <c:pt idx="91">
                  <c:v>24</c:v>
                </c:pt>
                <c:pt idx="92">
                  <c:v>6</c:v>
                </c:pt>
                <c:pt idx="93">
                  <c:v>8</c:v>
                </c:pt>
                <c:pt idx="94">
                  <c:v>18</c:v>
                </c:pt>
                <c:pt idx="95">
                  <c:v>8</c:v>
                </c:pt>
                <c:pt idx="96">
                  <c:v>8</c:v>
                </c:pt>
                <c:pt idx="97">
                  <c:v>20</c:v>
                </c:pt>
                <c:pt idx="98">
                  <c:v>6</c:v>
                </c:pt>
                <c:pt idx="99">
                  <c:v>8</c:v>
                </c:pt>
                <c:pt idx="100">
                  <c:v>16</c:v>
                </c:pt>
                <c:pt idx="101">
                  <c:v>24</c:v>
                </c:pt>
                <c:pt idx="102">
                  <c:v>14</c:v>
                </c:pt>
                <c:pt idx="103">
                  <c:v>4</c:v>
                </c:pt>
                <c:pt idx="104">
                  <c:v>48</c:v>
                </c:pt>
                <c:pt idx="105">
                  <c:v>64</c:v>
                </c:pt>
                <c:pt idx="106">
                  <c:v>4</c:v>
                </c:pt>
                <c:pt idx="107">
                  <c:v>64</c:v>
                </c:pt>
                <c:pt idx="108">
                  <c:v>16</c:v>
                </c:pt>
                <c:pt idx="109">
                  <c:v>22</c:v>
                </c:pt>
                <c:pt idx="110">
                  <c:v>8</c:v>
                </c:pt>
                <c:pt idx="111">
                  <c:v>16</c:v>
                </c:pt>
                <c:pt idx="112">
                  <c:v>4</c:v>
                </c:pt>
                <c:pt idx="113">
                  <c:v>20</c:v>
                </c:pt>
                <c:pt idx="114">
                  <c:v>8</c:v>
                </c:pt>
                <c:pt idx="115">
                  <c:v>6</c:v>
                </c:pt>
                <c:pt idx="116">
                  <c:v>4</c:v>
                </c:pt>
                <c:pt idx="117">
                  <c:v>8</c:v>
                </c:pt>
                <c:pt idx="118">
                  <c:v>4</c:v>
                </c:pt>
                <c:pt idx="119">
                  <c:v>16</c:v>
                </c:pt>
                <c:pt idx="120">
                  <c:v>2</c:v>
                </c:pt>
                <c:pt idx="121">
                  <c:v>64</c:v>
                </c:pt>
                <c:pt idx="122">
                  <c:v>14</c:v>
                </c:pt>
                <c:pt idx="123">
                  <c:v>10</c:v>
                </c:pt>
                <c:pt idx="124">
                  <c:v>14</c:v>
                </c:pt>
                <c:pt idx="125">
                  <c:v>4</c:v>
                </c:pt>
                <c:pt idx="126">
                  <c:v>6</c:v>
                </c:pt>
                <c:pt idx="127">
                  <c:v>10</c:v>
                </c:pt>
                <c:pt idx="128">
                  <c:v>32</c:v>
                </c:pt>
                <c:pt idx="129">
                  <c:v>6</c:v>
                </c:pt>
                <c:pt idx="130">
                  <c:v>4</c:v>
                </c:pt>
                <c:pt idx="131">
                  <c:v>24</c:v>
                </c:pt>
                <c:pt idx="132">
                  <c:v>32</c:v>
                </c:pt>
                <c:pt idx="133">
                  <c:v>10</c:v>
                </c:pt>
                <c:pt idx="134">
                  <c:v>10</c:v>
                </c:pt>
                <c:pt idx="135">
                  <c:v>12</c:v>
                </c:pt>
                <c:pt idx="136">
                  <c:v>8</c:v>
                </c:pt>
                <c:pt idx="137">
                  <c:v>4</c:v>
                </c:pt>
                <c:pt idx="138">
                  <c:v>18</c:v>
                </c:pt>
                <c:pt idx="139">
                  <c:v>18</c:v>
                </c:pt>
                <c:pt idx="140">
                  <c:v>16</c:v>
                </c:pt>
                <c:pt idx="141">
                  <c:v>8</c:v>
                </c:pt>
                <c:pt idx="142">
                  <c:v>8</c:v>
                </c:pt>
                <c:pt idx="143">
                  <c:v>4</c:v>
                </c:pt>
                <c:pt idx="144">
                  <c:v>28</c:v>
                </c:pt>
                <c:pt idx="145">
                  <c:v>64</c:v>
                </c:pt>
                <c:pt idx="146">
                  <c:v>8</c:v>
                </c:pt>
                <c:pt idx="147">
                  <c:v>14</c:v>
                </c:pt>
                <c:pt idx="148">
                  <c:v>10</c:v>
                </c:pt>
                <c:pt idx="149">
                  <c:v>10</c:v>
                </c:pt>
                <c:pt idx="150">
                  <c:v>8</c:v>
                </c:pt>
                <c:pt idx="151">
                  <c:v>4</c:v>
                </c:pt>
                <c:pt idx="152">
                  <c:v>4</c:v>
                </c:pt>
                <c:pt idx="153">
                  <c:v>32</c:v>
                </c:pt>
                <c:pt idx="154">
                  <c:v>16</c:v>
                </c:pt>
                <c:pt idx="155">
                  <c:v>18</c:v>
                </c:pt>
                <c:pt idx="156">
                  <c:v>14</c:v>
                </c:pt>
                <c:pt idx="157">
                  <c:v>4</c:v>
                </c:pt>
                <c:pt idx="158">
                  <c:v>68</c:v>
                </c:pt>
                <c:pt idx="159">
                  <c:v>6</c:v>
                </c:pt>
                <c:pt idx="160">
                  <c:v>8</c:v>
                </c:pt>
                <c:pt idx="161">
                  <c:v>1</c:v>
                </c:pt>
                <c:pt idx="162">
                  <c:v>48</c:v>
                </c:pt>
                <c:pt idx="163">
                  <c:v>28</c:v>
                </c:pt>
                <c:pt idx="164">
                  <c:v>38</c:v>
                </c:pt>
                <c:pt idx="165">
                  <c:v>38</c:v>
                </c:pt>
                <c:pt idx="166">
                  <c:v>10</c:v>
                </c:pt>
                <c:pt idx="167">
                  <c:v>28</c:v>
                </c:pt>
                <c:pt idx="168">
                  <c:v>16</c:v>
                </c:pt>
                <c:pt idx="169">
                  <c:v>12</c:v>
                </c:pt>
                <c:pt idx="170">
                  <c:v>16</c:v>
                </c:pt>
                <c:pt idx="171">
                  <c:v>26</c:v>
                </c:pt>
                <c:pt idx="172">
                  <c:v>8</c:v>
                </c:pt>
                <c:pt idx="173">
                  <c:v>4</c:v>
                </c:pt>
                <c:pt idx="174">
                  <c:v>8</c:v>
                </c:pt>
                <c:pt idx="175">
                  <c:v>8</c:v>
                </c:pt>
                <c:pt idx="176">
                  <c:v>12</c:v>
                </c:pt>
                <c:pt idx="177">
                  <c:v>8</c:v>
                </c:pt>
                <c:pt idx="178">
                  <c:v>4</c:v>
                </c:pt>
                <c:pt idx="179">
                  <c:v>16</c:v>
                </c:pt>
                <c:pt idx="180">
                  <c:v>24</c:v>
                </c:pt>
                <c:pt idx="181">
                  <c:v>22</c:v>
                </c:pt>
                <c:pt idx="182">
                  <c:v>20</c:v>
                </c:pt>
                <c:pt idx="183">
                  <c:v>8</c:v>
                </c:pt>
                <c:pt idx="184">
                  <c:v>12</c:v>
                </c:pt>
                <c:pt idx="185">
                  <c:v>8</c:v>
                </c:pt>
                <c:pt idx="186">
                  <c:v>12</c:v>
                </c:pt>
                <c:pt idx="187">
                  <c:v>12</c:v>
                </c:pt>
                <c:pt idx="188">
                  <c:v>4</c:v>
                </c:pt>
                <c:pt idx="189">
                  <c:v>2</c:v>
                </c:pt>
                <c:pt idx="190">
                  <c:v>6</c:v>
                </c:pt>
                <c:pt idx="191">
                  <c:v>4</c:v>
                </c:pt>
                <c:pt idx="192">
                  <c:v>8</c:v>
                </c:pt>
                <c:pt idx="193">
                  <c:v>4</c:v>
                </c:pt>
                <c:pt idx="194">
                  <c:v>4</c:v>
                </c:pt>
                <c:pt idx="195">
                  <c:v>6</c:v>
                </c:pt>
                <c:pt idx="196">
                  <c:v>4</c:v>
                </c:pt>
                <c:pt idx="197">
                  <c:v>2</c:v>
                </c:pt>
                <c:pt idx="198">
                  <c:v>28</c:v>
                </c:pt>
                <c:pt idx="199">
                  <c:v>64</c:v>
                </c:pt>
                <c:pt idx="200">
                  <c:v>18</c:v>
                </c:pt>
                <c:pt idx="201">
                  <c:v>36</c:v>
                </c:pt>
                <c:pt idx="202">
                  <c:v>18</c:v>
                </c:pt>
                <c:pt idx="203">
                  <c:v>10</c:v>
                </c:pt>
                <c:pt idx="204">
                  <c:v>16</c:v>
                </c:pt>
                <c:pt idx="205">
                  <c:v>12</c:v>
                </c:pt>
                <c:pt idx="206">
                  <c:v>12</c:v>
                </c:pt>
                <c:pt idx="207">
                  <c:v>8</c:v>
                </c:pt>
                <c:pt idx="208">
                  <c:v>6</c:v>
                </c:pt>
                <c:pt idx="209">
                  <c:v>4</c:v>
                </c:pt>
                <c:pt idx="210">
                  <c:v>8</c:v>
                </c:pt>
                <c:pt idx="211">
                  <c:v>16</c:v>
                </c:pt>
                <c:pt idx="212">
                  <c:v>16</c:v>
                </c:pt>
                <c:pt idx="213">
                  <c:v>4</c:v>
                </c:pt>
                <c:pt idx="214">
                  <c:v>4</c:v>
                </c:pt>
                <c:pt idx="215">
                  <c:v>2</c:v>
                </c:pt>
                <c:pt idx="216">
                  <c:v>4</c:v>
                </c:pt>
                <c:pt idx="217">
                  <c:v>10</c:v>
                </c:pt>
                <c:pt idx="218">
                  <c:v>8</c:v>
                </c:pt>
                <c:pt idx="219">
                  <c:v>28</c:v>
                </c:pt>
                <c:pt idx="220">
                  <c:v>4</c:v>
                </c:pt>
                <c:pt idx="221">
                  <c:v>2</c:v>
                </c:pt>
                <c:pt idx="222">
                  <c:v>2</c:v>
                </c:pt>
                <c:pt idx="223">
                  <c:v>12</c:v>
                </c:pt>
                <c:pt idx="224">
                  <c:v>32</c:v>
                </c:pt>
                <c:pt idx="225">
                  <c:v>24</c:v>
                </c:pt>
                <c:pt idx="226">
                  <c:v>8</c:v>
                </c:pt>
                <c:pt idx="227">
                  <c:v>6</c:v>
                </c:pt>
                <c:pt idx="228">
                  <c:v>10</c:v>
                </c:pt>
                <c:pt idx="229">
                  <c:v>16</c:v>
                </c:pt>
                <c:pt idx="230">
                  <c:v>4</c:v>
                </c:pt>
                <c:pt idx="231">
                  <c:v>1</c:v>
                </c:pt>
                <c:pt idx="232">
                  <c:v>4</c:v>
                </c:pt>
                <c:pt idx="233">
                  <c:v>16</c:v>
                </c:pt>
                <c:pt idx="234">
                  <c:v>4</c:v>
                </c:pt>
                <c:pt idx="235">
                  <c:v>8</c:v>
                </c:pt>
                <c:pt idx="236">
                  <c:v>16</c:v>
                </c:pt>
                <c:pt idx="237">
                  <c:v>4</c:v>
                </c:pt>
                <c:pt idx="238">
                  <c:v>6</c:v>
                </c:pt>
                <c:pt idx="239">
                  <c:v>4</c:v>
                </c:pt>
                <c:pt idx="240">
                  <c:v>8</c:v>
                </c:pt>
                <c:pt idx="241">
                  <c:v>4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</c:numCache>
            </c:numRef>
          </c:xVal>
          <c:yVal>
            <c:numRef>
              <c:f>'RMax - Cores'!$C$2:$C$246</c:f>
              <c:numCache>
                <c:formatCode>General</c:formatCode>
                <c:ptCount val="245"/>
                <c:pt idx="0">
                  <c:v>117.68528000000001</c:v>
                </c:pt>
                <c:pt idx="1">
                  <c:v>569.82119999999998</c:v>
                </c:pt>
                <c:pt idx="2">
                  <c:v>174.62064000000001</c:v>
                </c:pt>
                <c:pt idx="3">
                  <c:v>335.84111999999999</c:v>
                </c:pt>
                <c:pt idx="4">
                  <c:v>39.410802000000004</c:v>
                </c:pt>
                <c:pt idx="5">
                  <c:v>531.20051999999998</c:v>
                </c:pt>
                <c:pt idx="6">
                  <c:v>909.88400000000001</c:v>
                </c:pt>
                <c:pt idx="7">
                  <c:v>300.44867999999997</c:v>
                </c:pt>
                <c:pt idx="8">
                  <c:v>843.18780000000004</c:v>
                </c:pt>
                <c:pt idx="9">
                  <c:v>384.99288000000001</c:v>
                </c:pt>
                <c:pt idx="10">
                  <c:v>168.55869999999999</c:v>
                </c:pt>
                <c:pt idx="11">
                  <c:v>45.101376000000002</c:v>
                </c:pt>
                <c:pt idx="12">
                  <c:v>139.36048</c:v>
                </c:pt>
                <c:pt idx="13">
                  <c:v>346.02078</c:v>
                </c:pt>
                <c:pt idx="14">
                  <c:v>33.545501999999999</c:v>
                </c:pt>
                <c:pt idx="15">
                  <c:v>203.48628000000002</c:v>
                </c:pt>
                <c:pt idx="16">
                  <c:v>315.16192000000001</c:v>
                </c:pt>
                <c:pt idx="17">
                  <c:v>407.64528000000001</c:v>
                </c:pt>
                <c:pt idx="18">
                  <c:v>232.57668000000001</c:v>
                </c:pt>
                <c:pt idx="19">
                  <c:v>1624.7988</c:v>
                </c:pt>
                <c:pt idx="20">
                  <c:v>169.58100000000002</c:v>
                </c:pt>
                <c:pt idx="21">
                  <c:v>189.39570000000001</c:v>
                </c:pt>
                <c:pt idx="22">
                  <c:v>64.830120000000008</c:v>
                </c:pt>
                <c:pt idx="23">
                  <c:v>431.67292000000003</c:v>
                </c:pt>
                <c:pt idx="24">
                  <c:v>40.56532</c:v>
                </c:pt>
                <c:pt idx="25">
                  <c:v>242.29500000000002</c:v>
                </c:pt>
                <c:pt idx="26">
                  <c:v>584.52160000000003</c:v>
                </c:pt>
                <c:pt idx="27">
                  <c:v>77.393051999999997</c:v>
                </c:pt>
                <c:pt idx="28">
                  <c:v>167.31480000000002</c:v>
                </c:pt>
                <c:pt idx="29">
                  <c:v>56.671662000000005</c:v>
                </c:pt>
                <c:pt idx="30">
                  <c:v>95.400900000000007</c:v>
                </c:pt>
                <c:pt idx="31">
                  <c:v>104.34272</c:v>
                </c:pt>
                <c:pt idx="32">
                  <c:v>24.009208000000001</c:v>
                </c:pt>
                <c:pt idx="33">
                  <c:v>900.46565999999996</c:v>
                </c:pt>
                <c:pt idx="34">
                  <c:v>206.34947999999997</c:v>
                </c:pt>
                <c:pt idx="35">
                  <c:v>913.49220000000003</c:v>
                </c:pt>
                <c:pt idx="36">
                  <c:v>48.941286000000005</c:v>
                </c:pt>
                <c:pt idx="37">
                  <c:v>71.247960000000006</c:v>
                </c:pt>
                <c:pt idx="38">
                  <c:v>131.15432000000001</c:v>
                </c:pt>
                <c:pt idx="39">
                  <c:v>194.00463999999999</c:v>
                </c:pt>
                <c:pt idx="40">
                  <c:v>533.37419999999997</c:v>
                </c:pt>
                <c:pt idx="41">
                  <c:v>113.13131199999999</c:v>
                </c:pt>
                <c:pt idx="42">
                  <c:v>49.522242000000006</c:v>
                </c:pt>
                <c:pt idx="43">
                  <c:v>213.87515999999999</c:v>
                </c:pt>
                <c:pt idx="44">
                  <c:v>390.27152000000001</c:v>
                </c:pt>
                <c:pt idx="45">
                  <c:v>100.26</c:v>
                </c:pt>
                <c:pt idx="46">
                  <c:v>227.7269</c:v>
                </c:pt>
                <c:pt idx="47">
                  <c:v>416.83627999999999</c:v>
                </c:pt>
                <c:pt idx="48">
                  <c:v>202.66079999999999</c:v>
                </c:pt>
                <c:pt idx="49">
                  <c:v>1340.27232</c:v>
                </c:pt>
                <c:pt idx="50">
                  <c:v>345.05824000000001</c:v>
                </c:pt>
                <c:pt idx="51">
                  <c:v>983.79696000000001</c:v>
                </c:pt>
                <c:pt idx="52">
                  <c:v>36.708916000000002</c:v>
                </c:pt>
                <c:pt idx="53">
                  <c:v>46.53537</c:v>
                </c:pt>
                <c:pt idx="54">
                  <c:v>65.293992000000003</c:v>
                </c:pt>
                <c:pt idx="55">
                  <c:v>916.65632000000005</c:v>
                </c:pt>
                <c:pt idx="56">
                  <c:v>597.58640000000003</c:v>
                </c:pt>
                <c:pt idx="57">
                  <c:v>191.39815999999999</c:v>
                </c:pt>
                <c:pt idx="58">
                  <c:v>931.58807999999999</c:v>
                </c:pt>
                <c:pt idx="59">
                  <c:v>28.662099999999999</c:v>
                </c:pt>
                <c:pt idx="60">
                  <c:v>645.42337999999995</c:v>
                </c:pt>
                <c:pt idx="61">
                  <c:v>69.603995999999995</c:v>
                </c:pt>
                <c:pt idx="62">
                  <c:v>45.120511999999998</c:v>
                </c:pt>
                <c:pt idx="63">
                  <c:v>755.71505999999999</c:v>
                </c:pt>
                <c:pt idx="64">
                  <c:v>185.83240000000001</c:v>
                </c:pt>
                <c:pt idx="65">
                  <c:v>31.40925</c:v>
                </c:pt>
                <c:pt idx="66">
                  <c:v>1529.1372799999999</c:v>
                </c:pt>
                <c:pt idx="67">
                  <c:v>39.319611999999999</c:v>
                </c:pt>
                <c:pt idx="68">
                  <c:v>55.050975999999999</c:v>
                </c:pt>
                <c:pt idx="69">
                  <c:v>28.247095999999999</c:v>
                </c:pt>
                <c:pt idx="70">
                  <c:v>11.481287999999999</c:v>
                </c:pt>
                <c:pt idx="71">
                  <c:v>1354.56888</c:v>
                </c:pt>
                <c:pt idx="72">
                  <c:v>181.71096</c:v>
                </c:pt>
                <c:pt idx="73">
                  <c:v>127.237184</c:v>
                </c:pt>
                <c:pt idx="74">
                  <c:v>1434.8606399999999</c:v>
                </c:pt>
                <c:pt idx="75">
                  <c:v>1777.40544</c:v>
                </c:pt>
                <c:pt idx="76">
                  <c:v>65.681520000000006</c:v>
                </c:pt>
                <c:pt idx="77">
                  <c:v>1080.6249600000001</c:v>
                </c:pt>
                <c:pt idx="78">
                  <c:v>87.621219999999994</c:v>
                </c:pt>
                <c:pt idx="79">
                  <c:v>19.539884000000001</c:v>
                </c:pt>
                <c:pt idx="80">
                  <c:v>103.238224</c:v>
                </c:pt>
                <c:pt idx="81">
                  <c:v>47.453562000000005</c:v>
                </c:pt>
                <c:pt idx="82">
                  <c:v>60.717328000000002</c:v>
                </c:pt>
                <c:pt idx="83">
                  <c:v>2479.6665600000001</c:v>
                </c:pt>
                <c:pt idx="84">
                  <c:v>64.386060000000001</c:v>
                </c:pt>
                <c:pt idx="85">
                  <c:v>28.528548000000001</c:v>
                </c:pt>
                <c:pt idx="86">
                  <c:v>194.10712000000001</c:v>
                </c:pt>
                <c:pt idx="87">
                  <c:v>1499.8841600000001</c:v>
                </c:pt>
                <c:pt idx="88">
                  <c:v>1152.53496</c:v>
                </c:pt>
                <c:pt idx="89">
                  <c:v>776.50879999999995</c:v>
                </c:pt>
                <c:pt idx="90">
                  <c:v>18.473416</c:v>
                </c:pt>
                <c:pt idx="91">
                  <c:v>815.43000000000006</c:v>
                </c:pt>
                <c:pt idx="92">
                  <c:v>31.301796000000003</c:v>
                </c:pt>
                <c:pt idx="93">
                  <c:v>119.25832</c:v>
                </c:pt>
                <c:pt idx="94">
                  <c:v>481.37328000000002</c:v>
                </c:pt>
                <c:pt idx="95">
                  <c:v>62.003143999999999</c:v>
                </c:pt>
                <c:pt idx="96">
                  <c:v>162.48231999999999</c:v>
                </c:pt>
                <c:pt idx="97">
                  <c:v>887.69940000000008</c:v>
                </c:pt>
                <c:pt idx="98">
                  <c:v>65.37324000000001</c:v>
                </c:pt>
                <c:pt idx="99">
                  <c:v>99.563999999999993</c:v>
                </c:pt>
                <c:pt idx="100">
                  <c:v>92.816320000000005</c:v>
                </c:pt>
                <c:pt idx="101">
                  <c:v>1619.2512000000002</c:v>
                </c:pt>
                <c:pt idx="102">
                  <c:v>174.41018</c:v>
                </c:pt>
                <c:pt idx="103">
                  <c:v>26.271035999999999</c:v>
                </c:pt>
                <c:pt idx="104">
                  <c:v>2843.4806399999998</c:v>
                </c:pt>
                <c:pt idx="105">
                  <c:v>1955.60896</c:v>
                </c:pt>
                <c:pt idx="106">
                  <c:v>33.857379999999999</c:v>
                </c:pt>
                <c:pt idx="107">
                  <c:v>2038.46336</c:v>
                </c:pt>
                <c:pt idx="108">
                  <c:v>345.08800000000002</c:v>
                </c:pt>
                <c:pt idx="109">
                  <c:v>614.61422000000005</c:v>
                </c:pt>
                <c:pt idx="110">
                  <c:v>188.22720000000001</c:v>
                </c:pt>
                <c:pt idx="111">
                  <c:v>217.22767999999999</c:v>
                </c:pt>
                <c:pt idx="112">
                  <c:v>31.264483999999999</c:v>
                </c:pt>
                <c:pt idx="113">
                  <c:v>704.68059999999991</c:v>
                </c:pt>
                <c:pt idx="114">
                  <c:v>242.61624</c:v>
                </c:pt>
                <c:pt idx="115">
                  <c:v>63.179099999999998</c:v>
                </c:pt>
                <c:pt idx="116">
                  <c:v>43.152760000000001</c:v>
                </c:pt>
                <c:pt idx="117">
                  <c:v>128.59520000000001</c:v>
                </c:pt>
                <c:pt idx="118">
                  <c:v>39.751035999999999</c:v>
                </c:pt>
                <c:pt idx="119">
                  <c:v>217.69792000000001</c:v>
                </c:pt>
                <c:pt idx="120">
                  <c:v>4.4640779999999998</c:v>
                </c:pt>
                <c:pt idx="121">
                  <c:v>1896.55872</c:v>
                </c:pt>
                <c:pt idx="122">
                  <c:v>350.86645999999996</c:v>
                </c:pt>
                <c:pt idx="123">
                  <c:v>150.5729</c:v>
                </c:pt>
                <c:pt idx="124">
                  <c:v>218.71584000000001</c:v>
                </c:pt>
                <c:pt idx="125">
                  <c:v>22.729652000000002</c:v>
                </c:pt>
                <c:pt idx="126">
                  <c:v>32.969333999999996</c:v>
                </c:pt>
                <c:pt idx="127">
                  <c:v>80.936559999999986</c:v>
                </c:pt>
                <c:pt idx="128">
                  <c:v>1010.41664</c:v>
                </c:pt>
                <c:pt idx="129">
                  <c:v>47.109450000000002</c:v>
                </c:pt>
                <c:pt idx="130">
                  <c:v>25.541640000000001</c:v>
                </c:pt>
                <c:pt idx="131">
                  <c:v>1101.3504</c:v>
                </c:pt>
                <c:pt idx="132">
                  <c:v>926.21888000000001</c:v>
                </c:pt>
                <c:pt idx="133">
                  <c:v>134.98259999999999</c:v>
                </c:pt>
                <c:pt idx="134">
                  <c:v>170.10829999999999</c:v>
                </c:pt>
                <c:pt idx="135">
                  <c:v>28.3125</c:v>
                </c:pt>
                <c:pt idx="136">
                  <c:v>1727.5816</c:v>
                </c:pt>
                <c:pt idx="137">
                  <c:v>23.515623999999999</c:v>
                </c:pt>
                <c:pt idx="138">
                  <c:v>846.18756000000008</c:v>
                </c:pt>
                <c:pt idx="139">
                  <c:v>373.82382000000001</c:v>
                </c:pt>
                <c:pt idx="140">
                  <c:v>724.29215999999997</c:v>
                </c:pt>
                <c:pt idx="141">
                  <c:v>136.96224000000001</c:v>
                </c:pt>
                <c:pt idx="142">
                  <c:v>97.206639999999993</c:v>
                </c:pt>
                <c:pt idx="143">
                  <c:v>28.576575999999999</c:v>
                </c:pt>
                <c:pt idx="144">
                  <c:v>1226.0886399999999</c:v>
                </c:pt>
                <c:pt idx="145">
                  <c:v>1305.1987200000001</c:v>
                </c:pt>
                <c:pt idx="146">
                  <c:v>223.03816</c:v>
                </c:pt>
                <c:pt idx="147">
                  <c:v>200.16192000000001</c:v>
                </c:pt>
                <c:pt idx="148">
                  <c:v>82.558039999999991</c:v>
                </c:pt>
                <c:pt idx="149">
                  <c:v>173.37510000000003</c:v>
                </c:pt>
                <c:pt idx="150">
                  <c:v>45.133848</c:v>
                </c:pt>
                <c:pt idx="151">
                  <c:v>37.008339999999997</c:v>
                </c:pt>
                <c:pt idx="152">
                  <c:v>23.014212000000001</c:v>
                </c:pt>
                <c:pt idx="153">
                  <c:v>382.89472000000001</c:v>
                </c:pt>
                <c:pt idx="154">
                  <c:v>718.52080000000001</c:v>
                </c:pt>
                <c:pt idx="155">
                  <c:v>1037.2912200000001</c:v>
                </c:pt>
                <c:pt idx="156">
                  <c:v>371.83104000000003</c:v>
                </c:pt>
                <c:pt idx="157">
                  <c:v>20.336756000000001</c:v>
                </c:pt>
                <c:pt idx="158">
                  <c:v>2072.8440000000001</c:v>
                </c:pt>
                <c:pt idx="159">
                  <c:v>58.070238000000003</c:v>
                </c:pt>
                <c:pt idx="160">
                  <c:v>58.875624000000002</c:v>
                </c:pt>
                <c:pt idx="161">
                  <c:v>95.625</c:v>
                </c:pt>
                <c:pt idx="162">
                  <c:v>2603.51568</c:v>
                </c:pt>
                <c:pt idx="163">
                  <c:v>357.30995999999999</c:v>
                </c:pt>
                <c:pt idx="164">
                  <c:v>2154.99748</c:v>
                </c:pt>
                <c:pt idx="165">
                  <c:v>1973.1940800000002</c:v>
                </c:pt>
                <c:pt idx="166">
                  <c:v>75.483620000000002</c:v>
                </c:pt>
                <c:pt idx="167">
                  <c:v>1449.9998800000001</c:v>
                </c:pt>
                <c:pt idx="168">
                  <c:v>401.84032000000002</c:v>
                </c:pt>
                <c:pt idx="169">
                  <c:v>110.39999999999999</c:v>
                </c:pt>
                <c:pt idx="170">
                  <c:v>82.039168000000004</c:v>
                </c:pt>
                <c:pt idx="171">
                  <c:v>802.3691</c:v>
                </c:pt>
                <c:pt idx="172">
                  <c:v>80.240719999999996</c:v>
                </c:pt>
                <c:pt idx="173">
                  <c:v>58.821120000000001</c:v>
                </c:pt>
                <c:pt idx="174">
                  <c:v>147.29079999999999</c:v>
                </c:pt>
                <c:pt idx="175">
                  <c:v>42.129159999999999</c:v>
                </c:pt>
                <c:pt idx="176">
                  <c:v>102.406836</c:v>
                </c:pt>
                <c:pt idx="177">
                  <c:v>158.39583999999999</c:v>
                </c:pt>
                <c:pt idx="178">
                  <c:v>36.768616000000002</c:v>
                </c:pt>
                <c:pt idx="179">
                  <c:v>416</c:v>
                </c:pt>
                <c:pt idx="180">
                  <c:v>1413.6057599999999</c:v>
                </c:pt>
                <c:pt idx="181">
                  <c:v>670.00933999999995</c:v>
                </c:pt>
                <c:pt idx="182">
                  <c:v>1324.8795999999998</c:v>
                </c:pt>
                <c:pt idx="183">
                  <c:v>73.812504000000004</c:v>
                </c:pt>
                <c:pt idx="184">
                  <c:v>710.21987999999999</c:v>
                </c:pt>
                <c:pt idx="185">
                  <c:v>143.51215999999999</c:v>
                </c:pt>
                <c:pt idx="186">
                  <c:v>86.265816000000001</c:v>
                </c:pt>
                <c:pt idx="187">
                  <c:v>58.052531999999999</c:v>
                </c:pt>
                <c:pt idx="188">
                  <c:v>31.823312000000001</c:v>
                </c:pt>
                <c:pt idx="189">
                  <c:v>20.90034</c:v>
                </c:pt>
                <c:pt idx="190">
                  <c:v>88.605540000000005</c:v>
                </c:pt>
                <c:pt idx="191">
                  <c:v>28.59394</c:v>
                </c:pt>
                <c:pt idx="192">
                  <c:v>49.909855999999998</c:v>
                </c:pt>
                <c:pt idx="193">
                  <c:v>17.532451999999999</c:v>
                </c:pt>
                <c:pt idx="194">
                  <c:v>29.501764000000001</c:v>
                </c:pt>
                <c:pt idx="195">
                  <c:v>31.319807999999998</c:v>
                </c:pt>
                <c:pt idx="196">
                  <c:v>24.726192000000001</c:v>
                </c:pt>
                <c:pt idx="197">
                  <c:v>10.617544000000001</c:v>
                </c:pt>
                <c:pt idx="198">
                  <c:v>1223.4821200000001</c:v>
                </c:pt>
                <c:pt idx="199">
                  <c:v>1745.9142400000001</c:v>
                </c:pt>
                <c:pt idx="200">
                  <c:v>374.77421999999996</c:v>
                </c:pt>
                <c:pt idx="201">
                  <c:v>1700.99892</c:v>
                </c:pt>
                <c:pt idx="202">
                  <c:v>393.11982</c:v>
                </c:pt>
                <c:pt idx="203">
                  <c:v>50.336600000000004</c:v>
                </c:pt>
                <c:pt idx="204">
                  <c:v>430.44560000000001</c:v>
                </c:pt>
                <c:pt idx="205">
                  <c:v>232.99715999999998</c:v>
                </c:pt>
                <c:pt idx="206">
                  <c:v>734.48616000000004</c:v>
                </c:pt>
                <c:pt idx="207">
                  <c:v>106.496</c:v>
                </c:pt>
                <c:pt idx="208">
                  <c:v>73.733159999999998</c:v>
                </c:pt>
                <c:pt idx="209">
                  <c:v>40.160319999999999</c:v>
                </c:pt>
                <c:pt idx="210">
                  <c:v>128.64032</c:v>
                </c:pt>
                <c:pt idx="211">
                  <c:v>66.361872000000005</c:v>
                </c:pt>
                <c:pt idx="212">
                  <c:v>84.125504000000006</c:v>
                </c:pt>
                <c:pt idx="213">
                  <c:v>27.648</c:v>
                </c:pt>
                <c:pt idx="214">
                  <c:v>38.986111999999999</c:v>
                </c:pt>
                <c:pt idx="215">
                  <c:v>10.68886</c:v>
                </c:pt>
                <c:pt idx="216">
                  <c:v>29.191984000000001</c:v>
                </c:pt>
                <c:pt idx="217">
                  <c:v>70.046189999999996</c:v>
                </c:pt>
                <c:pt idx="218">
                  <c:v>1825.7855999999999</c:v>
                </c:pt>
                <c:pt idx="219">
                  <c:v>349.02364</c:v>
                </c:pt>
                <c:pt idx="220">
                  <c:v>37.047552000000003</c:v>
                </c:pt>
                <c:pt idx="221">
                  <c:v>12.466796</c:v>
                </c:pt>
                <c:pt idx="222">
                  <c:v>12.604082</c:v>
                </c:pt>
                <c:pt idx="223">
                  <c:v>161.18412000000001</c:v>
                </c:pt>
                <c:pt idx="224">
                  <c:v>1879.76288</c:v>
                </c:pt>
                <c:pt idx="225">
                  <c:v>1457.5065599999998</c:v>
                </c:pt>
                <c:pt idx="226">
                  <c:v>105.92543999999999</c:v>
                </c:pt>
                <c:pt idx="227">
                  <c:v>213.12792000000002</c:v>
                </c:pt>
                <c:pt idx="228">
                  <c:v>87.263909999999996</c:v>
                </c:pt>
                <c:pt idx="229">
                  <c:v>116.50390400000001</c:v>
                </c:pt>
                <c:pt idx="230">
                  <c:v>36.797260000000001</c:v>
                </c:pt>
                <c:pt idx="231">
                  <c:v>5.873227</c:v>
                </c:pt>
                <c:pt idx="232">
                  <c:v>19.326823999999998</c:v>
                </c:pt>
                <c:pt idx="233">
                  <c:v>106.39096000000001</c:v>
                </c:pt>
                <c:pt idx="234">
                  <c:v>28.533332000000001</c:v>
                </c:pt>
                <c:pt idx="235">
                  <c:v>182.21871999999999</c:v>
                </c:pt>
                <c:pt idx="236">
                  <c:v>127.630864</c:v>
                </c:pt>
                <c:pt idx="237">
                  <c:v>24.405076000000001</c:v>
                </c:pt>
                <c:pt idx="238">
                  <c:v>36.840276000000003</c:v>
                </c:pt>
                <c:pt idx="239">
                  <c:v>28.533332000000001</c:v>
                </c:pt>
                <c:pt idx="240">
                  <c:v>58.875624000000002</c:v>
                </c:pt>
                <c:pt idx="241">
                  <c:v>26.583176000000002</c:v>
                </c:pt>
                <c:pt idx="242">
                  <c:v>12.411534</c:v>
                </c:pt>
                <c:pt idx="243">
                  <c:v>11.163411999999999</c:v>
                </c:pt>
                <c:pt idx="244">
                  <c:v>9.6306419999999999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7-4649-9F9C-C4288FED1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758448"/>
        <c:axId val="1061753872"/>
      </c:scatterChart>
      <c:valAx>
        <c:axId val="106175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753872"/>
        <c:crosses val="autoZero"/>
        <c:crossBetween val="midCat"/>
      </c:valAx>
      <c:valAx>
        <c:axId val="106175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758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RMax / Price and Rpeak /</a:t>
            </a:r>
            <a:r>
              <a:rPr lang="en-US" baseline="0"/>
              <a:t>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'Rmax;Rpeak - Price'!$C$1</c:f>
              <c:strCache>
                <c:ptCount val="1"/>
                <c:pt idx="0">
                  <c:v>RMax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'Rmax;Rpeak - Price'!$B$2:$B$199</c:f>
              <c:numCache>
                <c:formatCode>General</c:formatCode>
                <c:ptCount val="198"/>
                <c:pt idx="0">
                  <c:v>79</c:v>
                </c:pt>
                <c:pt idx="1">
                  <c:v>1950</c:v>
                </c:pt>
                <c:pt idx="2">
                  <c:v>142</c:v>
                </c:pt>
                <c:pt idx="3">
                  <c:v>999</c:v>
                </c:pt>
                <c:pt idx="4">
                  <c:v>900</c:v>
                </c:pt>
                <c:pt idx="5">
                  <c:v>3072</c:v>
                </c:pt>
                <c:pt idx="6">
                  <c:v>3072</c:v>
                </c:pt>
                <c:pt idx="7">
                  <c:v>252</c:v>
                </c:pt>
                <c:pt idx="8">
                  <c:v>105</c:v>
                </c:pt>
                <c:pt idx="9">
                  <c:v>1443</c:v>
                </c:pt>
                <c:pt idx="10">
                  <c:v>1725</c:v>
                </c:pt>
                <c:pt idx="11">
                  <c:v>402</c:v>
                </c:pt>
                <c:pt idx="12">
                  <c:v>777</c:v>
                </c:pt>
                <c:pt idx="13">
                  <c:v>175</c:v>
                </c:pt>
                <c:pt idx="14">
                  <c:v>2118</c:v>
                </c:pt>
                <c:pt idx="15">
                  <c:v>3406</c:v>
                </c:pt>
                <c:pt idx="16">
                  <c:v>1589</c:v>
                </c:pt>
                <c:pt idx="17">
                  <c:v>499</c:v>
                </c:pt>
                <c:pt idx="18">
                  <c:v>1554</c:v>
                </c:pt>
                <c:pt idx="19">
                  <c:v>182</c:v>
                </c:pt>
                <c:pt idx="20">
                  <c:v>887</c:v>
                </c:pt>
                <c:pt idx="21">
                  <c:v>290</c:v>
                </c:pt>
                <c:pt idx="22">
                  <c:v>75</c:v>
                </c:pt>
                <c:pt idx="23">
                  <c:v>452</c:v>
                </c:pt>
                <c:pt idx="24">
                  <c:v>1894</c:v>
                </c:pt>
                <c:pt idx="25">
                  <c:v>100</c:v>
                </c:pt>
                <c:pt idx="26">
                  <c:v>39</c:v>
                </c:pt>
                <c:pt idx="27">
                  <c:v>614</c:v>
                </c:pt>
                <c:pt idx="28">
                  <c:v>417</c:v>
                </c:pt>
                <c:pt idx="29">
                  <c:v>1169</c:v>
                </c:pt>
                <c:pt idx="30">
                  <c:v>940</c:v>
                </c:pt>
                <c:pt idx="31">
                  <c:v>3358</c:v>
                </c:pt>
                <c:pt idx="32">
                  <c:v>2336</c:v>
                </c:pt>
                <c:pt idx="33">
                  <c:v>3072</c:v>
                </c:pt>
                <c:pt idx="34">
                  <c:v>1443</c:v>
                </c:pt>
                <c:pt idx="35">
                  <c:v>1107</c:v>
                </c:pt>
                <c:pt idx="36">
                  <c:v>273</c:v>
                </c:pt>
                <c:pt idx="37">
                  <c:v>874</c:v>
                </c:pt>
                <c:pt idx="38">
                  <c:v>400</c:v>
                </c:pt>
                <c:pt idx="39">
                  <c:v>1222</c:v>
                </c:pt>
                <c:pt idx="40">
                  <c:v>1273</c:v>
                </c:pt>
                <c:pt idx="41">
                  <c:v>1846</c:v>
                </c:pt>
                <c:pt idx="42">
                  <c:v>1329</c:v>
                </c:pt>
                <c:pt idx="43">
                  <c:v>1445</c:v>
                </c:pt>
                <c:pt idx="44">
                  <c:v>510</c:v>
                </c:pt>
                <c:pt idx="45">
                  <c:v>5890</c:v>
                </c:pt>
                <c:pt idx="46">
                  <c:v>1273</c:v>
                </c:pt>
                <c:pt idx="47">
                  <c:v>4702</c:v>
                </c:pt>
                <c:pt idx="48">
                  <c:v>969</c:v>
                </c:pt>
                <c:pt idx="49">
                  <c:v>406</c:v>
                </c:pt>
                <c:pt idx="50">
                  <c:v>1107</c:v>
                </c:pt>
                <c:pt idx="51">
                  <c:v>798</c:v>
                </c:pt>
                <c:pt idx="52">
                  <c:v>667</c:v>
                </c:pt>
                <c:pt idx="53">
                  <c:v>2111</c:v>
                </c:pt>
                <c:pt idx="54">
                  <c:v>3780</c:v>
                </c:pt>
                <c:pt idx="55">
                  <c:v>2967</c:v>
                </c:pt>
                <c:pt idx="56">
                  <c:v>2445</c:v>
                </c:pt>
                <c:pt idx="57">
                  <c:v>2057</c:v>
                </c:pt>
                <c:pt idx="58">
                  <c:v>554</c:v>
                </c:pt>
                <c:pt idx="59">
                  <c:v>459</c:v>
                </c:pt>
                <c:pt idx="60">
                  <c:v>112</c:v>
                </c:pt>
                <c:pt idx="61">
                  <c:v>349</c:v>
                </c:pt>
                <c:pt idx="62">
                  <c:v>262</c:v>
                </c:pt>
                <c:pt idx="63">
                  <c:v>10009</c:v>
                </c:pt>
                <c:pt idx="64">
                  <c:v>939</c:v>
                </c:pt>
                <c:pt idx="65">
                  <c:v>1656</c:v>
                </c:pt>
                <c:pt idx="66">
                  <c:v>6302</c:v>
                </c:pt>
                <c:pt idx="67">
                  <c:v>5825</c:v>
                </c:pt>
                <c:pt idx="68">
                  <c:v>612</c:v>
                </c:pt>
                <c:pt idx="69">
                  <c:v>5890</c:v>
                </c:pt>
                <c:pt idx="70">
                  <c:v>1389</c:v>
                </c:pt>
                <c:pt idx="71">
                  <c:v>380</c:v>
                </c:pt>
                <c:pt idx="72">
                  <c:v>380</c:v>
                </c:pt>
                <c:pt idx="73">
                  <c:v>410</c:v>
                </c:pt>
                <c:pt idx="74">
                  <c:v>20</c:v>
                </c:pt>
                <c:pt idx="75">
                  <c:v>2000</c:v>
                </c:pt>
                <c:pt idx="76">
                  <c:v>633</c:v>
                </c:pt>
                <c:pt idx="77">
                  <c:v>37</c:v>
                </c:pt>
                <c:pt idx="78">
                  <c:v>1881</c:v>
                </c:pt>
                <c:pt idx="79">
                  <c:v>3543</c:v>
                </c:pt>
                <c:pt idx="80">
                  <c:v>2946</c:v>
                </c:pt>
                <c:pt idx="81">
                  <c:v>297</c:v>
                </c:pt>
                <c:pt idx="82">
                  <c:v>3655</c:v>
                </c:pt>
                <c:pt idx="83">
                  <c:v>999</c:v>
                </c:pt>
                <c:pt idx="84">
                  <c:v>547</c:v>
                </c:pt>
                <c:pt idx="85">
                  <c:v>2059</c:v>
                </c:pt>
                <c:pt idx="86">
                  <c:v>1900</c:v>
                </c:pt>
                <c:pt idx="87">
                  <c:v>1666</c:v>
                </c:pt>
                <c:pt idx="88">
                  <c:v>1107</c:v>
                </c:pt>
                <c:pt idx="89">
                  <c:v>20320</c:v>
                </c:pt>
                <c:pt idx="90">
                  <c:v>3500</c:v>
                </c:pt>
                <c:pt idx="91">
                  <c:v>347</c:v>
                </c:pt>
                <c:pt idx="92">
                  <c:v>8444</c:v>
                </c:pt>
                <c:pt idx="93">
                  <c:v>7638</c:v>
                </c:pt>
                <c:pt idx="94">
                  <c:v>4061</c:v>
                </c:pt>
                <c:pt idx="95">
                  <c:v>919</c:v>
                </c:pt>
                <c:pt idx="96">
                  <c:v>2612</c:v>
                </c:pt>
                <c:pt idx="97">
                  <c:v>2057</c:v>
                </c:pt>
                <c:pt idx="98">
                  <c:v>1666</c:v>
                </c:pt>
                <c:pt idx="99">
                  <c:v>996</c:v>
                </c:pt>
                <c:pt idx="100">
                  <c:v>501</c:v>
                </c:pt>
                <c:pt idx="101">
                  <c:v>297</c:v>
                </c:pt>
                <c:pt idx="102">
                  <c:v>7890</c:v>
                </c:pt>
                <c:pt idx="103">
                  <c:v>1846</c:v>
                </c:pt>
                <c:pt idx="104">
                  <c:v>1750</c:v>
                </c:pt>
                <c:pt idx="105">
                  <c:v>1286</c:v>
                </c:pt>
                <c:pt idx="106">
                  <c:v>170</c:v>
                </c:pt>
                <c:pt idx="107">
                  <c:v>110</c:v>
                </c:pt>
                <c:pt idx="108">
                  <c:v>35</c:v>
                </c:pt>
                <c:pt idx="109">
                  <c:v>2500</c:v>
                </c:pt>
                <c:pt idx="110">
                  <c:v>1166</c:v>
                </c:pt>
                <c:pt idx="111">
                  <c:v>939</c:v>
                </c:pt>
                <c:pt idx="112">
                  <c:v>450</c:v>
                </c:pt>
                <c:pt idx="113">
                  <c:v>4185</c:v>
                </c:pt>
                <c:pt idx="114">
                  <c:v>4061</c:v>
                </c:pt>
                <c:pt idx="115">
                  <c:v>3101</c:v>
                </c:pt>
                <c:pt idx="116">
                  <c:v>1552</c:v>
                </c:pt>
                <c:pt idx="117">
                  <c:v>1446</c:v>
                </c:pt>
                <c:pt idx="118">
                  <c:v>284</c:v>
                </c:pt>
                <c:pt idx="119">
                  <c:v>16616</c:v>
                </c:pt>
                <c:pt idx="120">
                  <c:v>5895</c:v>
                </c:pt>
                <c:pt idx="121">
                  <c:v>2057</c:v>
                </c:pt>
                <c:pt idx="122">
                  <c:v>1445</c:v>
                </c:pt>
                <c:pt idx="123">
                  <c:v>1219</c:v>
                </c:pt>
                <c:pt idx="124">
                  <c:v>1035</c:v>
                </c:pt>
                <c:pt idx="125">
                  <c:v>500</c:v>
                </c:pt>
                <c:pt idx="126">
                  <c:v>430</c:v>
                </c:pt>
                <c:pt idx="127">
                  <c:v>392</c:v>
                </c:pt>
                <c:pt idx="128">
                  <c:v>9060</c:v>
                </c:pt>
                <c:pt idx="129">
                  <c:v>2529</c:v>
                </c:pt>
                <c:pt idx="130">
                  <c:v>2445</c:v>
                </c:pt>
                <c:pt idx="131">
                  <c:v>2424</c:v>
                </c:pt>
                <c:pt idx="132">
                  <c:v>777</c:v>
                </c:pt>
                <c:pt idx="133">
                  <c:v>498</c:v>
                </c:pt>
                <c:pt idx="134">
                  <c:v>406</c:v>
                </c:pt>
                <c:pt idx="135">
                  <c:v>30</c:v>
                </c:pt>
                <c:pt idx="136">
                  <c:v>13274</c:v>
                </c:pt>
                <c:pt idx="137">
                  <c:v>6742</c:v>
                </c:pt>
                <c:pt idx="138">
                  <c:v>4394</c:v>
                </c:pt>
                <c:pt idx="139">
                  <c:v>3950</c:v>
                </c:pt>
                <c:pt idx="140">
                  <c:v>3003</c:v>
                </c:pt>
                <c:pt idx="141">
                  <c:v>2837</c:v>
                </c:pt>
                <c:pt idx="142">
                  <c:v>2055</c:v>
                </c:pt>
                <c:pt idx="143">
                  <c:v>1900</c:v>
                </c:pt>
                <c:pt idx="144">
                  <c:v>887</c:v>
                </c:pt>
                <c:pt idx="145">
                  <c:v>790</c:v>
                </c:pt>
                <c:pt idx="146">
                  <c:v>700</c:v>
                </c:pt>
                <c:pt idx="147">
                  <c:v>217</c:v>
                </c:pt>
                <c:pt idx="148">
                  <c:v>153</c:v>
                </c:pt>
                <c:pt idx="149">
                  <c:v>4553</c:v>
                </c:pt>
                <c:pt idx="150">
                  <c:v>2700</c:v>
                </c:pt>
                <c:pt idx="151">
                  <c:v>2612</c:v>
                </c:pt>
                <c:pt idx="152">
                  <c:v>2529</c:v>
                </c:pt>
                <c:pt idx="153">
                  <c:v>2059</c:v>
                </c:pt>
                <c:pt idx="154">
                  <c:v>1776</c:v>
                </c:pt>
                <c:pt idx="155">
                  <c:v>1725</c:v>
                </c:pt>
                <c:pt idx="156">
                  <c:v>646</c:v>
                </c:pt>
                <c:pt idx="157">
                  <c:v>554</c:v>
                </c:pt>
                <c:pt idx="158">
                  <c:v>491</c:v>
                </c:pt>
                <c:pt idx="159">
                  <c:v>350</c:v>
                </c:pt>
                <c:pt idx="160">
                  <c:v>306</c:v>
                </c:pt>
                <c:pt idx="161">
                  <c:v>284</c:v>
                </c:pt>
                <c:pt idx="162">
                  <c:v>100</c:v>
                </c:pt>
                <c:pt idx="163">
                  <c:v>95</c:v>
                </c:pt>
                <c:pt idx="164">
                  <c:v>79</c:v>
                </c:pt>
                <c:pt idx="165">
                  <c:v>6</c:v>
                </c:pt>
                <c:pt idx="166">
                  <c:v>9328</c:v>
                </c:pt>
                <c:pt idx="167">
                  <c:v>6837</c:v>
                </c:pt>
                <c:pt idx="168">
                  <c:v>6439.57</c:v>
                </c:pt>
                <c:pt idx="169">
                  <c:v>5031</c:v>
                </c:pt>
                <c:pt idx="170">
                  <c:v>4616</c:v>
                </c:pt>
                <c:pt idx="171">
                  <c:v>4000</c:v>
                </c:pt>
                <c:pt idx="172">
                  <c:v>2891</c:v>
                </c:pt>
                <c:pt idx="173">
                  <c:v>2616</c:v>
                </c:pt>
                <c:pt idx="174">
                  <c:v>1776</c:v>
                </c:pt>
                <c:pt idx="175">
                  <c:v>1611</c:v>
                </c:pt>
                <c:pt idx="176">
                  <c:v>1552</c:v>
                </c:pt>
                <c:pt idx="177">
                  <c:v>1440</c:v>
                </c:pt>
                <c:pt idx="178">
                  <c:v>721</c:v>
                </c:pt>
                <c:pt idx="179">
                  <c:v>701</c:v>
                </c:pt>
                <c:pt idx="180">
                  <c:v>400</c:v>
                </c:pt>
                <c:pt idx="181">
                  <c:v>365</c:v>
                </c:pt>
                <c:pt idx="182">
                  <c:v>250</c:v>
                </c:pt>
                <c:pt idx="183">
                  <c:v>200</c:v>
                </c:pt>
                <c:pt idx="184">
                  <c:v>40</c:v>
                </c:pt>
                <c:pt idx="185">
                  <c:v>30</c:v>
                </c:pt>
                <c:pt idx="186">
                  <c:v>4456</c:v>
                </c:pt>
                <c:pt idx="187">
                  <c:v>4227</c:v>
                </c:pt>
                <c:pt idx="188">
                  <c:v>4000</c:v>
                </c:pt>
                <c:pt idx="189">
                  <c:v>2057</c:v>
                </c:pt>
                <c:pt idx="190">
                  <c:v>1552</c:v>
                </c:pt>
                <c:pt idx="191">
                  <c:v>1219</c:v>
                </c:pt>
                <c:pt idx="192">
                  <c:v>950</c:v>
                </c:pt>
                <c:pt idx="193">
                  <c:v>912</c:v>
                </c:pt>
                <c:pt idx="194">
                  <c:v>436</c:v>
                </c:pt>
                <c:pt idx="195">
                  <c:v>227</c:v>
                </c:pt>
                <c:pt idx="196">
                  <c:v>150</c:v>
                </c:pt>
                <c:pt idx="197">
                  <c:v>55</c:v>
                </c:pt>
              </c:numCache>
            </c:numRef>
          </c:xVal>
          <c:yVal>
            <c:numRef>
              <c:f>'Rmax;Rpeak - Price'!$C$2:$C$199</c:f>
              <c:numCache>
                <c:formatCode>General</c:formatCode>
                <c:ptCount val="198"/>
                <c:pt idx="0">
                  <c:v>117.68528000000001</c:v>
                </c:pt>
                <c:pt idx="1">
                  <c:v>569.82119999999998</c:v>
                </c:pt>
                <c:pt idx="2">
                  <c:v>335.84111999999999</c:v>
                </c:pt>
                <c:pt idx="3">
                  <c:v>39.410802000000004</c:v>
                </c:pt>
                <c:pt idx="4">
                  <c:v>531.20051999999998</c:v>
                </c:pt>
                <c:pt idx="5">
                  <c:v>909.88400000000001</c:v>
                </c:pt>
                <c:pt idx="6">
                  <c:v>843.18780000000004</c:v>
                </c:pt>
                <c:pt idx="7">
                  <c:v>384.99288000000001</c:v>
                </c:pt>
                <c:pt idx="8">
                  <c:v>168.55869999999999</c:v>
                </c:pt>
                <c:pt idx="9">
                  <c:v>45.101376000000002</c:v>
                </c:pt>
                <c:pt idx="10">
                  <c:v>139.36048</c:v>
                </c:pt>
                <c:pt idx="11">
                  <c:v>346.02078</c:v>
                </c:pt>
                <c:pt idx="12">
                  <c:v>33.545501999999999</c:v>
                </c:pt>
                <c:pt idx="13">
                  <c:v>203.48628000000002</c:v>
                </c:pt>
                <c:pt idx="14">
                  <c:v>315.16192000000001</c:v>
                </c:pt>
                <c:pt idx="15">
                  <c:v>407.64528000000001</c:v>
                </c:pt>
                <c:pt idx="16">
                  <c:v>232.57668000000001</c:v>
                </c:pt>
                <c:pt idx="17">
                  <c:v>1624.7988</c:v>
                </c:pt>
                <c:pt idx="18">
                  <c:v>169.58100000000002</c:v>
                </c:pt>
                <c:pt idx="19">
                  <c:v>189.39570000000001</c:v>
                </c:pt>
                <c:pt idx="20">
                  <c:v>64.830120000000008</c:v>
                </c:pt>
                <c:pt idx="21">
                  <c:v>431.67292000000003</c:v>
                </c:pt>
                <c:pt idx="22">
                  <c:v>40.56532</c:v>
                </c:pt>
                <c:pt idx="23">
                  <c:v>242.29500000000002</c:v>
                </c:pt>
                <c:pt idx="24">
                  <c:v>584.52160000000003</c:v>
                </c:pt>
                <c:pt idx="25">
                  <c:v>77.393051999999997</c:v>
                </c:pt>
                <c:pt idx="26">
                  <c:v>167.31480000000002</c:v>
                </c:pt>
                <c:pt idx="27">
                  <c:v>56.671662000000005</c:v>
                </c:pt>
                <c:pt idx="28">
                  <c:v>95.400900000000007</c:v>
                </c:pt>
                <c:pt idx="29">
                  <c:v>104.34272</c:v>
                </c:pt>
                <c:pt idx="30">
                  <c:v>24.009208000000001</c:v>
                </c:pt>
                <c:pt idx="31">
                  <c:v>900.46565999999996</c:v>
                </c:pt>
                <c:pt idx="32">
                  <c:v>206.34947999999997</c:v>
                </c:pt>
                <c:pt idx="33">
                  <c:v>913.49220000000003</c:v>
                </c:pt>
                <c:pt idx="34">
                  <c:v>48.941286000000005</c:v>
                </c:pt>
                <c:pt idx="35">
                  <c:v>71.247960000000006</c:v>
                </c:pt>
                <c:pt idx="36">
                  <c:v>131.15432000000001</c:v>
                </c:pt>
                <c:pt idx="37">
                  <c:v>533.37419999999997</c:v>
                </c:pt>
                <c:pt idx="38">
                  <c:v>113.13131199999999</c:v>
                </c:pt>
                <c:pt idx="39">
                  <c:v>49.522242000000006</c:v>
                </c:pt>
                <c:pt idx="40">
                  <c:v>213.87515999999999</c:v>
                </c:pt>
                <c:pt idx="41">
                  <c:v>390.27152000000001</c:v>
                </c:pt>
                <c:pt idx="42">
                  <c:v>100.26</c:v>
                </c:pt>
                <c:pt idx="43">
                  <c:v>227.7269</c:v>
                </c:pt>
                <c:pt idx="44">
                  <c:v>416.83627999999999</c:v>
                </c:pt>
                <c:pt idx="45">
                  <c:v>1340.27232</c:v>
                </c:pt>
                <c:pt idx="46">
                  <c:v>345.05824000000001</c:v>
                </c:pt>
                <c:pt idx="47">
                  <c:v>983.79696000000001</c:v>
                </c:pt>
                <c:pt idx="48">
                  <c:v>36.708916000000002</c:v>
                </c:pt>
                <c:pt idx="49">
                  <c:v>46.53537</c:v>
                </c:pt>
                <c:pt idx="50">
                  <c:v>65.293992000000003</c:v>
                </c:pt>
                <c:pt idx="51">
                  <c:v>597.58640000000003</c:v>
                </c:pt>
                <c:pt idx="52">
                  <c:v>191.39815999999999</c:v>
                </c:pt>
                <c:pt idx="53">
                  <c:v>645.42337999999995</c:v>
                </c:pt>
                <c:pt idx="54">
                  <c:v>69.603995999999995</c:v>
                </c:pt>
                <c:pt idx="55">
                  <c:v>45.120511999999998</c:v>
                </c:pt>
                <c:pt idx="56">
                  <c:v>755.71505999999999</c:v>
                </c:pt>
                <c:pt idx="57">
                  <c:v>185.83240000000001</c:v>
                </c:pt>
                <c:pt idx="58">
                  <c:v>31.40925</c:v>
                </c:pt>
                <c:pt idx="59">
                  <c:v>1529.1372799999999</c:v>
                </c:pt>
                <c:pt idx="60">
                  <c:v>39.319611999999999</c:v>
                </c:pt>
                <c:pt idx="61">
                  <c:v>55.050975999999999</c:v>
                </c:pt>
                <c:pt idx="62">
                  <c:v>28.247095999999999</c:v>
                </c:pt>
                <c:pt idx="63">
                  <c:v>1354.56888</c:v>
                </c:pt>
                <c:pt idx="64">
                  <c:v>181.71096</c:v>
                </c:pt>
                <c:pt idx="65">
                  <c:v>127.237184</c:v>
                </c:pt>
                <c:pt idx="66">
                  <c:v>1434.8606399999999</c:v>
                </c:pt>
                <c:pt idx="67">
                  <c:v>1777.40544</c:v>
                </c:pt>
                <c:pt idx="68">
                  <c:v>65.681520000000006</c:v>
                </c:pt>
                <c:pt idx="69">
                  <c:v>1080.6249600000001</c:v>
                </c:pt>
                <c:pt idx="70">
                  <c:v>87.621219999999994</c:v>
                </c:pt>
                <c:pt idx="71">
                  <c:v>19.539884000000001</c:v>
                </c:pt>
                <c:pt idx="72">
                  <c:v>103.238224</c:v>
                </c:pt>
                <c:pt idx="73">
                  <c:v>47.453562000000005</c:v>
                </c:pt>
                <c:pt idx="74">
                  <c:v>60.717328000000002</c:v>
                </c:pt>
                <c:pt idx="75">
                  <c:v>2479.6665600000001</c:v>
                </c:pt>
                <c:pt idx="76">
                  <c:v>64.386060000000001</c:v>
                </c:pt>
                <c:pt idx="77">
                  <c:v>28.528548000000001</c:v>
                </c:pt>
                <c:pt idx="78">
                  <c:v>1499.8841600000001</c:v>
                </c:pt>
                <c:pt idx="79">
                  <c:v>1152.53496</c:v>
                </c:pt>
                <c:pt idx="80">
                  <c:v>776.50879999999995</c:v>
                </c:pt>
                <c:pt idx="81">
                  <c:v>18.473416</c:v>
                </c:pt>
                <c:pt idx="82">
                  <c:v>815.43000000000006</c:v>
                </c:pt>
                <c:pt idx="83">
                  <c:v>31.301796000000003</c:v>
                </c:pt>
                <c:pt idx="84">
                  <c:v>481.37328000000002</c:v>
                </c:pt>
                <c:pt idx="85">
                  <c:v>162.48231999999999</c:v>
                </c:pt>
                <c:pt idx="86">
                  <c:v>887.69940000000008</c:v>
                </c:pt>
                <c:pt idx="87">
                  <c:v>65.37324000000001</c:v>
                </c:pt>
                <c:pt idx="88">
                  <c:v>99.563999999999993</c:v>
                </c:pt>
                <c:pt idx="89">
                  <c:v>1619.2512000000002</c:v>
                </c:pt>
                <c:pt idx="90">
                  <c:v>174.41018</c:v>
                </c:pt>
                <c:pt idx="91">
                  <c:v>26.271035999999999</c:v>
                </c:pt>
                <c:pt idx="92">
                  <c:v>1955.60896</c:v>
                </c:pt>
                <c:pt idx="93">
                  <c:v>2038.46336</c:v>
                </c:pt>
                <c:pt idx="94">
                  <c:v>345.08800000000002</c:v>
                </c:pt>
                <c:pt idx="95">
                  <c:v>614.61422000000005</c:v>
                </c:pt>
                <c:pt idx="96">
                  <c:v>704.68059999999991</c:v>
                </c:pt>
                <c:pt idx="97">
                  <c:v>242.61624</c:v>
                </c:pt>
                <c:pt idx="98">
                  <c:v>63.179099999999998</c:v>
                </c:pt>
                <c:pt idx="99">
                  <c:v>43.152760000000001</c:v>
                </c:pt>
                <c:pt idx="100">
                  <c:v>128.59520000000001</c:v>
                </c:pt>
                <c:pt idx="101">
                  <c:v>39.751035999999999</c:v>
                </c:pt>
                <c:pt idx="102">
                  <c:v>1896.55872</c:v>
                </c:pt>
                <c:pt idx="103">
                  <c:v>350.86645999999996</c:v>
                </c:pt>
                <c:pt idx="104">
                  <c:v>150.5729</c:v>
                </c:pt>
                <c:pt idx="105">
                  <c:v>218.71584000000001</c:v>
                </c:pt>
                <c:pt idx="106">
                  <c:v>22.729652000000002</c:v>
                </c:pt>
                <c:pt idx="107">
                  <c:v>32.969333999999996</c:v>
                </c:pt>
                <c:pt idx="108">
                  <c:v>80.936559999999986</c:v>
                </c:pt>
                <c:pt idx="109">
                  <c:v>926.21888000000001</c:v>
                </c:pt>
                <c:pt idx="110">
                  <c:v>134.98259999999999</c:v>
                </c:pt>
                <c:pt idx="111">
                  <c:v>170.10829999999999</c:v>
                </c:pt>
                <c:pt idx="112">
                  <c:v>28.3125</c:v>
                </c:pt>
                <c:pt idx="113">
                  <c:v>846.18756000000008</c:v>
                </c:pt>
                <c:pt idx="114">
                  <c:v>373.82382000000001</c:v>
                </c:pt>
                <c:pt idx="115">
                  <c:v>724.29215999999997</c:v>
                </c:pt>
                <c:pt idx="116">
                  <c:v>136.96224000000001</c:v>
                </c:pt>
                <c:pt idx="117">
                  <c:v>97.206639999999993</c:v>
                </c:pt>
                <c:pt idx="118">
                  <c:v>28.576575999999999</c:v>
                </c:pt>
                <c:pt idx="119">
                  <c:v>1226.0886399999999</c:v>
                </c:pt>
                <c:pt idx="120">
                  <c:v>1305.1987200000001</c:v>
                </c:pt>
                <c:pt idx="121">
                  <c:v>223.03816</c:v>
                </c:pt>
                <c:pt idx="122">
                  <c:v>200.16192000000001</c:v>
                </c:pt>
                <c:pt idx="123">
                  <c:v>82.558039999999991</c:v>
                </c:pt>
                <c:pt idx="124">
                  <c:v>173.37510000000003</c:v>
                </c:pt>
                <c:pt idx="125">
                  <c:v>45.133848</c:v>
                </c:pt>
                <c:pt idx="126">
                  <c:v>37.008339999999997</c:v>
                </c:pt>
                <c:pt idx="127">
                  <c:v>23.014212000000001</c:v>
                </c:pt>
                <c:pt idx="128">
                  <c:v>382.89472000000001</c:v>
                </c:pt>
                <c:pt idx="129">
                  <c:v>718.52080000000001</c:v>
                </c:pt>
                <c:pt idx="130">
                  <c:v>1037.2912200000001</c:v>
                </c:pt>
                <c:pt idx="131">
                  <c:v>371.83104000000003</c:v>
                </c:pt>
                <c:pt idx="132">
                  <c:v>20.336756000000001</c:v>
                </c:pt>
                <c:pt idx="133">
                  <c:v>2072.8440000000001</c:v>
                </c:pt>
                <c:pt idx="134">
                  <c:v>58.070238000000003</c:v>
                </c:pt>
                <c:pt idx="135">
                  <c:v>58.875624000000002</c:v>
                </c:pt>
                <c:pt idx="136">
                  <c:v>2154.99748</c:v>
                </c:pt>
                <c:pt idx="137">
                  <c:v>1973.1940800000002</c:v>
                </c:pt>
                <c:pt idx="138">
                  <c:v>75.483620000000002</c:v>
                </c:pt>
                <c:pt idx="139">
                  <c:v>1449.9998800000001</c:v>
                </c:pt>
                <c:pt idx="140">
                  <c:v>401.84032000000002</c:v>
                </c:pt>
                <c:pt idx="141">
                  <c:v>110.39999999999999</c:v>
                </c:pt>
                <c:pt idx="142">
                  <c:v>82.039168000000004</c:v>
                </c:pt>
                <c:pt idx="143">
                  <c:v>802.3691</c:v>
                </c:pt>
                <c:pt idx="144">
                  <c:v>80.240719999999996</c:v>
                </c:pt>
                <c:pt idx="145">
                  <c:v>58.821120000000001</c:v>
                </c:pt>
                <c:pt idx="146">
                  <c:v>147.29079999999999</c:v>
                </c:pt>
                <c:pt idx="147">
                  <c:v>42.129159999999999</c:v>
                </c:pt>
                <c:pt idx="148">
                  <c:v>102.406836</c:v>
                </c:pt>
                <c:pt idx="149">
                  <c:v>416</c:v>
                </c:pt>
                <c:pt idx="150">
                  <c:v>1413.6057599999999</c:v>
                </c:pt>
                <c:pt idx="151">
                  <c:v>670.00933999999995</c:v>
                </c:pt>
                <c:pt idx="152">
                  <c:v>1324.8795999999998</c:v>
                </c:pt>
                <c:pt idx="153">
                  <c:v>73.812504000000004</c:v>
                </c:pt>
                <c:pt idx="154">
                  <c:v>710.21987999999999</c:v>
                </c:pt>
                <c:pt idx="155">
                  <c:v>143.51215999999999</c:v>
                </c:pt>
                <c:pt idx="156">
                  <c:v>86.265816000000001</c:v>
                </c:pt>
                <c:pt idx="157">
                  <c:v>58.052531999999999</c:v>
                </c:pt>
                <c:pt idx="158">
                  <c:v>31.823312000000001</c:v>
                </c:pt>
                <c:pt idx="159">
                  <c:v>20.90034</c:v>
                </c:pt>
                <c:pt idx="160">
                  <c:v>88.605540000000005</c:v>
                </c:pt>
                <c:pt idx="161">
                  <c:v>28.59394</c:v>
                </c:pt>
                <c:pt idx="162">
                  <c:v>49.909855999999998</c:v>
                </c:pt>
                <c:pt idx="163">
                  <c:v>17.532451999999999</c:v>
                </c:pt>
                <c:pt idx="164">
                  <c:v>29.501764000000001</c:v>
                </c:pt>
                <c:pt idx="165">
                  <c:v>31.319807999999998</c:v>
                </c:pt>
                <c:pt idx="166">
                  <c:v>1223.4821200000001</c:v>
                </c:pt>
                <c:pt idx="167">
                  <c:v>1745.9142400000001</c:v>
                </c:pt>
                <c:pt idx="168">
                  <c:v>374.77421999999996</c:v>
                </c:pt>
                <c:pt idx="169">
                  <c:v>1700.99892</c:v>
                </c:pt>
                <c:pt idx="170">
                  <c:v>393.11982</c:v>
                </c:pt>
                <c:pt idx="171">
                  <c:v>50.336600000000004</c:v>
                </c:pt>
                <c:pt idx="172">
                  <c:v>430.44560000000001</c:v>
                </c:pt>
                <c:pt idx="173">
                  <c:v>232.99715999999998</c:v>
                </c:pt>
                <c:pt idx="174">
                  <c:v>734.48616000000004</c:v>
                </c:pt>
                <c:pt idx="175">
                  <c:v>106.496</c:v>
                </c:pt>
                <c:pt idx="176">
                  <c:v>73.733159999999998</c:v>
                </c:pt>
                <c:pt idx="177">
                  <c:v>40.160319999999999</c:v>
                </c:pt>
                <c:pt idx="178">
                  <c:v>128.64032</c:v>
                </c:pt>
                <c:pt idx="179">
                  <c:v>66.361872000000005</c:v>
                </c:pt>
                <c:pt idx="180">
                  <c:v>84.125504000000006</c:v>
                </c:pt>
                <c:pt idx="181">
                  <c:v>27.648</c:v>
                </c:pt>
                <c:pt idx="182">
                  <c:v>38.986111999999999</c:v>
                </c:pt>
                <c:pt idx="183">
                  <c:v>10.68886</c:v>
                </c:pt>
                <c:pt idx="184">
                  <c:v>29.191984000000001</c:v>
                </c:pt>
                <c:pt idx="185">
                  <c:v>70.046189999999996</c:v>
                </c:pt>
                <c:pt idx="186">
                  <c:v>161.18412000000001</c:v>
                </c:pt>
                <c:pt idx="187">
                  <c:v>1879.76288</c:v>
                </c:pt>
                <c:pt idx="188">
                  <c:v>1457.5065599999998</c:v>
                </c:pt>
                <c:pt idx="189">
                  <c:v>105.92543999999999</c:v>
                </c:pt>
                <c:pt idx="190">
                  <c:v>213.12792000000002</c:v>
                </c:pt>
                <c:pt idx="191">
                  <c:v>87.263909999999996</c:v>
                </c:pt>
                <c:pt idx="192">
                  <c:v>116.50390400000001</c:v>
                </c:pt>
                <c:pt idx="193">
                  <c:v>36.797260000000001</c:v>
                </c:pt>
                <c:pt idx="194">
                  <c:v>5.873227</c:v>
                </c:pt>
                <c:pt idx="195">
                  <c:v>19.326823999999998</c:v>
                </c:pt>
                <c:pt idx="196">
                  <c:v>106.39096000000001</c:v>
                </c:pt>
                <c:pt idx="197">
                  <c:v>28.533332000000001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4-435F-A52A-5DB87D4DEE84}"/>
            </c:ext>
          </c:extLst>
        </c:ser>
        <c:ser>
          <c:idx val="1"/>
          <c:order val="1"/>
          <c:tx>
            <c:strRef>
              <c:f>'Rmax;Rpeak - Price'!$D$1</c:f>
              <c:strCache>
                <c:ptCount val="1"/>
                <c:pt idx="0">
                  <c:v>Rpeak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'Rmax;Rpeak - Price'!$B$2:$B$199</c:f>
              <c:numCache>
                <c:formatCode>General</c:formatCode>
                <c:ptCount val="198"/>
                <c:pt idx="0">
                  <c:v>79</c:v>
                </c:pt>
                <c:pt idx="1">
                  <c:v>1950</c:v>
                </c:pt>
                <c:pt idx="2">
                  <c:v>142</c:v>
                </c:pt>
                <c:pt idx="3">
                  <c:v>999</c:v>
                </c:pt>
                <c:pt idx="4">
                  <c:v>900</c:v>
                </c:pt>
                <c:pt idx="5">
                  <c:v>3072</c:v>
                </c:pt>
                <c:pt idx="6">
                  <c:v>3072</c:v>
                </c:pt>
                <c:pt idx="7">
                  <c:v>252</c:v>
                </c:pt>
                <c:pt idx="8">
                  <c:v>105</c:v>
                </c:pt>
                <c:pt idx="9">
                  <c:v>1443</c:v>
                </c:pt>
                <c:pt idx="10">
                  <c:v>1725</c:v>
                </c:pt>
                <c:pt idx="11">
                  <c:v>402</c:v>
                </c:pt>
                <c:pt idx="12">
                  <c:v>777</c:v>
                </c:pt>
                <c:pt idx="13">
                  <c:v>175</c:v>
                </c:pt>
                <c:pt idx="14">
                  <c:v>2118</c:v>
                </c:pt>
                <c:pt idx="15">
                  <c:v>3406</c:v>
                </c:pt>
                <c:pt idx="16">
                  <c:v>1589</c:v>
                </c:pt>
                <c:pt idx="17">
                  <c:v>499</c:v>
                </c:pt>
                <c:pt idx="18">
                  <c:v>1554</c:v>
                </c:pt>
                <c:pt idx="19">
                  <c:v>182</c:v>
                </c:pt>
                <c:pt idx="20">
                  <c:v>887</c:v>
                </c:pt>
                <c:pt idx="21">
                  <c:v>290</c:v>
                </c:pt>
                <c:pt idx="22">
                  <c:v>75</c:v>
                </c:pt>
                <c:pt idx="23">
                  <c:v>452</c:v>
                </c:pt>
                <c:pt idx="24">
                  <c:v>1894</c:v>
                </c:pt>
                <c:pt idx="25">
                  <c:v>100</c:v>
                </c:pt>
                <c:pt idx="26">
                  <c:v>39</c:v>
                </c:pt>
                <c:pt idx="27">
                  <c:v>614</c:v>
                </c:pt>
                <c:pt idx="28">
                  <c:v>417</c:v>
                </c:pt>
                <c:pt idx="29">
                  <c:v>1169</c:v>
                </c:pt>
                <c:pt idx="30">
                  <c:v>940</c:v>
                </c:pt>
                <c:pt idx="31">
                  <c:v>3358</c:v>
                </c:pt>
                <c:pt idx="32">
                  <c:v>2336</c:v>
                </c:pt>
                <c:pt idx="33">
                  <c:v>3072</c:v>
                </c:pt>
                <c:pt idx="34">
                  <c:v>1443</c:v>
                </c:pt>
                <c:pt idx="35">
                  <c:v>1107</c:v>
                </c:pt>
                <c:pt idx="36">
                  <c:v>273</c:v>
                </c:pt>
                <c:pt idx="37">
                  <c:v>874</c:v>
                </c:pt>
                <c:pt idx="38">
                  <c:v>400</c:v>
                </c:pt>
                <c:pt idx="39">
                  <c:v>1222</c:v>
                </c:pt>
                <c:pt idx="40">
                  <c:v>1273</c:v>
                </c:pt>
                <c:pt idx="41">
                  <c:v>1846</c:v>
                </c:pt>
                <c:pt idx="42">
                  <c:v>1329</c:v>
                </c:pt>
                <c:pt idx="43">
                  <c:v>1445</c:v>
                </c:pt>
                <c:pt idx="44">
                  <c:v>510</c:v>
                </c:pt>
                <c:pt idx="45">
                  <c:v>5890</c:v>
                </c:pt>
                <c:pt idx="46">
                  <c:v>1273</c:v>
                </c:pt>
                <c:pt idx="47">
                  <c:v>4702</c:v>
                </c:pt>
                <c:pt idx="48">
                  <c:v>969</c:v>
                </c:pt>
                <c:pt idx="49">
                  <c:v>406</c:v>
                </c:pt>
                <c:pt idx="50">
                  <c:v>1107</c:v>
                </c:pt>
                <c:pt idx="51">
                  <c:v>798</c:v>
                </c:pt>
                <c:pt idx="52">
                  <c:v>667</c:v>
                </c:pt>
                <c:pt idx="53">
                  <c:v>2111</c:v>
                </c:pt>
                <c:pt idx="54">
                  <c:v>3780</c:v>
                </c:pt>
                <c:pt idx="55">
                  <c:v>2967</c:v>
                </c:pt>
                <c:pt idx="56">
                  <c:v>2445</c:v>
                </c:pt>
                <c:pt idx="57">
                  <c:v>2057</c:v>
                </c:pt>
                <c:pt idx="58">
                  <c:v>554</c:v>
                </c:pt>
                <c:pt idx="59">
                  <c:v>459</c:v>
                </c:pt>
                <c:pt idx="60">
                  <c:v>112</c:v>
                </c:pt>
                <c:pt idx="61">
                  <c:v>349</c:v>
                </c:pt>
                <c:pt idx="62">
                  <c:v>262</c:v>
                </c:pt>
                <c:pt idx="63">
                  <c:v>10009</c:v>
                </c:pt>
                <c:pt idx="64">
                  <c:v>939</c:v>
                </c:pt>
                <c:pt idx="65">
                  <c:v>1656</c:v>
                </c:pt>
                <c:pt idx="66">
                  <c:v>6302</c:v>
                </c:pt>
                <c:pt idx="67">
                  <c:v>5825</c:v>
                </c:pt>
                <c:pt idx="68">
                  <c:v>612</c:v>
                </c:pt>
                <c:pt idx="69">
                  <c:v>5890</c:v>
                </c:pt>
                <c:pt idx="70">
                  <c:v>1389</c:v>
                </c:pt>
                <c:pt idx="71">
                  <c:v>380</c:v>
                </c:pt>
                <c:pt idx="72">
                  <c:v>380</c:v>
                </c:pt>
                <c:pt idx="73">
                  <c:v>410</c:v>
                </c:pt>
                <c:pt idx="74">
                  <c:v>20</c:v>
                </c:pt>
                <c:pt idx="75">
                  <c:v>2000</c:v>
                </c:pt>
                <c:pt idx="76">
                  <c:v>633</c:v>
                </c:pt>
                <c:pt idx="77">
                  <c:v>37</c:v>
                </c:pt>
                <c:pt idx="78">
                  <c:v>1881</c:v>
                </c:pt>
                <c:pt idx="79">
                  <c:v>3543</c:v>
                </c:pt>
                <c:pt idx="80">
                  <c:v>2946</c:v>
                </c:pt>
                <c:pt idx="81">
                  <c:v>297</c:v>
                </c:pt>
                <c:pt idx="82">
                  <c:v>3655</c:v>
                </c:pt>
                <c:pt idx="83">
                  <c:v>999</c:v>
                </c:pt>
                <c:pt idx="84">
                  <c:v>547</c:v>
                </c:pt>
                <c:pt idx="85">
                  <c:v>2059</c:v>
                </c:pt>
                <c:pt idx="86">
                  <c:v>1900</c:v>
                </c:pt>
                <c:pt idx="87">
                  <c:v>1666</c:v>
                </c:pt>
                <c:pt idx="88">
                  <c:v>1107</c:v>
                </c:pt>
                <c:pt idx="89">
                  <c:v>20320</c:v>
                </c:pt>
                <c:pt idx="90">
                  <c:v>3500</c:v>
                </c:pt>
                <c:pt idx="91">
                  <c:v>347</c:v>
                </c:pt>
                <c:pt idx="92">
                  <c:v>8444</c:v>
                </c:pt>
                <c:pt idx="93">
                  <c:v>7638</c:v>
                </c:pt>
                <c:pt idx="94">
                  <c:v>4061</c:v>
                </c:pt>
                <c:pt idx="95">
                  <c:v>919</c:v>
                </c:pt>
                <c:pt idx="96">
                  <c:v>2612</c:v>
                </c:pt>
                <c:pt idx="97">
                  <c:v>2057</c:v>
                </c:pt>
                <c:pt idx="98">
                  <c:v>1666</c:v>
                </c:pt>
                <c:pt idx="99">
                  <c:v>996</c:v>
                </c:pt>
                <c:pt idx="100">
                  <c:v>501</c:v>
                </c:pt>
                <c:pt idx="101">
                  <c:v>297</c:v>
                </c:pt>
                <c:pt idx="102">
                  <c:v>7890</c:v>
                </c:pt>
                <c:pt idx="103">
                  <c:v>1846</c:v>
                </c:pt>
                <c:pt idx="104">
                  <c:v>1750</c:v>
                </c:pt>
                <c:pt idx="105">
                  <c:v>1286</c:v>
                </c:pt>
                <c:pt idx="106">
                  <c:v>170</c:v>
                </c:pt>
                <c:pt idx="107">
                  <c:v>110</c:v>
                </c:pt>
                <c:pt idx="108">
                  <c:v>35</c:v>
                </c:pt>
                <c:pt idx="109">
                  <c:v>2500</c:v>
                </c:pt>
                <c:pt idx="110">
                  <c:v>1166</c:v>
                </c:pt>
                <c:pt idx="111">
                  <c:v>939</c:v>
                </c:pt>
                <c:pt idx="112">
                  <c:v>450</c:v>
                </c:pt>
                <c:pt idx="113">
                  <c:v>4185</c:v>
                </c:pt>
                <c:pt idx="114">
                  <c:v>4061</c:v>
                </c:pt>
                <c:pt idx="115">
                  <c:v>3101</c:v>
                </c:pt>
                <c:pt idx="116">
                  <c:v>1552</c:v>
                </c:pt>
                <c:pt idx="117">
                  <c:v>1446</c:v>
                </c:pt>
                <c:pt idx="118">
                  <c:v>284</c:v>
                </c:pt>
                <c:pt idx="119">
                  <c:v>16616</c:v>
                </c:pt>
                <c:pt idx="120">
                  <c:v>5895</c:v>
                </c:pt>
                <c:pt idx="121">
                  <c:v>2057</c:v>
                </c:pt>
                <c:pt idx="122">
                  <c:v>1445</c:v>
                </c:pt>
                <c:pt idx="123">
                  <c:v>1219</c:v>
                </c:pt>
                <c:pt idx="124">
                  <c:v>1035</c:v>
                </c:pt>
                <c:pt idx="125">
                  <c:v>500</c:v>
                </c:pt>
                <c:pt idx="126">
                  <c:v>430</c:v>
                </c:pt>
                <c:pt idx="127">
                  <c:v>392</c:v>
                </c:pt>
                <c:pt idx="128">
                  <c:v>9060</c:v>
                </c:pt>
                <c:pt idx="129">
                  <c:v>2529</c:v>
                </c:pt>
                <c:pt idx="130">
                  <c:v>2445</c:v>
                </c:pt>
                <c:pt idx="131">
                  <c:v>2424</c:v>
                </c:pt>
                <c:pt idx="132">
                  <c:v>777</c:v>
                </c:pt>
                <c:pt idx="133">
                  <c:v>498</c:v>
                </c:pt>
                <c:pt idx="134">
                  <c:v>406</c:v>
                </c:pt>
                <c:pt idx="135">
                  <c:v>30</c:v>
                </c:pt>
                <c:pt idx="136">
                  <c:v>13274</c:v>
                </c:pt>
                <c:pt idx="137">
                  <c:v>6742</c:v>
                </c:pt>
                <c:pt idx="138">
                  <c:v>4394</c:v>
                </c:pt>
                <c:pt idx="139">
                  <c:v>3950</c:v>
                </c:pt>
                <c:pt idx="140">
                  <c:v>3003</c:v>
                </c:pt>
                <c:pt idx="141">
                  <c:v>2837</c:v>
                </c:pt>
                <c:pt idx="142">
                  <c:v>2055</c:v>
                </c:pt>
                <c:pt idx="143">
                  <c:v>1900</c:v>
                </c:pt>
                <c:pt idx="144">
                  <c:v>887</c:v>
                </c:pt>
                <c:pt idx="145">
                  <c:v>790</c:v>
                </c:pt>
                <c:pt idx="146">
                  <c:v>700</c:v>
                </c:pt>
                <c:pt idx="147">
                  <c:v>217</c:v>
                </c:pt>
                <c:pt idx="148">
                  <c:v>153</c:v>
                </c:pt>
                <c:pt idx="149">
                  <c:v>4553</c:v>
                </c:pt>
                <c:pt idx="150">
                  <c:v>2700</c:v>
                </c:pt>
                <c:pt idx="151">
                  <c:v>2612</c:v>
                </c:pt>
                <c:pt idx="152">
                  <c:v>2529</c:v>
                </c:pt>
                <c:pt idx="153">
                  <c:v>2059</c:v>
                </c:pt>
                <c:pt idx="154">
                  <c:v>1776</c:v>
                </c:pt>
                <c:pt idx="155">
                  <c:v>1725</c:v>
                </c:pt>
                <c:pt idx="156">
                  <c:v>646</c:v>
                </c:pt>
                <c:pt idx="157">
                  <c:v>554</c:v>
                </c:pt>
                <c:pt idx="158">
                  <c:v>491</c:v>
                </c:pt>
                <c:pt idx="159">
                  <c:v>350</c:v>
                </c:pt>
                <c:pt idx="160">
                  <c:v>306</c:v>
                </c:pt>
                <c:pt idx="161">
                  <c:v>284</c:v>
                </c:pt>
                <c:pt idx="162">
                  <c:v>100</c:v>
                </c:pt>
                <c:pt idx="163">
                  <c:v>95</c:v>
                </c:pt>
                <c:pt idx="164">
                  <c:v>79</c:v>
                </c:pt>
                <c:pt idx="165">
                  <c:v>6</c:v>
                </c:pt>
                <c:pt idx="166">
                  <c:v>9328</c:v>
                </c:pt>
                <c:pt idx="167">
                  <c:v>6837</c:v>
                </c:pt>
                <c:pt idx="168">
                  <c:v>6439.57</c:v>
                </c:pt>
                <c:pt idx="169">
                  <c:v>5031</c:v>
                </c:pt>
                <c:pt idx="170">
                  <c:v>4616</c:v>
                </c:pt>
                <c:pt idx="171">
                  <c:v>4000</c:v>
                </c:pt>
                <c:pt idx="172">
                  <c:v>2891</c:v>
                </c:pt>
                <c:pt idx="173">
                  <c:v>2616</c:v>
                </c:pt>
                <c:pt idx="174">
                  <c:v>1776</c:v>
                </c:pt>
                <c:pt idx="175">
                  <c:v>1611</c:v>
                </c:pt>
                <c:pt idx="176">
                  <c:v>1552</c:v>
                </c:pt>
                <c:pt idx="177">
                  <c:v>1440</c:v>
                </c:pt>
                <c:pt idx="178">
                  <c:v>721</c:v>
                </c:pt>
                <c:pt idx="179">
                  <c:v>701</c:v>
                </c:pt>
                <c:pt idx="180">
                  <c:v>400</c:v>
                </c:pt>
                <c:pt idx="181">
                  <c:v>365</c:v>
                </c:pt>
                <c:pt idx="182">
                  <c:v>250</c:v>
                </c:pt>
                <c:pt idx="183">
                  <c:v>200</c:v>
                </c:pt>
                <c:pt idx="184">
                  <c:v>40</c:v>
                </c:pt>
                <c:pt idx="185">
                  <c:v>30</c:v>
                </c:pt>
                <c:pt idx="186">
                  <c:v>4456</c:v>
                </c:pt>
                <c:pt idx="187">
                  <c:v>4227</c:v>
                </c:pt>
                <c:pt idx="188">
                  <c:v>4000</c:v>
                </c:pt>
                <c:pt idx="189">
                  <c:v>2057</c:v>
                </c:pt>
                <c:pt idx="190">
                  <c:v>1552</c:v>
                </c:pt>
                <c:pt idx="191">
                  <c:v>1219</c:v>
                </c:pt>
                <c:pt idx="192">
                  <c:v>950</c:v>
                </c:pt>
                <c:pt idx="193">
                  <c:v>912</c:v>
                </c:pt>
                <c:pt idx="194">
                  <c:v>436</c:v>
                </c:pt>
                <c:pt idx="195">
                  <c:v>227</c:v>
                </c:pt>
                <c:pt idx="196">
                  <c:v>150</c:v>
                </c:pt>
                <c:pt idx="197">
                  <c:v>55</c:v>
                </c:pt>
              </c:numCache>
            </c:numRef>
          </c:xVal>
          <c:yVal>
            <c:numRef>
              <c:f>'Rmax;Rpeak - Price'!$D$2:$D$199</c:f>
              <c:numCache>
                <c:formatCode>General</c:formatCode>
                <c:ptCount val="198"/>
                <c:pt idx="0">
                  <c:v>166.44880000000001</c:v>
                </c:pt>
                <c:pt idx="1">
                  <c:v>736</c:v>
                </c:pt>
                <c:pt idx="2">
                  <c:v>474.44568000000004</c:v>
                </c:pt>
                <c:pt idx="3">
                  <c:v>63.845939999999999</c:v>
                </c:pt>
                <c:pt idx="4">
                  <c:v>604.26918000000001</c:v>
                </c:pt>
                <c:pt idx="5">
                  <c:v>1522.7498000000001</c:v>
                </c:pt>
                <c:pt idx="6">
                  <c:v>1600</c:v>
                </c:pt>
                <c:pt idx="7">
                  <c:v>494.22456</c:v>
                </c:pt>
                <c:pt idx="8">
                  <c:v>230.52019999999999</c:v>
                </c:pt>
                <c:pt idx="9">
                  <c:v>70.327799999999996</c:v>
                </c:pt>
                <c:pt idx="10">
                  <c:v>172.8</c:v>
                </c:pt>
                <c:pt idx="11">
                  <c:v>536.17003999999997</c:v>
                </c:pt>
                <c:pt idx="12">
                  <c:v>60.72</c:v>
                </c:pt>
                <c:pt idx="13">
                  <c:v>259.16748000000001</c:v>
                </c:pt>
                <c:pt idx="14">
                  <c:v>640</c:v>
                </c:pt>
                <c:pt idx="15">
                  <c:v>587.89184</c:v>
                </c:pt>
                <c:pt idx="16">
                  <c:v>442.31183999999996</c:v>
                </c:pt>
                <c:pt idx="17">
                  <c:v>3046.6651999999999</c:v>
                </c:pt>
                <c:pt idx="18">
                  <c:v>212.20759999999999</c:v>
                </c:pt>
                <c:pt idx="19">
                  <c:v>352</c:v>
                </c:pt>
                <c:pt idx="20">
                  <c:v>120</c:v>
                </c:pt>
                <c:pt idx="21">
                  <c:v>582.40013999999996</c:v>
                </c:pt>
                <c:pt idx="22">
                  <c:v>46.816000000000003</c:v>
                </c:pt>
                <c:pt idx="23">
                  <c:v>426.0822</c:v>
                </c:pt>
                <c:pt idx="24">
                  <c:v>1053.2057600000001</c:v>
                </c:pt>
                <c:pt idx="25">
                  <c:v>100.89504000000001</c:v>
                </c:pt>
                <c:pt idx="26">
                  <c:v>343.27269999999999</c:v>
                </c:pt>
                <c:pt idx="27">
                  <c:v>110.39999999999999</c:v>
                </c:pt>
                <c:pt idx="28">
                  <c:v>230.39999999999998</c:v>
                </c:pt>
                <c:pt idx="29">
                  <c:v>166.4</c:v>
                </c:pt>
                <c:pt idx="30">
                  <c:v>40.479999999999997</c:v>
                </c:pt>
                <c:pt idx="31">
                  <c:v>1555.2</c:v>
                </c:pt>
                <c:pt idx="32">
                  <c:v>276.93024000000003</c:v>
                </c:pt>
                <c:pt idx="33">
                  <c:v>1572.6233999999999</c:v>
                </c:pt>
                <c:pt idx="34">
                  <c:v>71.736360000000005</c:v>
                </c:pt>
                <c:pt idx="35">
                  <c:v>128</c:v>
                </c:pt>
                <c:pt idx="36">
                  <c:v>268.8</c:v>
                </c:pt>
                <c:pt idx="37">
                  <c:v>652.81932000000006</c:v>
                </c:pt>
                <c:pt idx="38">
                  <c:v>147.20004800000001</c:v>
                </c:pt>
                <c:pt idx="39">
                  <c:v>67.214100000000002</c:v>
                </c:pt>
                <c:pt idx="40">
                  <c:v>864</c:v>
                </c:pt>
                <c:pt idx="41">
                  <c:v>609.28</c:v>
                </c:pt>
                <c:pt idx="42">
                  <c:v>140.80000000000001</c:v>
                </c:pt>
                <c:pt idx="43">
                  <c:v>416</c:v>
                </c:pt>
                <c:pt idx="44">
                  <c:v>582.4</c:v>
                </c:pt>
                <c:pt idx="45">
                  <c:v>2059.5753599999998</c:v>
                </c:pt>
                <c:pt idx="46">
                  <c:v>883.2</c:v>
                </c:pt>
                <c:pt idx="47">
                  <c:v>1616.02224</c:v>
                </c:pt>
                <c:pt idx="48">
                  <c:v>47.870759999999997</c:v>
                </c:pt>
                <c:pt idx="49">
                  <c:v>100.80000000000001</c:v>
                </c:pt>
                <c:pt idx="50">
                  <c:v>134.39992000000001</c:v>
                </c:pt>
                <c:pt idx="51">
                  <c:v>704</c:v>
                </c:pt>
                <c:pt idx="52">
                  <c:v>306.98295999999999</c:v>
                </c:pt>
                <c:pt idx="53">
                  <c:v>1164.8</c:v>
                </c:pt>
                <c:pt idx="54">
                  <c:v>105.70758000000001</c:v>
                </c:pt>
                <c:pt idx="55">
                  <c:v>115.2</c:v>
                </c:pt>
                <c:pt idx="56">
                  <c:v>1324.8</c:v>
                </c:pt>
                <c:pt idx="57">
                  <c:v>240</c:v>
                </c:pt>
                <c:pt idx="58">
                  <c:v>57.599981999999997</c:v>
                </c:pt>
                <c:pt idx="59">
                  <c:v>2547.23648</c:v>
                </c:pt>
                <c:pt idx="60">
                  <c:v>44.854439999999997</c:v>
                </c:pt>
                <c:pt idx="61">
                  <c:v>76.929615999999996</c:v>
                </c:pt>
                <c:pt idx="62">
                  <c:v>42.683599999999998</c:v>
                </c:pt>
                <c:pt idx="63">
                  <c:v>2419.1994399999999</c:v>
                </c:pt>
                <c:pt idx="64">
                  <c:v>332.8</c:v>
                </c:pt>
                <c:pt idx="65">
                  <c:v>160</c:v>
                </c:pt>
                <c:pt idx="66">
                  <c:v>2225.6587200000004</c:v>
                </c:pt>
                <c:pt idx="67">
                  <c:v>2291.6896000000002</c:v>
                </c:pt>
                <c:pt idx="68">
                  <c:v>124.80000000000001</c:v>
                </c:pt>
                <c:pt idx="69">
                  <c:v>1920</c:v>
                </c:pt>
                <c:pt idx="70">
                  <c:v>176</c:v>
                </c:pt>
                <c:pt idx="71">
                  <c:v>38.400004000000003</c:v>
                </c:pt>
                <c:pt idx="72">
                  <c:v>134.51687999999999</c:v>
                </c:pt>
                <c:pt idx="73">
                  <c:v>96</c:v>
                </c:pt>
                <c:pt idx="74">
                  <c:v>72.545544000000007</c:v>
                </c:pt>
                <c:pt idx="75">
                  <c:v>3534.5711999999999</c:v>
                </c:pt>
                <c:pt idx="76">
                  <c:v>110.39998800000001</c:v>
                </c:pt>
                <c:pt idx="77">
                  <c:v>37.075668</c:v>
                </c:pt>
                <c:pt idx="78">
                  <c:v>3049.3459200000002</c:v>
                </c:pt>
                <c:pt idx="79">
                  <c:v>1728</c:v>
                </c:pt>
                <c:pt idx="80">
                  <c:v>1291.0606399999999</c:v>
                </c:pt>
                <c:pt idx="81">
                  <c:v>80</c:v>
                </c:pt>
                <c:pt idx="82">
                  <c:v>1612.8000000000002</c:v>
                </c:pt>
                <c:pt idx="83">
                  <c:v>54.520698000000003</c:v>
                </c:pt>
                <c:pt idx="84">
                  <c:v>662.4</c:v>
                </c:pt>
                <c:pt idx="85">
                  <c:v>197.56456</c:v>
                </c:pt>
                <c:pt idx="86">
                  <c:v>1423.143</c:v>
                </c:pt>
                <c:pt idx="87">
                  <c:v>79.795200000000008</c:v>
                </c:pt>
                <c:pt idx="88">
                  <c:v>160</c:v>
                </c:pt>
                <c:pt idx="89">
                  <c:v>2234.3090400000001</c:v>
                </c:pt>
                <c:pt idx="90">
                  <c:v>492.80000000000007</c:v>
                </c:pt>
                <c:pt idx="91">
                  <c:v>40</c:v>
                </c:pt>
                <c:pt idx="92">
                  <c:v>2672.8256000000001</c:v>
                </c:pt>
                <c:pt idx="93">
                  <c:v>3134.2854400000001</c:v>
                </c:pt>
                <c:pt idx="94">
                  <c:v>563.20000000000005</c:v>
                </c:pt>
                <c:pt idx="95">
                  <c:v>774.40000000000009</c:v>
                </c:pt>
                <c:pt idx="96">
                  <c:v>1280</c:v>
                </c:pt>
                <c:pt idx="97">
                  <c:v>409.6</c:v>
                </c:pt>
                <c:pt idx="98">
                  <c:v>83.155560000000008</c:v>
                </c:pt>
                <c:pt idx="99">
                  <c:v>111.56536</c:v>
                </c:pt>
                <c:pt idx="100">
                  <c:v>430.08</c:v>
                </c:pt>
                <c:pt idx="101">
                  <c:v>76.800039999999996</c:v>
                </c:pt>
                <c:pt idx="102">
                  <c:v>2467.2230399999999</c:v>
                </c:pt>
                <c:pt idx="103">
                  <c:v>448</c:v>
                </c:pt>
                <c:pt idx="104">
                  <c:v>192</c:v>
                </c:pt>
                <c:pt idx="105">
                  <c:v>896</c:v>
                </c:pt>
                <c:pt idx="106">
                  <c:v>36.160004000000001</c:v>
                </c:pt>
                <c:pt idx="107">
                  <c:v>50.400000000000006</c:v>
                </c:pt>
                <c:pt idx="108">
                  <c:v>176</c:v>
                </c:pt>
                <c:pt idx="109">
                  <c:v>1484.8006399999999</c:v>
                </c:pt>
                <c:pt idx="110">
                  <c:v>320</c:v>
                </c:pt>
                <c:pt idx="111">
                  <c:v>384</c:v>
                </c:pt>
                <c:pt idx="112">
                  <c:v>124.80000000000001</c:v>
                </c:pt>
                <c:pt idx="113">
                  <c:v>1684.1655000000001</c:v>
                </c:pt>
                <c:pt idx="114">
                  <c:v>633.6</c:v>
                </c:pt>
                <c:pt idx="115">
                  <c:v>857.14287999999999</c:v>
                </c:pt>
                <c:pt idx="116">
                  <c:v>166.40008</c:v>
                </c:pt>
                <c:pt idx="117">
                  <c:v>128</c:v>
                </c:pt>
                <c:pt idx="118">
                  <c:v>37.026268000000002</c:v>
                </c:pt>
                <c:pt idx="119">
                  <c:v>1971.2000000000003</c:v>
                </c:pt>
                <c:pt idx="120">
                  <c:v>1960.6348800000001</c:v>
                </c:pt>
                <c:pt idx="121">
                  <c:v>409.6</c:v>
                </c:pt>
                <c:pt idx="122">
                  <c:v>448</c:v>
                </c:pt>
                <c:pt idx="123">
                  <c:v>136</c:v>
                </c:pt>
                <c:pt idx="124">
                  <c:v>704</c:v>
                </c:pt>
                <c:pt idx="125">
                  <c:v>73.599903999999995</c:v>
                </c:pt>
                <c:pt idx="126">
                  <c:v>48</c:v>
                </c:pt>
                <c:pt idx="127">
                  <c:v>36.234656000000001</c:v>
                </c:pt>
                <c:pt idx="128">
                  <c:v>563.20000000000005</c:v>
                </c:pt>
                <c:pt idx="129">
                  <c:v>1433.6</c:v>
                </c:pt>
                <c:pt idx="130">
                  <c:v>1684.8</c:v>
                </c:pt>
                <c:pt idx="131">
                  <c:v>515.19999999999993</c:v>
                </c:pt>
                <c:pt idx="132">
                  <c:v>42.624000000000002</c:v>
                </c:pt>
                <c:pt idx="133">
                  <c:v>3595.1633999999999</c:v>
                </c:pt>
                <c:pt idx="134">
                  <c:v>105.60000000000001</c:v>
                </c:pt>
                <c:pt idx="135">
                  <c:v>70.400080000000003</c:v>
                </c:pt>
                <c:pt idx="136">
                  <c:v>3161.6</c:v>
                </c:pt>
                <c:pt idx="137">
                  <c:v>2918.3992400000002</c:v>
                </c:pt>
                <c:pt idx="138">
                  <c:v>96</c:v>
                </c:pt>
                <c:pt idx="139">
                  <c:v>2419.2000000000003</c:v>
                </c:pt>
                <c:pt idx="140">
                  <c:v>537.6</c:v>
                </c:pt>
                <c:pt idx="141">
                  <c:v>220.79999999999998</c:v>
                </c:pt>
                <c:pt idx="142">
                  <c:v>147.19999999999999</c:v>
                </c:pt>
                <c:pt idx="143">
                  <c:v>1747.2</c:v>
                </c:pt>
                <c:pt idx="144">
                  <c:v>128</c:v>
                </c:pt>
                <c:pt idx="145">
                  <c:v>144</c:v>
                </c:pt>
                <c:pt idx="146">
                  <c:v>211.2</c:v>
                </c:pt>
                <c:pt idx="147">
                  <c:v>83.2</c:v>
                </c:pt>
                <c:pt idx="148">
                  <c:v>124.79964</c:v>
                </c:pt>
                <c:pt idx="149">
                  <c:v>640</c:v>
                </c:pt>
                <c:pt idx="150">
                  <c:v>2304.0019199999997</c:v>
                </c:pt>
                <c:pt idx="151">
                  <c:v>1478.3995599999998</c:v>
                </c:pt>
                <c:pt idx="152">
                  <c:v>1984.0013999999999</c:v>
                </c:pt>
                <c:pt idx="153">
                  <c:v>136.51208</c:v>
                </c:pt>
                <c:pt idx="154">
                  <c:v>1036.80168</c:v>
                </c:pt>
                <c:pt idx="155">
                  <c:v>172.8</c:v>
                </c:pt>
                <c:pt idx="156">
                  <c:v>134.40012000000002</c:v>
                </c:pt>
                <c:pt idx="157">
                  <c:v>115.200192</c:v>
                </c:pt>
                <c:pt idx="158">
                  <c:v>42.655999999999999</c:v>
                </c:pt>
                <c:pt idx="159">
                  <c:v>26.64</c:v>
                </c:pt>
                <c:pt idx="160">
                  <c:v>182.39999999999998</c:v>
                </c:pt>
                <c:pt idx="161">
                  <c:v>37.143996000000001</c:v>
                </c:pt>
                <c:pt idx="162">
                  <c:v>64.002399999999994</c:v>
                </c:pt>
                <c:pt idx="163">
                  <c:v>36.234644000000003</c:v>
                </c:pt>
                <c:pt idx="164">
                  <c:v>38.399872000000002</c:v>
                </c:pt>
                <c:pt idx="165">
                  <c:v>51.119957999999997</c:v>
                </c:pt>
                <c:pt idx="166">
                  <c:v>1971.19804</c:v>
                </c:pt>
                <c:pt idx="167">
                  <c:v>2048</c:v>
                </c:pt>
                <c:pt idx="168">
                  <c:v>633.6</c:v>
                </c:pt>
                <c:pt idx="169">
                  <c:v>2764.7989200000002</c:v>
                </c:pt>
                <c:pt idx="170">
                  <c:v>604.80000000000007</c:v>
                </c:pt>
                <c:pt idx="171">
                  <c:v>90.39979000000001</c:v>
                </c:pt>
                <c:pt idx="172">
                  <c:v>665.6</c:v>
                </c:pt>
                <c:pt idx="173">
                  <c:v>259.20000000000005</c:v>
                </c:pt>
                <c:pt idx="174">
                  <c:v>998.40000000000009</c:v>
                </c:pt>
                <c:pt idx="175">
                  <c:v>166.40008</c:v>
                </c:pt>
                <c:pt idx="176">
                  <c:v>139.20018000000002</c:v>
                </c:pt>
                <c:pt idx="177">
                  <c:v>51.199919999999999</c:v>
                </c:pt>
                <c:pt idx="178">
                  <c:v>211.20008000000001</c:v>
                </c:pt>
                <c:pt idx="179">
                  <c:v>140.80000000000001</c:v>
                </c:pt>
                <c:pt idx="180">
                  <c:v>147.19999999999999</c:v>
                </c:pt>
                <c:pt idx="181">
                  <c:v>76.8</c:v>
                </c:pt>
                <c:pt idx="182">
                  <c:v>70.400000000000006</c:v>
                </c:pt>
                <c:pt idx="183">
                  <c:v>14.865996000000001</c:v>
                </c:pt>
                <c:pt idx="184">
                  <c:v>40</c:v>
                </c:pt>
                <c:pt idx="185">
                  <c:v>176</c:v>
                </c:pt>
                <c:pt idx="186">
                  <c:v>220.79999999999998</c:v>
                </c:pt>
                <c:pt idx="187">
                  <c:v>2662.3977599999998</c:v>
                </c:pt>
                <c:pt idx="188">
                  <c:v>2457.6000000000004</c:v>
                </c:pt>
                <c:pt idx="189">
                  <c:v>211.20008000000001</c:v>
                </c:pt>
                <c:pt idx="190">
                  <c:v>326.40017999999998</c:v>
                </c:pt>
                <c:pt idx="191">
                  <c:v>136</c:v>
                </c:pt>
                <c:pt idx="192">
                  <c:v>153.599616</c:v>
                </c:pt>
                <c:pt idx="193">
                  <c:v>48</c:v>
                </c:pt>
                <c:pt idx="194">
                  <c:v>7.2</c:v>
                </c:pt>
                <c:pt idx="195">
                  <c:v>37.328000000000003</c:v>
                </c:pt>
                <c:pt idx="196">
                  <c:v>153.60019199999999</c:v>
                </c:pt>
                <c:pt idx="197">
                  <c:v>37.328000000000003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B4-435F-A52A-5DB87D4DE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756784"/>
        <c:axId val="1061755120"/>
      </c:scatterChart>
      <c:valAx>
        <c:axId val="1061756784"/>
        <c:scaling>
          <c:logBase val="2"/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Price,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755120"/>
        <c:crosses val="autoZero"/>
        <c:crossBetween val="midCat"/>
      </c:valAx>
      <c:valAx>
        <c:axId val="10617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FLOPS</a:t>
                </a:r>
              </a:p>
            </c:rich>
          </c:tx>
          <c:layout>
            <c:manualLayout>
              <c:xMode val="edge"/>
              <c:yMode val="edge"/>
              <c:x val="1.3565891472868217E-2"/>
              <c:y val="0.4428196475440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75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Manufacture Power /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96860360809329"/>
          <c:y val="0.1476482617586912"/>
          <c:w val="0.61750340542875171"/>
          <c:h val="0.67860940695296523"/>
        </c:manualLayout>
      </c:layout>
      <c:scatterChart>
        <c:scatterStyle val="lineMarker"/>
        <c:varyColors val="0"/>
        <c:ser>
          <c:idx val="0"/>
          <c:order val="0"/>
          <c:tx>
            <c:strRef>
              <c:f>'M Power - Price'!$C$1</c:f>
              <c:strCache>
                <c:ptCount val="1"/>
                <c:pt idx="0">
                  <c:v>Manufacture Power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 Power - Price'!$B$2:$B$199</c:f>
              <c:numCache>
                <c:formatCode>General</c:formatCode>
                <c:ptCount val="198"/>
                <c:pt idx="0">
                  <c:v>79</c:v>
                </c:pt>
                <c:pt idx="1">
                  <c:v>1950</c:v>
                </c:pt>
                <c:pt idx="2">
                  <c:v>142</c:v>
                </c:pt>
                <c:pt idx="3">
                  <c:v>999</c:v>
                </c:pt>
                <c:pt idx="4">
                  <c:v>900</c:v>
                </c:pt>
                <c:pt idx="5">
                  <c:v>3072</c:v>
                </c:pt>
                <c:pt idx="6">
                  <c:v>3072</c:v>
                </c:pt>
                <c:pt idx="7">
                  <c:v>252</c:v>
                </c:pt>
                <c:pt idx="8">
                  <c:v>105</c:v>
                </c:pt>
                <c:pt idx="9">
                  <c:v>1443</c:v>
                </c:pt>
                <c:pt idx="10">
                  <c:v>1725</c:v>
                </c:pt>
                <c:pt idx="11">
                  <c:v>402</c:v>
                </c:pt>
                <c:pt idx="12">
                  <c:v>777</c:v>
                </c:pt>
                <c:pt idx="13">
                  <c:v>175</c:v>
                </c:pt>
                <c:pt idx="14">
                  <c:v>2118</c:v>
                </c:pt>
                <c:pt idx="15">
                  <c:v>3406</c:v>
                </c:pt>
                <c:pt idx="16">
                  <c:v>1589</c:v>
                </c:pt>
                <c:pt idx="17">
                  <c:v>499</c:v>
                </c:pt>
                <c:pt idx="18">
                  <c:v>1554</c:v>
                </c:pt>
                <c:pt idx="19">
                  <c:v>182</c:v>
                </c:pt>
                <c:pt idx="20">
                  <c:v>887</c:v>
                </c:pt>
                <c:pt idx="21">
                  <c:v>290</c:v>
                </c:pt>
                <c:pt idx="22">
                  <c:v>75</c:v>
                </c:pt>
                <c:pt idx="23">
                  <c:v>452</c:v>
                </c:pt>
                <c:pt idx="24">
                  <c:v>1894</c:v>
                </c:pt>
                <c:pt idx="25">
                  <c:v>100</c:v>
                </c:pt>
                <c:pt idx="26">
                  <c:v>39</c:v>
                </c:pt>
                <c:pt idx="27">
                  <c:v>614</c:v>
                </c:pt>
                <c:pt idx="28">
                  <c:v>417</c:v>
                </c:pt>
                <c:pt idx="29">
                  <c:v>1169</c:v>
                </c:pt>
                <c:pt idx="30">
                  <c:v>940</c:v>
                </c:pt>
                <c:pt idx="31">
                  <c:v>3358</c:v>
                </c:pt>
                <c:pt idx="32">
                  <c:v>2336</c:v>
                </c:pt>
                <c:pt idx="33">
                  <c:v>3072</c:v>
                </c:pt>
                <c:pt idx="34">
                  <c:v>1443</c:v>
                </c:pt>
                <c:pt idx="35">
                  <c:v>1107</c:v>
                </c:pt>
                <c:pt idx="36">
                  <c:v>273</c:v>
                </c:pt>
                <c:pt idx="37">
                  <c:v>874</c:v>
                </c:pt>
                <c:pt idx="38">
                  <c:v>400</c:v>
                </c:pt>
                <c:pt idx="39">
                  <c:v>1222</c:v>
                </c:pt>
                <c:pt idx="40">
                  <c:v>1273</c:v>
                </c:pt>
                <c:pt idx="41">
                  <c:v>1846</c:v>
                </c:pt>
                <c:pt idx="42">
                  <c:v>1329</c:v>
                </c:pt>
                <c:pt idx="43">
                  <c:v>1445</c:v>
                </c:pt>
                <c:pt idx="44">
                  <c:v>510</c:v>
                </c:pt>
                <c:pt idx="45">
                  <c:v>5890</c:v>
                </c:pt>
                <c:pt idx="46">
                  <c:v>1273</c:v>
                </c:pt>
                <c:pt idx="47">
                  <c:v>4702</c:v>
                </c:pt>
                <c:pt idx="48">
                  <c:v>969</c:v>
                </c:pt>
                <c:pt idx="49">
                  <c:v>406</c:v>
                </c:pt>
                <c:pt idx="50">
                  <c:v>1107</c:v>
                </c:pt>
                <c:pt idx="51">
                  <c:v>798</c:v>
                </c:pt>
                <c:pt idx="52">
                  <c:v>667</c:v>
                </c:pt>
                <c:pt idx="53">
                  <c:v>2111</c:v>
                </c:pt>
                <c:pt idx="54">
                  <c:v>3780</c:v>
                </c:pt>
                <c:pt idx="55">
                  <c:v>2967</c:v>
                </c:pt>
                <c:pt idx="56">
                  <c:v>2445</c:v>
                </c:pt>
                <c:pt idx="57">
                  <c:v>2057</c:v>
                </c:pt>
                <c:pt idx="58">
                  <c:v>554</c:v>
                </c:pt>
                <c:pt idx="59">
                  <c:v>459</c:v>
                </c:pt>
                <c:pt idx="60">
                  <c:v>112</c:v>
                </c:pt>
                <c:pt idx="61">
                  <c:v>349</c:v>
                </c:pt>
                <c:pt idx="62">
                  <c:v>262</c:v>
                </c:pt>
                <c:pt idx="63">
                  <c:v>10009</c:v>
                </c:pt>
                <c:pt idx="64">
                  <c:v>939</c:v>
                </c:pt>
                <c:pt idx="65">
                  <c:v>1656</c:v>
                </c:pt>
                <c:pt idx="66">
                  <c:v>6302</c:v>
                </c:pt>
                <c:pt idx="67">
                  <c:v>5825</c:v>
                </c:pt>
                <c:pt idx="68">
                  <c:v>612</c:v>
                </c:pt>
                <c:pt idx="69">
                  <c:v>5890</c:v>
                </c:pt>
                <c:pt idx="70">
                  <c:v>1389</c:v>
                </c:pt>
                <c:pt idx="71">
                  <c:v>380</c:v>
                </c:pt>
                <c:pt idx="72">
                  <c:v>380</c:v>
                </c:pt>
                <c:pt idx="73">
                  <c:v>410</c:v>
                </c:pt>
                <c:pt idx="74">
                  <c:v>20</c:v>
                </c:pt>
                <c:pt idx="75">
                  <c:v>2000</c:v>
                </c:pt>
                <c:pt idx="76">
                  <c:v>633</c:v>
                </c:pt>
                <c:pt idx="77">
                  <c:v>37</c:v>
                </c:pt>
                <c:pt idx="78">
                  <c:v>1881</c:v>
                </c:pt>
                <c:pt idx="79">
                  <c:v>3543</c:v>
                </c:pt>
                <c:pt idx="80">
                  <c:v>2946</c:v>
                </c:pt>
                <c:pt idx="81">
                  <c:v>297</c:v>
                </c:pt>
                <c:pt idx="82">
                  <c:v>3655</c:v>
                </c:pt>
                <c:pt idx="83">
                  <c:v>999</c:v>
                </c:pt>
                <c:pt idx="84">
                  <c:v>547</c:v>
                </c:pt>
                <c:pt idx="85">
                  <c:v>2059</c:v>
                </c:pt>
                <c:pt idx="86">
                  <c:v>1900</c:v>
                </c:pt>
                <c:pt idx="87">
                  <c:v>1666</c:v>
                </c:pt>
                <c:pt idx="88">
                  <c:v>1107</c:v>
                </c:pt>
                <c:pt idx="89">
                  <c:v>20320</c:v>
                </c:pt>
                <c:pt idx="90">
                  <c:v>3500</c:v>
                </c:pt>
                <c:pt idx="91">
                  <c:v>347</c:v>
                </c:pt>
                <c:pt idx="92">
                  <c:v>8444</c:v>
                </c:pt>
                <c:pt idx="93">
                  <c:v>7638</c:v>
                </c:pt>
                <c:pt idx="94">
                  <c:v>4061</c:v>
                </c:pt>
                <c:pt idx="95">
                  <c:v>919</c:v>
                </c:pt>
                <c:pt idx="96">
                  <c:v>2612</c:v>
                </c:pt>
                <c:pt idx="97">
                  <c:v>2057</c:v>
                </c:pt>
                <c:pt idx="98">
                  <c:v>1666</c:v>
                </c:pt>
                <c:pt idx="99">
                  <c:v>996</c:v>
                </c:pt>
                <c:pt idx="100">
                  <c:v>501</c:v>
                </c:pt>
                <c:pt idx="101">
                  <c:v>297</c:v>
                </c:pt>
                <c:pt idx="102">
                  <c:v>7890</c:v>
                </c:pt>
                <c:pt idx="103">
                  <c:v>1846</c:v>
                </c:pt>
                <c:pt idx="104">
                  <c:v>1750</c:v>
                </c:pt>
                <c:pt idx="105">
                  <c:v>1286</c:v>
                </c:pt>
                <c:pt idx="106">
                  <c:v>170</c:v>
                </c:pt>
                <c:pt idx="107">
                  <c:v>110</c:v>
                </c:pt>
                <c:pt idx="108">
                  <c:v>35</c:v>
                </c:pt>
                <c:pt idx="109">
                  <c:v>4702</c:v>
                </c:pt>
                <c:pt idx="110">
                  <c:v>2500</c:v>
                </c:pt>
                <c:pt idx="111">
                  <c:v>1166</c:v>
                </c:pt>
                <c:pt idx="112">
                  <c:v>939</c:v>
                </c:pt>
                <c:pt idx="113">
                  <c:v>450</c:v>
                </c:pt>
                <c:pt idx="114">
                  <c:v>4185</c:v>
                </c:pt>
                <c:pt idx="115">
                  <c:v>4061</c:v>
                </c:pt>
                <c:pt idx="116">
                  <c:v>3101</c:v>
                </c:pt>
                <c:pt idx="117">
                  <c:v>1552</c:v>
                </c:pt>
                <c:pt idx="118">
                  <c:v>1446</c:v>
                </c:pt>
                <c:pt idx="119">
                  <c:v>284</c:v>
                </c:pt>
                <c:pt idx="120">
                  <c:v>16616</c:v>
                </c:pt>
                <c:pt idx="121">
                  <c:v>5895</c:v>
                </c:pt>
                <c:pt idx="122">
                  <c:v>2057</c:v>
                </c:pt>
                <c:pt idx="123">
                  <c:v>1445</c:v>
                </c:pt>
                <c:pt idx="124">
                  <c:v>1219</c:v>
                </c:pt>
                <c:pt idx="125">
                  <c:v>1035</c:v>
                </c:pt>
                <c:pt idx="126">
                  <c:v>500</c:v>
                </c:pt>
                <c:pt idx="127">
                  <c:v>430</c:v>
                </c:pt>
                <c:pt idx="128">
                  <c:v>392</c:v>
                </c:pt>
                <c:pt idx="129">
                  <c:v>9060</c:v>
                </c:pt>
                <c:pt idx="130">
                  <c:v>2529</c:v>
                </c:pt>
                <c:pt idx="131">
                  <c:v>2445</c:v>
                </c:pt>
                <c:pt idx="132">
                  <c:v>2424</c:v>
                </c:pt>
                <c:pt idx="133">
                  <c:v>777</c:v>
                </c:pt>
                <c:pt idx="134">
                  <c:v>498</c:v>
                </c:pt>
                <c:pt idx="135">
                  <c:v>406</c:v>
                </c:pt>
                <c:pt idx="136">
                  <c:v>30</c:v>
                </c:pt>
                <c:pt idx="137">
                  <c:v>13274</c:v>
                </c:pt>
                <c:pt idx="138">
                  <c:v>6742</c:v>
                </c:pt>
                <c:pt idx="139">
                  <c:v>4394</c:v>
                </c:pt>
                <c:pt idx="140">
                  <c:v>3950</c:v>
                </c:pt>
                <c:pt idx="141">
                  <c:v>3003</c:v>
                </c:pt>
                <c:pt idx="142">
                  <c:v>2837</c:v>
                </c:pt>
                <c:pt idx="143">
                  <c:v>2055</c:v>
                </c:pt>
                <c:pt idx="144">
                  <c:v>1900</c:v>
                </c:pt>
                <c:pt idx="145">
                  <c:v>887</c:v>
                </c:pt>
                <c:pt idx="146">
                  <c:v>790</c:v>
                </c:pt>
                <c:pt idx="147">
                  <c:v>700</c:v>
                </c:pt>
                <c:pt idx="148">
                  <c:v>217</c:v>
                </c:pt>
                <c:pt idx="149">
                  <c:v>153</c:v>
                </c:pt>
                <c:pt idx="150">
                  <c:v>4553</c:v>
                </c:pt>
                <c:pt idx="151">
                  <c:v>2700</c:v>
                </c:pt>
                <c:pt idx="152">
                  <c:v>2612</c:v>
                </c:pt>
                <c:pt idx="153">
                  <c:v>2529</c:v>
                </c:pt>
                <c:pt idx="154">
                  <c:v>2059</c:v>
                </c:pt>
                <c:pt idx="155">
                  <c:v>1776</c:v>
                </c:pt>
                <c:pt idx="156">
                  <c:v>1725</c:v>
                </c:pt>
                <c:pt idx="157">
                  <c:v>646</c:v>
                </c:pt>
                <c:pt idx="158">
                  <c:v>554</c:v>
                </c:pt>
                <c:pt idx="159">
                  <c:v>491</c:v>
                </c:pt>
                <c:pt idx="160">
                  <c:v>350</c:v>
                </c:pt>
                <c:pt idx="161">
                  <c:v>306</c:v>
                </c:pt>
                <c:pt idx="162">
                  <c:v>284</c:v>
                </c:pt>
                <c:pt idx="163">
                  <c:v>100</c:v>
                </c:pt>
                <c:pt idx="164">
                  <c:v>95</c:v>
                </c:pt>
                <c:pt idx="165">
                  <c:v>79</c:v>
                </c:pt>
                <c:pt idx="166">
                  <c:v>6</c:v>
                </c:pt>
                <c:pt idx="167">
                  <c:v>9328</c:v>
                </c:pt>
                <c:pt idx="168">
                  <c:v>6837</c:v>
                </c:pt>
                <c:pt idx="169">
                  <c:v>6439.57</c:v>
                </c:pt>
                <c:pt idx="170">
                  <c:v>5031</c:v>
                </c:pt>
                <c:pt idx="171">
                  <c:v>4616</c:v>
                </c:pt>
                <c:pt idx="172">
                  <c:v>4000</c:v>
                </c:pt>
                <c:pt idx="173">
                  <c:v>2891</c:v>
                </c:pt>
                <c:pt idx="174">
                  <c:v>2616</c:v>
                </c:pt>
                <c:pt idx="175">
                  <c:v>1776</c:v>
                </c:pt>
                <c:pt idx="176">
                  <c:v>1611</c:v>
                </c:pt>
                <c:pt idx="177">
                  <c:v>1552</c:v>
                </c:pt>
                <c:pt idx="178">
                  <c:v>1440</c:v>
                </c:pt>
                <c:pt idx="179">
                  <c:v>721</c:v>
                </c:pt>
                <c:pt idx="180">
                  <c:v>701</c:v>
                </c:pt>
                <c:pt idx="181">
                  <c:v>400</c:v>
                </c:pt>
                <c:pt idx="182">
                  <c:v>365</c:v>
                </c:pt>
                <c:pt idx="183">
                  <c:v>250</c:v>
                </c:pt>
                <c:pt idx="184">
                  <c:v>200</c:v>
                </c:pt>
                <c:pt idx="185">
                  <c:v>40</c:v>
                </c:pt>
                <c:pt idx="186">
                  <c:v>30</c:v>
                </c:pt>
                <c:pt idx="187">
                  <c:v>4456</c:v>
                </c:pt>
                <c:pt idx="188">
                  <c:v>4227</c:v>
                </c:pt>
                <c:pt idx="189">
                  <c:v>4000</c:v>
                </c:pt>
                <c:pt idx="190">
                  <c:v>2057</c:v>
                </c:pt>
                <c:pt idx="191">
                  <c:v>1552</c:v>
                </c:pt>
                <c:pt idx="192">
                  <c:v>1219</c:v>
                </c:pt>
                <c:pt idx="193">
                  <c:v>950</c:v>
                </c:pt>
                <c:pt idx="194">
                  <c:v>912</c:v>
                </c:pt>
                <c:pt idx="195">
                  <c:v>436</c:v>
                </c:pt>
                <c:pt idx="196">
                  <c:v>227</c:v>
                </c:pt>
                <c:pt idx="197">
                  <c:v>55</c:v>
                </c:pt>
              </c:numCache>
            </c:numRef>
          </c:xVal>
          <c:yVal>
            <c:numRef>
              <c:f>'M Power - Price'!$C$2:$C$199</c:f>
              <c:numCache>
                <c:formatCode>General</c:formatCode>
                <c:ptCount val="198"/>
                <c:pt idx="0">
                  <c:v>115</c:v>
                </c:pt>
                <c:pt idx="1">
                  <c:v>135</c:v>
                </c:pt>
                <c:pt idx="2">
                  <c:v>120</c:v>
                </c:pt>
                <c:pt idx="3">
                  <c:v>95</c:v>
                </c:pt>
                <c:pt idx="4">
                  <c:v>120</c:v>
                </c:pt>
                <c:pt idx="5">
                  <c:v>150</c:v>
                </c:pt>
                <c:pt idx="6">
                  <c:v>150</c:v>
                </c:pt>
                <c:pt idx="7">
                  <c:v>135</c:v>
                </c:pt>
                <c:pt idx="8">
                  <c:v>115</c:v>
                </c:pt>
                <c:pt idx="9">
                  <c:v>95</c:v>
                </c:pt>
                <c:pt idx="10">
                  <c:v>130</c:v>
                </c:pt>
                <c:pt idx="11">
                  <c:v>120</c:v>
                </c:pt>
                <c:pt idx="12">
                  <c:v>80</c:v>
                </c:pt>
                <c:pt idx="13">
                  <c:v>130</c:v>
                </c:pt>
                <c:pt idx="14">
                  <c:v>120</c:v>
                </c:pt>
                <c:pt idx="15">
                  <c:v>135</c:v>
                </c:pt>
                <c:pt idx="16">
                  <c:v>120</c:v>
                </c:pt>
                <c:pt idx="17">
                  <c:v>215</c:v>
                </c:pt>
                <c:pt idx="18">
                  <c:v>115</c:v>
                </c:pt>
                <c:pt idx="19">
                  <c:v>85</c:v>
                </c:pt>
                <c:pt idx="20">
                  <c:v>95</c:v>
                </c:pt>
                <c:pt idx="21">
                  <c:v>145</c:v>
                </c:pt>
                <c:pt idx="22">
                  <c:v>95</c:v>
                </c:pt>
                <c:pt idx="23">
                  <c:v>105</c:v>
                </c:pt>
                <c:pt idx="24">
                  <c:v>125</c:v>
                </c:pt>
                <c:pt idx="25">
                  <c:v>115</c:v>
                </c:pt>
                <c:pt idx="26">
                  <c:v>105</c:v>
                </c:pt>
                <c:pt idx="27">
                  <c:v>95</c:v>
                </c:pt>
                <c:pt idx="28">
                  <c:v>85</c:v>
                </c:pt>
                <c:pt idx="29">
                  <c:v>95</c:v>
                </c:pt>
                <c:pt idx="30">
                  <c:v>80</c:v>
                </c:pt>
                <c:pt idx="31">
                  <c:v>165</c:v>
                </c:pt>
                <c:pt idx="32">
                  <c:v>115</c:v>
                </c:pt>
                <c:pt idx="33">
                  <c:v>150</c:v>
                </c:pt>
                <c:pt idx="34">
                  <c:v>95</c:v>
                </c:pt>
                <c:pt idx="35">
                  <c:v>95</c:v>
                </c:pt>
                <c:pt idx="36">
                  <c:v>85</c:v>
                </c:pt>
                <c:pt idx="37">
                  <c:v>145</c:v>
                </c:pt>
                <c:pt idx="38">
                  <c:v>115</c:v>
                </c:pt>
                <c:pt idx="39">
                  <c:v>95</c:v>
                </c:pt>
                <c:pt idx="40">
                  <c:v>105</c:v>
                </c:pt>
                <c:pt idx="41">
                  <c:v>120</c:v>
                </c:pt>
                <c:pt idx="42">
                  <c:v>95</c:v>
                </c:pt>
                <c:pt idx="43">
                  <c:v>105</c:v>
                </c:pt>
                <c:pt idx="44">
                  <c:v>135</c:v>
                </c:pt>
                <c:pt idx="45">
                  <c:v>205</c:v>
                </c:pt>
                <c:pt idx="46">
                  <c:v>125</c:v>
                </c:pt>
                <c:pt idx="47">
                  <c:v>150</c:v>
                </c:pt>
                <c:pt idx="48">
                  <c:v>80</c:v>
                </c:pt>
                <c:pt idx="49">
                  <c:v>80</c:v>
                </c:pt>
                <c:pt idx="50">
                  <c:v>95</c:v>
                </c:pt>
                <c:pt idx="51">
                  <c:v>135</c:v>
                </c:pt>
                <c:pt idx="52">
                  <c:v>85</c:v>
                </c:pt>
                <c:pt idx="53">
                  <c:v>140</c:v>
                </c:pt>
                <c:pt idx="54">
                  <c:v>115</c:v>
                </c:pt>
                <c:pt idx="55">
                  <c:v>70</c:v>
                </c:pt>
                <c:pt idx="56">
                  <c:v>140</c:v>
                </c:pt>
                <c:pt idx="57">
                  <c:v>130</c:v>
                </c:pt>
                <c:pt idx="58">
                  <c:v>80</c:v>
                </c:pt>
                <c:pt idx="59">
                  <c:v>215</c:v>
                </c:pt>
                <c:pt idx="60">
                  <c:v>95</c:v>
                </c:pt>
                <c:pt idx="61">
                  <c:v>115</c:v>
                </c:pt>
                <c:pt idx="62">
                  <c:v>95</c:v>
                </c:pt>
                <c:pt idx="63">
                  <c:v>205</c:v>
                </c:pt>
                <c:pt idx="64">
                  <c:v>90</c:v>
                </c:pt>
                <c:pt idx="65">
                  <c:v>115</c:v>
                </c:pt>
                <c:pt idx="66">
                  <c:v>205</c:v>
                </c:pt>
                <c:pt idx="67">
                  <c:v>225</c:v>
                </c:pt>
                <c:pt idx="68">
                  <c:v>80</c:v>
                </c:pt>
                <c:pt idx="69">
                  <c:v>205</c:v>
                </c:pt>
                <c:pt idx="70">
                  <c:v>95</c:v>
                </c:pt>
                <c:pt idx="71">
                  <c:v>80</c:v>
                </c:pt>
                <c:pt idx="72">
                  <c:v>115</c:v>
                </c:pt>
                <c:pt idx="73">
                  <c:v>95</c:v>
                </c:pt>
                <c:pt idx="74">
                  <c:v>130</c:v>
                </c:pt>
                <c:pt idx="75">
                  <c:v>350</c:v>
                </c:pt>
                <c:pt idx="76">
                  <c:v>115</c:v>
                </c:pt>
                <c:pt idx="77">
                  <c:v>75</c:v>
                </c:pt>
                <c:pt idx="78">
                  <c:v>215</c:v>
                </c:pt>
                <c:pt idx="79">
                  <c:v>200</c:v>
                </c:pt>
                <c:pt idx="80">
                  <c:v>150</c:v>
                </c:pt>
                <c:pt idx="81">
                  <c:v>80</c:v>
                </c:pt>
                <c:pt idx="82">
                  <c:v>150</c:v>
                </c:pt>
                <c:pt idx="83">
                  <c:v>60</c:v>
                </c:pt>
                <c:pt idx="84">
                  <c:v>145</c:v>
                </c:pt>
                <c:pt idx="85">
                  <c:v>135</c:v>
                </c:pt>
                <c:pt idx="86">
                  <c:v>125</c:v>
                </c:pt>
                <c:pt idx="87">
                  <c:v>130</c:v>
                </c:pt>
                <c:pt idx="88">
                  <c:v>95</c:v>
                </c:pt>
                <c:pt idx="89">
                  <c:v>240</c:v>
                </c:pt>
                <c:pt idx="90">
                  <c:v>115</c:v>
                </c:pt>
                <c:pt idx="91">
                  <c:v>80</c:v>
                </c:pt>
                <c:pt idx="92">
                  <c:v>280</c:v>
                </c:pt>
                <c:pt idx="93">
                  <c:v>280</c:v>
                </c:pt>
                <c:pt idx="94">
                  <c:v>140</c:v>
                </c:pt>
                <c:pt idx="95">
                  <c:v>145</c:v>
                </c:pt>
                <c:pt idx="96">
                  <c:v>125</c:v>
                </c:pt>
                <c:pt idx="97">
                  <c:v>135</c:v>
                </c:pt>
                <c:pt idx="98">
                  <c:v>130</c:v>
                </c:pt>
                <c:pt idx="99">
                  <c:v>130</c:v>
                </c:pt>
                <c:pt idx="100">
                  <c:v>85</c:v>
                </c:pt>
                <c:pt idx="101">
                  <c:v>80</c:v>
                </c:pt>
                <c:pt idx="102">
                  <c:v>280</c:v>
                </c:pt>
                <c:pt idx="103">
                  <c:v>120</c:v>
                </c:pt>
                <c:pt idx="104">
                  <c:v>95</c:v>
                </c:pt>
                <c:pt idx="105">
                  <c:v>105</c:v>
                </c:pt>
                <c:pt idx="106">
                  <c:v>60</c:v>
                </c:pt>
                <c:pt idx="107">
                  <c:v>50</c:v>
                </c:pt>
                <c:pt idx="108">
                  <c:v>105</c:v>
                </c:pt>
                <c:pt idx="109">
                  <c:v>165</c:v>
                </c:pt>
                <c:pt idx="110">
                  <c:v>225</c:v>
                </c:pt>
                <c:pt idx="111">
                  <c:v>105</c:v>
                </c:pt>
                <c:pt idx="112">
                  <c:v>90</c:v>
                </c:pt>
                <c:pt idx="113">
                  <c:v>115</c:v>
                </c:pt>
                <c:pt idx="114">
                  <c:v>240</c:v>
                </c:pt>
                <c:pt idx="115">
                  <c:v>140</c:v>
                </c:pt>
                <c:pt idx="116">
                  <c:v>160</c:v>
                </c:pt>
                <c:pt idx="117">
                  <c:v>115</c:v>
                </c:pt>
                <c:pt idx="118">
                  <c:v>105</c:v>
                </c:pt>
                <c:pt idx="119">
                  <c:v>80</c:v>
                </c:pt>
                <c:pt idx="120">
                  <c:v>165</c:v>
                </c:pt>
                <c:pt idx="121">
                  <c:v>200</c:v>
                </c:pt>
                <c:pt idx="122">
                  <c:v>135</c:v>
                </c:pt>
                <c:pt idx="123">
                  <c:v>105</c:v>
                </c:pt>
                <c:pt idx="124">
                  <c:v>70</c:v>
                </c:pt>
                <c:pt idx="125">
                  <c:v>85</c:v>
                </c:pt>
                <c:pt idx="126">
                  <c:v>115</c:v>
                </c:pt>
                <c:pt idx="127">
                  <c:v>150</c:v>
                </c:pt>
                <c:pt idx="128">
                  <c:v>80</c:v>
                </c:pt>
                <c:pt idx="129">
                  <c:v>180</c:v>
                </c:pt>
                <c:pt idx="130">
                  <c:v>150</c:v>
                </c:pt>
                <c:pt idx="131">
                  <c:v>150</c:v>
                </c:pt>
                <c:pt idx="132">
                  <c:v>120</c:v>
                </c:pt>
                <c:pt idx="133">
                  <c:v>80</c:v>
                </c:pt>
                <c:pt idx="134">
                  <c:v>215</c:v>
                </c:pt>
                <c:pt idx="135">
                  <c:v>80</c:v>
                </c:pt>
                <c:pt idx="136">
                  <c:v>65</c:v>
                </c:pt>
                <c:pt idx="137">
                  <c:v>270</c:v>
                </c:pt>
                <c:pt idx="138">
                  <c:v>270</c:v>
                </c:pt>
                <c:pt idx="139">
                  <c:v>130</c:v>
                </c:pt>
                <c:pt idx="140">
                  <c:v>205</c:v>
                </c:pt>
                <c:pt idx="141">
                  <c:v>115</c:v>
                </c:pt>
                <c:pt idx="142">
                  <c:v>105</c:v>
                </c:pt>
                <c:pt idx="143">
                  <c:v>115</c:v>
                </c:pt>
                <c:pt idx="144">
                  <c:v>150</c:v>
                </c:pt>
                <c:pt idx="145">
                  <c:v>95</c:v>
                </c:pt>
                <c:pt idx="146">
                  <c:v>82</c:v>
                </c:pt>
                <c:pt idx="147">
                  <c:v>110</c:v>
                </c:pt>
                <c:pt idx="148">
                  <c:v>115</c:v>
                </c:pt>
                <c:pt idx="149">
                  <c:v>115</c:v>
                </c:pt>
                <c:pt idx="150">
                  <c:v>165</c:v>
                </c:pt>
                <c:pt idx="151">
                  <c:v>205</c:v>
                </c:pt>
                <c:pt idx="152">
                  <c:v>140</c:v>
                </c:pt>
                <c:pt idx="153">
                  <c:v>205</c:v>
                </c:pt>
                <c:pt idx="154">
                  <c:v>105</c:v>
                </c:pt>
                <c:pt idx="155">
                  <c:v>125</c:v>
                </c:pt>
                <c:pt idx="156">
                  <c:v>130</c:v>
                </c:pt>
                <c:pt idx="157">
                  <c:v>115</c:v>
                </c:pt>
                <c:pt idx="158">
                  <c:v>115</c:v>
                </c:pt>
                <c:pt idx="159">
                  <c:v>80</c:v>
                </c:pt>
                <c:pt idx="160">
                  <c:v>80</c:v>
                </c:pt>
                <c:pt idx="161">
                  <c:v>85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80</c:v>
                </c:pt>
                <c:pt idx="166">
                  <c:v>60</c:v>
                </c:pt>
                <c:pt idx="167">
                  <c:v>165</c:v>
                </c:pt>
                <c:pt idx="168">
                  <c:v>225</c:v>
                </c:pt>
                <c:pt idx="169">
                  <c:v>140</c:v>
                </c:pt>
                <c:pt idx="170">
                  <c:v>250</c:v>
                </c:pt>
                <c:pt idx="171">
                  <c:v>140</c:v>
                </c:pt>
                <c:pt idx="172">
                  <c:v>130</c:v>
                </c:pt>
                <c:pt idx="173">
                  <c:v>145</c:v>
                </c:pt>
                <c:pt idx="174">
                  <c:v>130</c:v>
                </c:pt>
                <c:pt idx="175">
                  <c:v>125</c:v>
                </c:pt>
                <c:pt idx="176">
                  <c:v>95</c:v>
                </c:pt>
                <c:pt idx="177">
                  <c:v>130</c:v>
                </c:pt>
                <c:pt idx="178">
                  <c:v>95</c:v>
                </c:pt>
                <c:pt idx="179">
                  <c:v>110</c:v>
                </c:pt>
                <c:pt idx="180">
                  <c:v>115</c:v>
                </c:pt>
                <c:pt idx="181">
                  <c:v>115</c:v>
                </c:pt>
                <c:pt idx="182">
                  <c:v>80</c:v>
                </c:pt>
                <c:pt idx="183">
                  <c:v>80</c:v>
                </c:pt>
                <c:pt idx="184">
                  <c:v>95</c:v>
                </c:pt>
                <c:pt idx="185">
                  <c:v>75</c:v>
                </c:pt>
                <c:pt idx="186">
                  <c:v>95</c:v>
                </c:pt>
                <c:pt idx="187">
                  <c:v>105</c:v>
                </c:pt>
                <c:pt idx="188">
                  <c:v>250</c:v>
                </c:pt>
                <c:pt idx="189">
                  <c:v>240</c:v>
                </c:pt>
                <c:pt idx="190">
                  <c:v>130</c:v>
                </c:pt>
                <c:pt idx="191">
                  <c:v>135</c:v>
                </c:pt>
                <c:pt idx="192">
                  <c:v>70</c:v>
                </c:pt>
                <c:pt idx="193">
                  <c:v>115</c:v>
                </c:pt>
                <c:pt idx="194">
                  <c:v>120</c:v>
                </c:pt>
                <c:pt idx="195">
                  <c:v>90</c:v>
                </c:pt>
                <c:pt idx="196">
                  <c:v>50</c:v>
                </c:pt>
                <c:pt idx="197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C5-47EC-8CAA-AA1C76A5B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200576"/>
        <c:axId val="1143194336"/>
      </c:scatterChart>
      <c:valAx>
        <c:axId val="1143200576"/>
        <c:scaling>
          <c:logBase val="2"/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Price,</a:t>
                </a:r>
                <a:r>
                  <a:rPr lang="en-US" baseline="0"/>
                  <a:t> USD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194336"/>
        <c:crosses val="autoZero"/>
        <c:crossBetween val="midCat"/>
      </c:valAx>
      <c:valAx>
        <c:axId val="114319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Manufacture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20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91902017184378"/>
          <c:y val="0.38264326334208226"/>
          <c:w val="0.20008088727978118"/>
          <c:h val="0.337028288130650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441960</xdr:colOff>
      <xdr:row>1</xdr:row>
      <xdr:rowOff>140970</xdr:rowOff>
    </xdr:from>
    <xdr:to>
      <xdr:col>16</xdr:col>
      <xdr:colOff>419100</xdr:colOff>
      <xdr:row>23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533F0-1D74-4A98-BEEA-0B699077C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510540</xdr:colOff>
      <xdr:row>2</xdr:row>
      <xdr:rowOff>99060</xdr:rowOff>
    </xdr:from>
    <xdr:to>
      <xdr:col>15</xdr:col>
      <xdr:colOff>342900</xdr:colOff>
      <xdr:row>21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C47F6C-0C7A-4B40-9A96-18A7C469A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472440</xdr:colOff>
      <xdr:row>1</xdr:row>
      <xdr:rowOff>19050</xdr:rowOff>
    </xdr:from>
    <xdr:to>
      <xdr:col>15</xdr:col>
      <xdr:colOff>129540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2CD524-C4D1-4C0C-AE8E-BD91343D7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11430</xdr:rowOff>
    </xdr:from>
    <xdr:to>
      <xdr:col>16</xdr:col>
      <xdr:colOff>68580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C8B51C-CC0D-4C0E-AE43-F41192D9E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</xdr:row>
      <xdr:rowOff>68580</xdr:rowOff>
    </xdr:from>
    <xdr:to>
      <xdr:col>16</xdr:col>
      <xdr:colOff>441960</xdr:colOff>
      <xdr:row>23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2B7175-9887-42A4-8271-D66E86CCE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1</xdr:row>
      <xdr:rowOff>148590</xdr:rowOff>
    </xdr:from>
    <xdr:to>
      <xdr:col>14</xdr:col>
      <xdr:colOff>388620</xdr:colOff>
      <xdr:row>20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E0ED98-0DDF-4E35-B5C5-C628F593E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outlinePr summaryBelow="0" summaryRight="0"/>
  </sheetPr>
  <dimension ref="A1:AH999"/>
  <sheetViews>
    <sheetView tabSelected="1" zoomScale="77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4" sqref="D34"/>
    </sheetView>
  </sheetViews>
  <sheetFormatPr defaultColWidth="12.6640625" defaultRowHeight="15.75" customHeight="1" x14ac:dyDescent="0.25"/>
  <cols>
    <col min="1" max="1" width="33.33203125" style="40" customWidth="1"/>
    <col min="2" max="2" width="19.88671875" style="40" customWidth="1"/>
    <col min="3" max="3" width="32.5546875" style="40" customWidth="1"/>
    <col min="4" max="4" width="12.44140625" style="40" bestFit="1" customWidth="1"/>
    <col min="5" max="5" width="20.33203125" style="40" customWidth="1"/>
    <col min="6" max="6" width="24.33203125" style="40" customWidth="1"/>
    <col min="7" max="9" width="12.6640625" style="40"/>
    <col min="10" max="10" width="12.88671875" style="40" customWidth="1"/>
    <col min="11" max="11" width="12.6640625" style="40" customWidth="1"/>
    <col min="12" max="12" width="16.88671875" style="49" hidden="1" customWidth="1"/>
    <col min="13" max="13" width="10.6640625" style="40" bestFit="1" customWidth="1"/>
    <col min="14" max="14" width="17" style="40" hidden="1" customWidth="1"/>
    <col min="15" max="15" width="11.109375" style="39" bestFit="1" customWidth="1"/>
    <col min="16" max="16" width="17.44140625" style="39" hidden="1" customWidth="1"/>
    <col min="17" max="17" width="11.33203125" style="39" bestFit="1" customWidth="1"/>
    <col min="18" max="18" width="17.77734375" style="40" hidden="1" customWidth="1"/>
    <col min="19" max="19" width="11.5546875" style="50" bestFit="1" customWidth="1"/>
    <col min="20" max="20" width="14" style="40" bestFit="1" customWidth="1"/>
    <col min="21" max="21" width="14.33203125" style="40" bestFit="1" customWidth="1"/>
    <col min="22" max="22" width="10.6640625" style="40" bestFit="1" customWidth="1"/>
    <col min="23" max="23" width="14.77734375" style="40" bestFit="1" customWidth="1"/>
    <col min="24" max="24" width="13.21875" style="40" bestFit="1" customWidth="1"/>
    <col min="25" max="25" width="17.109375" style="40" bestFit="1" customWidth="1"/>
    <col min="26" max="27" width="13.44140625" style="40" bestFit="1" customWidth="1"/>
    <col min="28" max="28" width="15" style="40" bestFit="1" customWidth="1"/>
    <col min="29" max="29" width="19.6640625" style="40" bestFit="1" customWidth="1"/>
    <col min="30" max="31" width="12.6640625" style="40"/>
    <col min="32" max="32" width="15.44140625" style="40" bestFit="1" customWidth="1"/>
    <col min="33" max="33" width="15.109375" style="40" customWidth="1"/>
    <col min="34" max="34" width="15.6640625" style="40" customWidth="1"/>
    <col min="35" max="16384" width="12.6640625" style="40"/>
  </cols>
  <sheetData>
    <row r="1" spans="1:34" s="35" customFormat="1" ht="26.4" x14ac:dyDescent="0.25">
      <c r="A1" s="51" t="s">
        <v>423</v>
      </c>
      <c r="B1" s="52" t="s">
        <v>424</v>
      </c>
      <c r="C1" s="52" t="s">
        <v>425</v>
      </c>
      <c r="D1" s="52" t="s">
        <v>426</v>
      </c>
      <c r="E1" s="52" t="s">
        <v>1065</v>
      </c>
      <c r="F1" s="52" t="s">
        <v>1066</v>
      </c>
      <c r="G1" s="52" t="s">
        <v>429</v>
      </c>
      <c r="H1" s="52" t="s">
        <v>430</v>
      </c>
      <c r="I1" s="52" t="s">
        <v>431</v>
      </c>
      <c r="J1" s="52" t="s">
        <v>432</v>
      </c>
      <c r="K1" s="52" t="s">
        <v>438</v>
      </c>
      <c r="L1" s="53" t="s">
        <v>1067</v>
      </c>
      <c r="M1" s="52" t="s">
        <v>433</v>
      </c>
      <c r="N1" s="54" t="s">
        <v>1068</v>
      </c>
      <c r="O1" s="55" t="s">
        <v>434</v>
      </c>
      <c r="P1" s="56" t="s">
        <v>1115</v>
      </c>
      <c r="Q1" s="55" t="s">
        <v>1116</v>
      </c>
      <c r="R1" s="54" t="s">
        <v>1117</v>
      </c>
      <c r="S1" s="57" t="s">
        <v>375</v>
      </c>
      <c r="T1" s="52" t="s">
        <v>436</v>
      </c>
      <c r="U1" s="52" t="s">
        <v>437</v>
      </c>
      <c r="V1" s="52" t="s">
        <v>439</v>
      </c>
      <c r="W1" s="52" t="s">
        <v>440</v>
      </c>
      <c r="X1" s="58" t="s">
        <v>1069</v>
      </c>
      <c r="Y1" s="58" t="s">
        <v>1118</v>
      </c>
      <c r="Z1" s="58" t="s">
        <v>1070</v>
      </c>
      <c r="AA1" s="58" t="s">
        <v>1071</v>
      </c>
      <c r="AB1" s="58" t="s">
        <v>1072</v>
      </c>
      <c r="AC1" s="58" t="s">
        <v>1119</v>
      </c>
      <c r="AD1" s="58" t="s">
        <v>1120</v>
      </c>
      <c r="AF1" s="36" t="s">
        <v>1123</v>
      </c>
      <c r="AG1" s="36" t="s">
        <v>1124</v>
      </c>
      <c r="AH1" s="36" t="s">
        <v>1125</v>
      </c>
    </row>
    <row r="2" spans="1:34" ht="15.75" customHeight="1" x14ac:dyDescent="0.25">
      <c r="A2" s="40" t="s">
        <v>615</v>
      </c>
      <c r="B2" s="40" t="s">
        <v>503</v>
      </c>
      <c r="C2" s="40" t="s">
        <v>510</v>
      </c>
      <c r="D2" s="59">
        <v>79</v>
      </c>
      <c r="E2" s="40">
        <f>V2*I2*8</f>
        <v>166.4</v>
      </c>
      <c r="F2" s="40">
        <f>V2*I2*16</f>
        <v>332.8</v>
      </c>
      <c r="G2" s="59">
        <v>115</v>
      </c>
      <c r="H2" s="59">
        <v>16</v>
      </c>
      <c r="I2" s="59">
        <v>2.6</v>
      </c>
      <c r="J2" s="59">
        <v>3.3</v>
      </c>
      <c r="K2" s="59">
        <v>20</v>
      </c>
      <c r="M2" s="59"/>
      <c r="N2" s="59">
        <f>14.71066</f>
        <v>14.710660000000001</v>
      </c>
      <c r="O2" s="60">
        <f t="shared" ref="O2:O247" si="0">N2*V2</f>
        <v>117.68528000000001</v>
      </c>
      <c r="P2" s="60">
        <v>20.806100000000001</v>
      </c>
      <c r="Q2" s="39">
        <f>P2*V2</f>
        <v>166.44880000000001</v>
      </c>
      <c r="S2" s="61"/>
      <c r="T2" s="61">
        <v>41061</v>
      </c>
      <c r="U2" s="62">
        <v>44136</v>
      </c>
      <c r="V2" s="59">
        <v>8</v>
      </c>
      <c r="W2" s="59">
        <v>1049</v>
      </c>
      <c r="X2" s="37">
        <f>O2/D2</f>
        <v>1.489687088607595</v>
      </c>
      <c r="Y2" s="38">
        <f>O2/Q2*100</f>
        <v>70.703591735116149</v>
      </c>
      <c r="Z2" s="37">
        <f>Q2/D2</f>
        <v>2.1069468354430381</v>
      </c>
      <c r="AA2" s="37">
        <f>S2/D2</f>
        <v>0</v>
      </c>
      <c r="AB2" s="37">
        <f>G2/D2</f>
        <v>1.4556962025316456</v>
      </c>
      <c r="AC2" s="38">
        <f>S2/G2*100</f>
        <v>0</v>
      </c>
      <c r="AD2" s="39">
        <f>Q2/E2*100</f>
        <v>100.02932692307694</v>
      </c>
      <c r="AF2" s="41">
        <v>243.80795565360799</v>
      </c>
      <c r="AG2" s="41">
        <v>162.99376282373689</v>
      </c>
      <c r="AH2" s="41">
        <v>150.5219766346562</v>
      </c>
    </row>
    <row r="3" spans="1:34" ht="15.75" customHeight="1" x14ac:dyDescent="0.25">
      <c r="A3" s="40" t="s">
        <v>626</v>
      </c>
      <c r="B3" s="40" t="s">
        <v>128</v>
      </c>
      <c r="C3" s="40" t="s">
        <v>549</v>
      </c>
      <c r="D3" s="59">
        <v>1950</v>
      </c>
      <c r="E3" s="40">
        <f>$I3*$V3*16</f>
        <v>736</v>
      </c>
      <c r="F3" s="40">
        <f>$I3*$V3*32</f>
        <v>1472</v>
      </c>
      <c r="G3" s="59">
        <v>135</v>
      </c>
      <c r="H3" s="59">
        <v>40</v>
      </c>
      <c r="I3" s="59">
        <v>2.2999999999999998</v>
      </c>
      <c r="J3" s="59">
        <v>3.3</v>
      </c>
      <c r="K3" s="59">
        <v>50</v>
      </c>
      <c r="M3" s="59"/>
      <c r="N3" s="59">
        <v>28.491060000000001</v>
      </c>
      <c r="O3" s="60">
        <f t="shared" si="0"/>
        <v>569.82119999999998</v>
      </c>
      <c r="P3" s="60">
        <v>36.799999999999997</v>
      </c>
      <c r="Q3" s="39">
        <f t="shared" ref="Q3:Q66" si="1">P3*V3</f>
        <v>736</v>
      </c>
      <c r="S3" s="61"/>
      <c r="T3" s="61">
        <v>42887</v>
      </c>
      <c r="U3" s="62">
        <v>44501</v>
      </c>
      <c r="V3" s="59">
        <v>20</v>
      </c>
      <c r="W3" s="59">
        <v>611</v>
      </c>
      <c r="X3" s="37">
        <f>O3/D3</f>
        <v>0.29221599999999998</v>
      </c>
      <c r="Y3" s="38">
        <f t="shared" ref="Y3:Y66" si="2">O3/Q3*100</f>
        <v>77.421358695652174</v>
      </c>
      <c r="Z3" s="37">
        <f>Q3/D3</f>
        <v>0.37743589743589745</v>
      </c>
      <c r="AA3" s="37">
        <f>S3/D3</f>
        <v>0</v>
      </c>
      <c r="AB3" s="37">
        <f t="shared" ref="AB2:AB3" si="3">G3/D3</f>
        <v>6.9230769230769235E-2</v>
      </c>
      <c r="AC3" s="38">
        <f>S3/G3*100</f>
        <v>0</v>
      </c>
      <c r="AD3" s="39">
        <f>Q3/E3*100</f>
        <v>100</v>
      </c>
      <c r="AF3" s="41">
        <v>170.52151303829041</v>
      </c>
      <c r="AG3" s="41">
        <v>69.040767900581272</v>
      </c>
      <c r="AH3" s="41">
        <v>85.241884848141822</v>
      </c>
    </row>
    <row r="4" spans="1:34" ht="15.75" customHeight="1" x14ac:dyDescent="0.25">
      <c r="A4" s="63" t="s">
        <v>370</v>
      </c>
      <c r="B4" s="63" t="s">
        <v>41</v>
      </c>
      <c r="C4" s="63" t="s">
        <v>42</v>
      </c>
      <c r="D4" s="63"/>
      <c r="E4" s="63"/>
      <c r="F4" s="63"/>
      <c r="G4" s="63"/>
      <c r="H4" s="63"/>
      <c r="I4" s="63"/>
      <c r="J4" s="63"/>
      <c r="K4" s="63"/>
      <c r="L4" s="64"/>
      <c r="M4" s="65"/>
      <c r="N4" s="65">
        <v>10.913790000000001</v>
      </c>
      <c r="O4" s="60">
        <f t="shared" si="0"/>
        <v>174.62064000000001</v>
      </c>
      <c r="P4" s="66">
        <v>12.8</v>
      </c>
      <c r="Q4" s="39">
        <f t="shared" si="1"/>
        <v>204.8</v>
      </c>
      <c r="R4" s="65">
        <v>5.0177399999999999</v>
      </c>
      <c r="S4" s="67">
        <f>R4*V4</f>
        <v>80.283839999999998</v>
      </c>
      <c r="T4" s="68">
        <v>40848</v>
      </c>
      <c r="U4" s="68">
        <v>44136</v>
      </c>
      <c r="V4" s="65">
        <v>16</v>
      </c>
      <c r="W4" s="65">
        <v>286</v>
      </c>
      <c r="X4" s="37"/>
      <c r="Y4" s="38">
        <f t="shared" si="2"/>
        <v>85.263984375000007</v>
      </c>
      <c r="Z4" s="37"/>
      <c r="AA4" s="37"/>
      <c r="AB4" s="37"/>
      <c r="AC4" s="37"/>
      <c r="AD4" s="41"/>
      <c r="AF4" s="41">
        <v>68.495354869181853</v>
      </c>
      <c r="AG4" s="41">
        <v>223.4939685070816</v>
      </c>
      <c r="AH4" s="41">
        <v>262.13880294509352</v>
      </c>
    </row>
    <row r="5" spans="1:34" ht="15.75" customHeight="1" x14ac:dyDescent="0.25">
      <c r="A5" s="40" t="s">
        <v>635</v>
      </c>
      <c r="B5" s="40" t="s">
        <v>499</v>
      </c>
      <c r="C5" s="40" t="s">
        <v>538</v>
      </c>
      <c r="D5" s="59">
        <v>142</v>
      </c>
      <c r="E5" s="40">
        <f>$I5*$V5*16</f>
        <v>480</v>
      </c>
      <c r="F5" s="40">
        <f>$I5*$V5*32</f>
        <v>960</v>
      </c>
      <c r="G5" s="59">
        <v>120</v>
      </c>
      <c r="H5" s="59">
        <v>24</v>
      </c>
      <c r="I5" s="59">
        <v>2.5</v>
      </c>
      <c r="J5" s="59">
        <v>3.3</v>
      </c>
      <c r="K5" s="59">
        <v>30</v>
      </c>
      <c r="M5" s="59"/>
      <c r="N5" s="59">
        <v>27.98676</v>
      </c>
      <c r="O5" s="60">
        <f t="shared" si="0"/>
        <v>335.84111999999999</v>
      </c>
      <c r="P5" s="60">
        <v>39.537140000000001</v>
      </c>
      <c r="Q5" s="39">
        <f t="shared" si="1"/>
        <v>474.44568000000004</v>
      </c>
      <c r="S5" s="62"/>
      <c r="T5" s="62">
        <v>41944</v>
      </c>
      <c r="U5" s="62">
        <v>44501</v>
      </c>
      <c r="V5" s="59">
        <v>12</v>
      </c>
      <c r="W5" s="59">
        <v>271</v>
      </c>
      <c r="X5" s="37">
        <f t="shared" ref="X5:X8" si="4">O5/D5</f>
        <v>2.3650783098591548</v>
      </c>
      <c r="Y5" s="38">
        <f t="shared" si="2"/>
        <v>70.786000201329685</v>
      </c>
      <c r="Z5" s="37">
        <f t="shared" ref="Z5:Z8" si="5">Q5/D5</f>
        <v>3.3411667605633806</v>
      </c>
      <c r="AA5" s="37">
        <f t="shared" ref="AA5:AA8" si="6">S5/D5</f>
        <v>0</v>
      </c>
      <c r="AB5" s="37">
        <f t="shared" ref="AB5:AB8" si="7">G5/D5</f>
        <v>0.84507042253521125</v>
      </c>
      <c r="AC5" s="38">
        <f t="shared" ref="AC5:AC40" si="8">S5/G5*100</f>
        <v>0</v>
      </c>
      <c r="AD5" s="39">
        <f t="shared" ref="AD5:AD20" si="9">Q5/E5*100</f>
        <v>98.842849999999999</v>
      </c>
      <c r="AF5" s="41">
        <v>68.694532450013014</v>
      </c>
      <c r="AG5" s="41">
        <v>63.168024036614099</v>
      </c>
      <c r="AH5" s="41">
        <v>65.826287354361853</v>
      </c>
    </row>
    <row r="6" spans="1:34" ht="15.75" customHeight="1" x14ac:dyDescent="0.25">
      <c r="A6" s="40" t="s">
        <v>1014</v>
      </c>
      <c r="B6" s="40" t="s">
        <v>717</v>
      </c>
      <c r="C6" s="40" t="s">
        <v>741</v>
      </c>
      <c r="D6" s="40">
        <v>999</v>
      </c>
      <c r="E6" s="40">
        <f>$I6*$V6*4</f>
        <v>63.84</v>
      </c>
      <c r="F6" s="40">
        <f>$I6*$V6*8</f>
        <v>127.68</v>
      </c>
      <c r="G6" s="40">
        <v>95</v>
      </c>
      <c r="H6" s="40">
        <v>12</v>
      </c>
      <c r="I6" s="40">
        <v>2.66</v>
      </c>
      <c r="J6" s="39">
        <v>3.06</v>
      </c>
      <c r="K6" s="40">
        <v>12</v>
      </c>
      <c r="M6" s="59"/>
      <c r="N6" s="59">
        <v>6.5684670000000001</v>
      </c>
      <c r="O6" s="60">
        <f t="shared" si="0"/>
        <v>39.410802000000004</v>
      </c>
      <c r="P6" s="60">
        <v>10.64099</v>
      </c>
      <c r="Q6" s="39">
        <f t="shared" si="1"/>
        <v>63.845939999999999</v>
      </c>
      <c r="S6" s="62"/>
      <c r="T6" s="62">
        <v>40848</v>
      </c>
      <c r="U6" s="61">
        <v>41791</v>
      </c>
      <c r="V6" s="59">
        <v>6</v>
      </c>
      <c r="W6" s="59">
        <v>247</v>
      </c>
      <c r="X6" s="37">
        <f t="shared" si="4"/>
        <v>3.9450252252252259E-2</v>
      </c>
      <c r="Y6" s="38">
        <f t="shared" si="2"/>
        <v>61.727968920185063</v>
      </c>
      <c r="Z6" s="37">
        <f t="shared" si="5"/>
        <v>6.3909849849849848E-2</v>
      </c>
      <c r="AA6" s="37">
        <f t="shared" si="6"/>
        <v>0</v>
      </c>
      <c r="AB6" s="37">
        <f t="shared" si="7"/>
        <v>9.5095095095095089E-2</v>
      </c>
      <c r="AC6" s="38">
        <f t="shared" si="8"/>
        <v>0</v>
      </c>
      <c r="AD6" s="39">
        <f t="shared" si="9"/>
        <v>100.00930451127819</v>
      </c>
      <c r="AF6" s="41">
        <v>55.356592779834081</v>
      </c>
      <c r="AG6" s="41">
        <v>26.520328619710199</v>
      </c>
      <c r="AH6" s="41">
        <v>20.949555158366909</v>
      </c>
    </row>
    <row r="7" spans="1:34" ht="15.75" customHeight="1" x14ac:dyDescent="0.25">
      <c r="A7" s="40" t="s">
        <v>664</v>
      </c>
      <c r="B7" s="40" t="s">
        <v>128</v>
      </c>
      <c r="C7" s="40" t="s">
        <v>549</v>
      </c>
      <c r="D7" s="59">
        <v>900</v>
      </c>
      <c r="E7" s="40">
        <f>$I7*$V7*16</f>
        <v>604.80000000000007</v>
      </c>
      <c r="F7" s="40">
        <f>$I7*$V7*32</f>
        <v>1209.6000000000001</v>
      </c>
      <c r="G7" s="59">
        <v>120</v>
      </c>
      <c r="H7" s="59">
        <v>36</v>
      </c>
      <c r="I7" s="59">
        <v>2.1</v>
      </c>
      <c r="J7" s="59">
        <v>3.3</v>
      </c>
      <c r="K7" s="59">
        <v>45</v>
      </c>
      <c r="M7" s="59"/>
      <c r="N7" s="59">
        <v>29.511140000000001</v>
      </c>
      <c r="O7" s="60">
        <f t="shared" si="0"/>
        <v>531.20051999999998</v>
      </c>
      <c r="P7" s="60">
        <v>33.570509999999999</v>
      </c>
      <c r="Q7" s="39">
        <f t="shared" si="1"/>
        <v>604.26918000000001</v>
      </c>
      <c r="S7" s="61"/>
      <c r="T7" s="61">
        <v>42522</v>
      </c>
      <c r="U7" s="62">
        <v>44501</v>
      </c>
      <c r="V7" s="59">
        <v>18</v>
      </c>
      <c r="W7" s="59">
        <v>213</v>
      </c>
      <c r="X7" s="37">
        <f t="shared" si="4"/>
        <v>0.59022279999999994</v>
      </c>
      <c r="Y7" s="38">
        <f t="shared" si="2"/>
        <v>87.907928714815469</v>
      </c>
      <c r="Z7" s="37">
        <f t="shared" si="5"/>
        <v>0.67141019999999996</v>
      </c>
      <c r="AA7" s="37">
        <f t="shared" si="6"/>
        <v>0</v>
      </c>
      <c r="AB7" s="37">
        <f t="shared" si="7"/>
        <v>0.13333333333333333</v>
      </c>
      <c r="AC7" s="38">
        <f t="shared" si="8"/>
        <v>0</v>
      </c>
      <c r="AD7" s="39">
        <f t="shared" si="9"/>
        <v>99.912232142857135</v>
      </c>
      <c r="AF7" s="41">
        <v>56.454808062073212</v>
      </c>
      <c r="AG7" s="41">
        <v>42.41852561070661</v>
      </c>
      <c r="AH7" s="41">
        <v>58.147905535012697</v>
      </c>
    </row>
    <row r="8" spans="1:34" ht="15.75" customHeight="1" x14ac:dyDescent="0.25">
      <c r="A8" s="40" t="s">
        <v>848</v>
      </c>
      <c r="B8" s="40" t="s">
        <v>811</v>
      </c>
      <c r="C8" s="40" t="s">
        <v>812</v>
      </c>
      <c r="D8" s="59">
        <v>3072</v>
      </c>
      <c r="E8" s="40">
        <f>$I8*$V8*32</f>
        <v>1536</v>
      </c>
      <c r="F8" s="40">
        <f>$I8*$V8*64</f>
        <v>3072</v>
      </c>
      <c r="G8" s="59">
        <v>150</v>
      </c>
      <c r="H8" s="59">
        <v>40</v>
      </c>
      <c r="I8" s="59">
        <v>2.4</v>
      </c>
      <c r="J8" s="59">
        <v>3.7</v>
      </c>
      <c r="K8" s="59">
        <v>27.5</v>
      </c>
      <c r="M8" s="59"/>
      <c r="N8" s="59">
        <v>45.494199999999999</v>
      </c>
      <c r="O8" s="60">
        <f t="shared" si="0"/>
        <v>909.88400000000001</v>
      </c>
      <c r="P8" s="60">
        <v>76.13749</v>
      </c>
      <c r="Q8" s="39">
        <f t="shared" si="1"/>
        <v>1522.7498000000001</v>
      </c>
      <c r="S8" s="61"/>
      <c r="T8" s="61">
        <v>42887</v>
      </c>
      <c r="U8" s="62">
        <v>44501</v>
      </c>
      <c r="V8" s="59">
        <v>20</v>
      </c>
      <c r="W8" s="59">
        <v>196</v>
      </c>
      <c r="X8" s="37">
        <f t="shared" si="4"/>
        <v>0.29618619791666667</v>
      </c>
      <c r="Y8" s="38">
        <f t="shared" si="2"/>
        <v>59.752692136291863</v>
      </c>
      <c r="Z8" s="37">
        <f t="shared" si="5"/>
        <v>0.4956867838541667</v>
      </c>
      <c r="AA8" s="37">
        <f t="shared" si="6"/>
        <v>0</v>
      </c>
      <c r="AB8" s="37">
        <f t="shared" si="7"/>
        <v>4.8828125E-2</v>
      </c>
      <c r="AC8" s="38">
        <f t="shared" si="8"/>
        <v>0</v>
      </c>
      <c r="AD8" s="39">
        <f t="shared" si="9"/>
        <v>99.137356770833335</v>
      </c>
      <c r="AF8" s="41">
        <v>54.682112146609221</v>
      </c>
      <c r="AG8" s="41">
        <v>50.025212427401847</v>
      </c>
      <c r="AH8" s="41">
        <v>40.763156982138518</v>
      </c>
    </row>
    <row r="9" spans="1:34" ht="15.75" customHeight="1" x14ac:dyDescent="0.25">
      <c r="A9" s="40" t="s">
        <v>623</v>
      </c>
      <c r="B9" s="40" t="s">
        <v>499</v>
      </c>
      <c r="C9" s="40" t="s">
        <v>538</v>
      </c>
      <c r="D9" s="69"/>
      <c r="E9" s="40">
        <f>$I9*$V9*16</f>
        <v>460.79999999999995</v>
      </c>
      <c r="F9" s="40">
        <f>$I9*$V9*32</f>
        <v>921.59999999999991</v>
      </c>
      <c r="G9" s="40">
        <v>110</v>
      </c>
      <c r="H9" s="40">
        <v>24</v>
      </c>
      <c r="I9" s="40">
        <v>2.4</v>
      </c>
      <c r="J9" s="40">
        <v>4</v>
      </c>
      <c r="K9" s="40">
        <v>30</v>
      </c>
      <c r="M9" s="59"/>
      <c r="N9" s="59">
        <v>25.037389999999998</v>
      </c>
      <c r="O9" s="60">
        <f t="shared" si="0"/>
        <v>300.44867999999997</v>
      </c>
      <c r="P9" s="60">
        <v>38.4</v>
      </c>
      <c r="Q9" s="39">
        <f t="shared" si="1"/>
        <v>460.79999999999995</v>
      </c>
      <c r="S9" s="61"/>
      <c r="T9" s="61">
        <v>42522</v>
      </c>
      <c r="U9" s="62">
        <v>43405</v>
      </c>
      <c r="V9" s="59">
        <v>12</v>
      </c>
      <c r="W9" s="59">
        <v>196</v>
      </c>
      <c r="X9" s="37"/>
      <c r="Y9" s="38">
        <f t="shared" si="2"/>
        <v>65.201536458333337</v>
      </c>
      <c r="Z9" s="37"/>
      <c r="AA9" s="37"/>
      <c r="AB9" s="37"/>
      <c r="AC9" s="38">
        <f t="shared" si="8"/>
        <v>0</v>
      </c>
      <c r="AD9" s="39">
        <f t="shared" si="9"/>
        <v>100</v>
      </c>
      <c r="AF9" s="41">
        <v>48.389436453937037</v>
      </c>
      <c r="AG9" s="41">
        <v>22.100392146494769</v>
      </c>
      <c r="AH9" s="41">
        <v>21.57977196024811</v>
      </c>
    </row>
    <row r="10" spans="1:34" ht="15.75" customHeight="1" x14ac:dyDescent="0.25">
      <c r="A10" s="40" t="s">
        <v>833</v>
      </c>
      <c r="B10" s="40" t="s">
        <v>811</v>
      </c>
      <c r="C10" s="40" t="s">
        <v>812</v>
      </c>
      <c r="D10" s="59">
        <v>3072</v>
      </c>
      <c r="E10" s="40">
        <f>$I10*$V10*32</f>
        <v>1600</v>
      </c>
      <c r="F10" s="40">
        <f>$I10*$V10*64</f>
        <v>3200</v>
      </c>
      <c r="G10" s="59">
        <v>150</v>
      </c>
      <c r="H10" s="59">
        <v>40</v>
      </c>
      <c r="I10" s="59">
        <v>2.5</v>
      </c>
      <c r="J10" s="59">
        <v>3.7</v>
      </c>
      <c r="K10" s="59">
        <v>27.5</v>
      </c>
      <c r="M10" s="59"/>
      <c r="N10" s="59">
        <v>42.159390000000002</v>
      </c>
      <c r="O10" s="60">
        <f t="shared" si="0"/>
        <v>843.18780000000004</v>
      </c>
      <c r="P10" s="60">
        <v>80</v>
      </c>
      <c r="Q10" s="39">
        <f t="shared" si="1"/>
        <v>1600</v>
      </c>
      <c r="S10" s="61"/>
      <c r="T10" s="61">
        <v>43252</v>
      </c>
      <c r="U10" s="62">
        <v>44501</v>
      </c>
      <c r="V10" s="59">
        <v>20</v>
      </c>
      <c r="W10" s="59">
        <v>176</v>
      </c>
      <c r="X10" s="37">
        <f t="shared" ref="X10:X40" si="10">O10/D10</f>
        <v>0.27447519531250003</v>
      </c>
      <c r="Y10" s="38">
        <f t="shared" si="2"/>
        <v>52.69923750000001</v>
      </c>
      <c r="Z10" s="37">
        <f t="shared" ref="Z10:Z40" si="11">Q10/D10</f>
        <v>0.52083333333333337</v>
      </c>
      <c r="AA10" s="37">
        <f t="shared" ref="AA10:AA40" si="12">S10/D10</f>
        <v>0</v>
      </c>
      <c r="AB10" s="37">
        <f t="shared" ref="AB10:AB40" si="13">G10/D10</f>
        <v>4.8828125E-2</v>
      </c>
      <c r="AC10" s="38">
        <f t="shared" si="8"/>
        <v>0</v>
      </c>
      <c r="AD10" s="39">
        <f t="shared" si="9"/>
        <v>100</v>
      </c>
      <c r="AF10" s="41">
        <v>49.619166432377902</v>
      </c>
      <c r="AG10" s="41">
        <v>34.211731076315921</v>
      </c>
      <c r="AH10" s="41">
        <v>28.806425118846619</v>
      </c>
    </row>
    <row r="11" spans="1:34" ht="15.75" customHeight="1" x14ac:dyDescent="0.25">
      <c r="A11" s="40" t="s">
        <v>655</v>
      </c>
      <c r="B11" s="40" t="s">
        <v>499</v>
      </c>
      <c r="C11" s="40" t="s">
        <v>538</v>
      </c>
      <c r="D11" s="59">
        <v>252</v>
      </c>
      <c r="E11" s="40">
        <f>$I11*$V11*16</f>
        <v>499.20000000000005</v>
      </c>
      <c r="F11" s="40">
        <f>$I11*$V11*32</f>
        <v>998.40000000000009</v>
      </c>
      <c r="G11" s="59">
        <v>135</v>
      </c>
      <c r="H11" s="59">
        <v>24</v>
      </c>
      <c r="I11" s="59">
        <v>2.6</v>
      </c>
      <c r="J11" s="59">
        <v>3.5</v>
      </c>
      <c r="K11" s="59">
        <v>30</v>
      </c>
      <c r="M11" s="59"/>
      <c r="N11" s="59">
        <v>32.082740000000001</v>
      </c>
      <c r="O11" s="60">
        <f t="shared" si="0"/>
        <v>384.99288000000001</v>
      </c>
      <c r="P11" s="60">
        <v>41.185380000000002</v>
      </c>
      <c r="Q11" s="39">
        <f t="shared" si="1"/>
        <v>494.22456</v>
      </c>
      <c r="S11" s="62"/>
      <c r="T11" s="62">
        <v>41944</v>
      </c>
      <c r="U11" s="62">
        <v>44501</v>
      </c>
      <c r="V11" s="59">
        <v>12</v>
      </c>
      <c r="W11" s="59">
        <v>173</v>
      </c>
      <c r="X11" s="37">
        <f t="shared" si="10"/>
        <v>1.5277495238095238</v>
      </c>
      <c r="Y11" s="38">
        <f t="shared" si="2"/>
        <v>77.898370732526928</v>
      </c>
      <c r="Z11" s="37">
        <f t="shared" si="11"/>
        <v>1.9612085714285714</v>
      </c>
      <c r="AA11" s="37">
        <f t="shared" si="12"/>
        <v>0</v>
      </c>
      <c r="AB11" s="37">
        <f t="shared" si="13"/>
        <v>0.5357142857142857</v>
      </c>
      <c r="AC11" s="38">
        <f t="shared" si="8"/>
        <v>0</v>
      </c>
      <c r="AD11" s="39">
        <f t="shared" si="9"/>
        <v>99.003317307692299</v>
      </c>
      <c r="AF11" s="41">
        <v>43.913363376013777</v>
      </c>
      <c r="AG11" s="41">
        <v>33.117051202384602</v>
      </c>
      <c r="AH11" s="41">
        <v>38.438807891231207</v>
      </c>
    </row>
    <row r="12" spans="1:34" ht="15.75" customHeight="1" x14ac:dyDescent="0.25">
      <c r="A12" s="40" t="s">
        <v>105</v>
      </c>
      <c r="B12" s="40" t="s">
        <v>55</v>
      </c>
      <c r="C12" s="40" t="s">
        <v>56</v>
      </c>
      <c r="D12" s="59">
        <v>105</v>
      </c>
      <c r="E12" s="40">
        <f>$I12*$V12*8</f>
        <v>224</v>
      </c>
      <c r="F12" s="40">
        <f>$I12*$V12*16</f>
        <v>448</v>
      </c>
      <c r="G12" s="59">
        <v>115</v>
      </c>
      <c r="H12" s="59">
        <v>20</v>
      </c>
      <c r="I12" s="59">
        <v>2.8</v>
      </c>
      <c r="J12" s="59">
        <v>3.6</v>
      </c>
      <c r="K12" s="59">
        <v>25</v>
      </c>
      <c r="M12" s="59"/>
      <c r="N12" s="59">
        <v>16.855869999999999</v>
      </c>
      <c r="O12" s="60">
        <f t="shared" si="0"/>
        <v>168.55869999999999</v>
      </c>
      <c r="P12" s="60">
        <v>23.052019999999999</v>
      </c>
      <c r="Q12" s="39">
        <f t="shared" si="1"/>
        <v>230.52019999999999</v>
      </c>
      <c r="S12" s="62"/>
      <c r="T12" s="62">
        <v>41579</v>
      </c>
      <c r="U12" s="62">
        <v>44501</v>
      </c>
      <c r="V12" s="59">
        <v>10</v>
      </c>
      <c r="W12" s="59">
        <v>172</v>
      </c>
      <c r="X12" s="37">
        <f t="shared" si="10"/>
        <v>1.6053209523809522</v>
      </c>
      <c r="Y12" s="38">
        <f t="shared" si="2"/>
        <v>73.121010653296324</v>
      </c>
      <c r="Z12" s="37">
        <f t="shared" si="11"/>
        <v>2.1954304761904759</v>
      </c>
      <c r="AA12" s="37">
        <f t="shared" si="12"/>
        <v>0</v>
      </c>
      <c r="AB12" s="37">
        <f t="shared" si="13"/>
        <v>1.0952380952380953</v>
      </c>
      <c r="AC12" s="38">
        <f t="shared" si="8"/>
        <v>0</v>
      </c>
      <c r="AD12" s="39">
        <f t="shared" si="9"/>
        <v>102.91080357142857</v>
      </c>
      <c r="AF12" s="41">
        <v>41.63972624505088</v>
      </c>
      <c r="AG12" s="41">
        <v>37.679265981583669</v>
      </c>
      <c r="AH12" s="41">
        <v>38.97992440027663</v>
      </c>
    </row>
    <row r="13" spans="1:34" ht="15.75" customHeight="1" x14ac:dyDescent="0.25">
      <c r="A13" s="40" t="s">
        <v>1030</v>
      </c>
      <c r="B13" s="40" t="s">
        <v>717</v>
      </c>
      <c r="C13" s="40" t="s">
        <v>741</v>
      </c>
      <c r="D13" s="59">
        <v>1443</v>
      </c>
      <c r="E13" s="40">
        <f>$I13*$V13*4</f>
        <v>70.320000000000007</v>
      </c>
      <c r="F13" s="40">
        <f>$I13*$V13*8</f>
        <v>140.64000000000001</v>
      </c>
      <c r="G13" s="59">
        <v>95</v>
      </c>
      <c r="H13" s="59">
        <v>12</v>
      </c>
      <c r="I13" s="59">
        <v>2.93</v>
      </c>
      <c r="J13" s="59">
        <v>3.33</v>
      </c>
      <c r="K13" s="59">
        <v>12</v>
      </c>
      <c r="M13" s="59"/>
      <c r="N13" s="59">
        <v>7.516896</v>
      </c>
      <c r="O13" s="60">
        <f t="shared" si="0"/>
        <v>45.101376000000002</v>
      </c>
      <c r="P13" s="60">
        <v>11.721299999999999</v>
      </c>
      <c r="Q13" s="39">
        <f t="shared" si="1"/>
        <v>70.327799999999996</v>
      </c>
      <c r="S13" s="62"/>
      <c r="T13" s="62">
        <v>40848</v>
      </c>
      <c r="U13" s="61">
        <v>42156</v>
      </c>
      <c r="V13" s="59">
        <v>6</v>
      </c>
      <c r="W13" s="59">
        <v>150</v>
      </c>
      <c r="X13" s="37">
        <f t="shared" si="10"/>
        <v>3.1255284823284823E-2</v>
      </c>
      <c r="Y13" s="38">
        <f t="shared" si="2"/>
        <v>64.130224463156821</v>
      </c>
      <c r="Z13" s="37">
        <f t="shared" si="11"/>
        <v>4.8737214137214137E-2</v>
      </c>
      <c r="AA13" s="37">
        <f t="shared" si="12"/>
        <v>0</v>
      </c>
      <c r="AB13" s="37">
        <f t="shared" si="13"/>
        <v>6.5835065835065834E-2</v>
      </c>
      <c r="AC13" s="38">
        <f t="shared" si="8"/>
        <v>0</v>
      </c>
      <c r="AD13" s="39">
        <f t="shared" si="9"/>
        <v>100.01109215017064</v>
      </c>
      <c r="AF13" s="41">
        <v>33.305727352473951</v>
      </c>
      <c r="AG13" s="41">
        <v>16.74894124328522</v>
      </c>
      <c r="AH13" s="41">
        <v>13.774052008923229</v>
      </c>
    </row>
    <row r="14" spans="1:34" ht="15.75" customHeight="1" x14ac:dyDescent="0.25">
      <c r="A14" s="40" t="s">
        <v>632</v>
      </c>
      <c r="B14" s="40" t="s">
        <v>503</v>
      </c>
      <c r="C14" s="40" t="s">
        <v>510</v>
      </c>
      <c r="D14" s="40">
        <v>1725</v>
      </c>
      <c r="E14" s="40">
        <f>V14*I14*8</f>
        <v>172.8</v>
      </c>
      <c r="F14" s="40">
        <f>V14*I14*16</f>
        <v>345.6</v>
      </c>
      <c r="G14" s="40">
        <v>130</v>
      </c>
      <c r="H14" s="40">
        <v>16</v>
      </c>
      <c r="I14" s="40">
        <v>2.7</v>
      </c>
      <c r="J14" s="40">
        <v>3.5</v>
      </c>
      <c r="K14" s="40">
        <v>20</v>
      </c>
      <c r="M14" s="59"/>
      <c r="N14" s="59">
        <v>17.420059999999999</v>
      </c>
      <c r="O14" s="60">
        <f t="shared" si="0"/>
        <v>139.36048</v>
      </c>
      <c r="P14" s="60">
        <v>21.6</v>
      </c>
      <c r="Q14" s="39">
        <f t="shared" si="1"/>
        <v>172.8</v>
      </c>
      <c r="S14" s="61"/>
      <c r="T14" s="61">
        <v>41061</v>
      </c>
      <c r="U14" s="62">
        <v>44136</v>
      </c>
      <c r="V14" s="59">
        <v>8</v>
      </c>
      <c r="W14" s="59">
        <v>145</v>
      </c>
      <c r="X14" s="37">
        <f t="shared" si="10"/>
        <v>8.0788684057971016E-2</v>
      </c>
      <c r="Y14" s="38">
        <f t="shared" si="2"/>
        <v>80.64842592592592</v>
      </c>
      <c r="Z14" s="37">
        <f t="shared" si="11"/>
        <v>0.10017391304347827</v>
      </c>
      <c r="AA14" s="37">
        <f t="shared" si="12"/>
        <v>0</v>
      </c>
      <c r="AB14" s="37">
        <f t="shared" si="13"/>
        <v>7.5362318840579715E-2</v>
      </c>
      <c r="AC14" s="38">
        <f t="shared" si="8"/>
        <v>0</v>
      </c>
      <c r="AD14" s="39">
        <f t="shared" si="9"/>
        <v>100</v>
      </c>
      <c r="AF14" s="41">
        <v>34.155596681902587</v>
      </c>
      <c r="AG14" s="41">
        <v>37.532192090800237</v>
      </c>
      <c r="AH14" s="41">
        <v>43.299507429179457</v>
      </c>
    </row>
    <row r="15" spans="1:34" ht="15.75" customHeight="1" x14ac:dyDescent="0.25">
      <c r="A15" s="40" t="s">
        <v>638</v>
      </c>
      <c r="B15" s="40" t="s">
        <v>128</v>
      </c>
      <c r="C15" s="40" t="s">
        <v>549</v>
      </c>
      <c r="D15" s="59">
        <v>402</v>
      </c>
      <c r="E15" s="40">
        <f>$I15*$V15*16</f>
        <v>537.6</v>
      </c>
      <c r="F15" s="40">
        <f>$I15*$V15*32</f>
        <v>1075.2</v>
      </c>
      <c r="G15" s="59">
        <v>120</v>
      </c>
      <c r="H15" s="59">
        <v>28</v>
      </c>
      <c r="I15" s="59">
        <v>2.4</v>
      </c>
      <c r="J15" s="59">
        <v>3.3</v>
      </c>
      <c r="K15" s="59">
        <v>35</v>
      </c>
      <c r="M15" s="59"/>
      <c r="N15" s="59">
        <v>24.715769999999999</v>
      </c>
      <c r="O15" s="60">
        <f t="shared" si="0"/>
        <v>346.02078</v>
      </c>
      <c r="P15" s="60">
        <v>38.29786</v>
      </c>
      <c r="Q15" s="39">
        <f t="shared" si="1"/>
        <v>536.17003999999997</v>
      </c>
      <c r="S15" s="61"/>
      <c r="T15" s="61">
        <v>42522</v>
      </c>
      <c r="U15" s="62">
        <v>44501</v>
      </c>
      <c r="V15" s="59">
        <v>14</v>
      </c>
      <c r="W15" s="59">
        <v>145</v>
      </c>
      <c r="X15" s="37">
        <f t="shared" si="10"/>
        <v>0.86074820895522386</v>
      </c>
      <c r="Y15" s="38">
        <f t="shared" si="2"/>
        <v>64.535642461484798</v>
      </c>
      <c r="Z15" s="37">
        <f t="shared" si="11"/>
        <v>1.3337563184079602</v>
      </c>
      <c r="AA15" s="37">
        <f t="shared" si="12"/>
        <v>0</v>
      </c>
      <c r="AB15" s="37">
        <f t="shared" si="13"/>
        <v>0.29850746268656714</v>
      </c>
      <c r="AC15" s="38">
        <f t="shared" si="8"/>
        <v>0</v>
      </c>
      <c r="AD15" s="39">
        <f t="shared" si="9"/>
        <v>99.734010416666649</v>
      </c>
      <c r="AF15" s="41">
        <v>38.016300200712848</v>
      </c>
      <c r="AG15" s="41">
        <v>20.272705279943441</v>
      </c>
      <c r="AH15" s="41">
        <v>19.428913810985481</v>
      </c>
    </row>
    <row r="16" spans="1:34" ht="15.75" customHeight="1" x14ac:dyDescent="0.25">
      <c r="A16" s="40" t="s">
        <v>764</v>
      </c>
      <c r="B16" s="40" t="s">
        <v>717</v>
      </c>
      <c r="C16" s="40" t="s">
        <v>741</v>
      </c>
      <c r="D16" s="40">
        <v>777</v>
      </c>
      <c r="E16" s="40">
        <f>$I16*$V16*4</f>
        <v>60.72</v>
      </c>
      <c r="F16" s="40">
        <f>$I16*$V16*8</f>
        <v>121.44</v>
      </c>
      <c r="G16" s="40">
        <v>80</v>
      </c>
      <c r="H16" s="40">
        <v>12</v>
      </c>
      <c r="I16" s="40">
        <v>2.5299999999999998</v>
      </c>
      <c r="J16" s="40">
        <v>2.93</v>
      </c>
      <c r="K16" s="40">
        <v>12</v>
      </c>
      <c r="M16" s="59"/>
      <c r="N16" s="59">
        <v>5.5909170000000001</v>
      </c>
      <c r="O16" s="60">
        <f t="shared" si="0"/>
        <v>33.545501999999999</v>
      </c>
      <c r="P16" s="60">
        <v>10.119999999999999</v>
      </c>
      <c r="Q16" s="39">
        <f t="shared" si="1"/>
        <v>60.72</v>
      </c>
      <c r="R16" s="59">
        <v>30.15992</v>
      </c>
      <c r="S16" s="50">
        <f>R16*V16</f>
        <v>180.95952</v>
      </c>
      <c r="T16" s="62">
        <v>40848</v>
      </c>
      <c r="U16" s="61">
        <v>42156</v>
      </c>
      <c r="V16" s="59">
        <v>6</v>
      </c>
      <c r="W16" s="59">
        <v>132</v>
      </c>
      <c r="X16" s="37">
        <f t="shared" si="10"/>
        <v>4.3173104247104244E-2</v>
      </c>
      <c r="Y16" s="38">
        <f t="shared" si="2"/>
        <v>55.246215415019762</v>
      </c>
      <c r="Z16" s="37">
        <f t="shared" si="11"/>
        <v>7.8146718146718142E-2</v>
      </c>
      <c r="AA16" s="37">
        <f t="shared" si="12"/>
        <v>0.23289513513513513</v>
      </c>
      <c r="AB16" s="37">
        <f t="shared" si="13"/>
        <v>0.10296010296010295</v>
      </c>
      <c r="AC16" s="38">
        <f t="shared" si="8"/>
        <v>226.1994</v>
      </c>
      <c r="AD16" s="39">
        <f t="shared" si="9"/>
        <v>100</v>
      </c>
      <c r="AF16" s="41">
        <v>29.738754686488921</v>
      </c>
      <c r="AG16" s="41">
        <v>14.302678434184729</v>
      </c>
      <c r="AH16" s="41">
        <v>10.528249141367059</v>
      </c>
    </row>
    <row r="17" spans="1:34" ht="15.75" customHeight="1" x14ac:dyDescent="0.25">
      <c r="A17" s="40" t="s">
        <v>121</v>
      </c>
      <c r="B17" s="40" t="s">
        <v>55</v>
      </c>
      <c r="C17" s="40" t="s">
        <v>56</v>
      </c>
      <c r="D17" s="59">
        <v>175</v>
      </c>
      <c r="E17" s="40">
        <f>$I17*$V17*8</f>
        <v>259.20000000000005</v>
      </c>
      <c r="F17" s="40">
        <f>$I17*$V17*16</f>
        <v>518.40000000000009</v>
      </c>
      <c r="G17" s="59">
        <v>130</v>
      </c>
      <c r="H17" s="59">
        <v>24</v>
      </c>
      <c r="I17" s="59">
        <v>2.7</v>
      </c>
      <c r="J17" s="59">
        <v>3.5</v>
      </c>
      <c r="K17" s="59">
        <v>30</v>
      </c>
      <c r="M17" s="59"/>
      <c r="N17" s="59">
        <v>16.957190000000001</v>
      </c>
      <c r="O17" s="60">
        <f t="shared" si="0"/>
        <v>203.48628000000002</v>
      </c>
      <c r="P17" s="60">
        <v>21.597290000000001</v>
      </c>
      <c r="Q17" s="39">
        <f t="shared" si="1"/>
        <v>259.16748000000001</v>
      </c>
      <c r="S17" s="62"/>
      <c r="T17" s="62">
        <v>41579</v>
      </c>
      <c r="U17" s="62">
        <v>44501</v>
      </c>
      <c r="V17" s="59">
        <v>12</v>
      </c>
      <c r="W17" s="59">
        <v>120</v>
      </c>
      <c r="X17" s="37">
        <f t="shared" si="10"/>
        <v>1.162778742857143</v>
      </c>
      <c r="Y17" s="38">
        <f t="shared" si="2"/>
        <v>78.515360028966612</v>
      </c>
      <c r="Z17" s="37">
        <f t="shared" si="11"/>
        <v>1.4809570285714286</v>
      </c>
      <c r="AA17" s="37">
        <f t="shared" si="12"/>
        <v>0</v>
      </c>
      <c r="AB17" s="37">
        <f t="shared" si="13"/>
        <v>0.74285714285714288</v>
      </c>
      <c r="AC17" s="38">
        <f t="shared" si="8"/>
        <v>0</v>
      </c>
      <c r="AD17" s="39">
        <f t="shared" si="9"/>
        <v>99.987453703703693</v>
      </c>
      <c r="AF17" s="41">
        <v>29.53622005816873</v>
      </c>
      <c r="AG17" s="41">
        <v>32.25286920284158</v>
      </c>
      <c r="AH17" s="41">
        <v>34.199457297418668</v>
      </c>
    </row>
    <row r="18" spans="1:34" ht="15.75" customHeight="1" x14ac:dyDescent="0.25">
      <c r="A18" s="40" t="s">
        <v>641</v>
      </c>
      <c r="B18" s="40" t="s">
        <v>128</v>
      </c>
      <c r="C18" s="40" t="s">
        <v>549</v>
      </c>
      <c r="D18" s="59">
        <v>2118</v>
      </c>
      <c r="E18" s="40">
        <f>$I18*$V18*16</f>
        <v>640</v>
      </c>
      <c r="F18" s="40">
        <f>$I18*$V18*32</f>
        <v>1280</v>
      </c>
      <c r="G18" s="59">
        <v>120</v>
      </c>
      <c r="H18" s="59">
        <v>32</v>
      </c>
      <c r="I18" s="59">
        <v>2.5</v>
      </c>
      <c r="J18" s="59">
        <v>2.5</v>
      </c>
      <c r="K18" s="59">
        <v>40</v>
      </c>
      <c r="M18" s="59"/>
      <c r="N18" s="59">
        <v>19.697620000000001</v>
      </c>
      <c r="O18" s="60">
        <f t="shared" si="0"/>
        <v>315.16192000000001</v>
      </c>
      <c r="P18" s="60">
        <v>40</v>
      </c>
      <c r="Q18" s="39">
        <f t="shared" si="1"/>
        <v>640</v>
      </c>
      <c r="S18" s="61"/>
      <c r="T18" s="61">
        <v>42522</v>
      </c>
      <c r="U18" s="61">
        <v>43983</v>
      </c>
      <c r="V18" s="59">
        <v>16</v>
      </c>
      <c r="W18" s="59">
        <v>111</v>
      </c>
      <c r="X18" s="37">
        <f t="shared" si="10"/>
        <v>0.14880166194523137</v>
      </c>
      <c r="Y18" s="38">
        <f t="shared" si="2"/>
        <v>49.244050000000001</v>
      </c>
      <c r="Z18" s="37">
        <f t="shared" si="11"/>
        <v>0.30217186024551462</v>
      </c>
      <c r="AA18" s="37">
        <f t="shared" si="12"/>
        <v>0</v>
      </c>
      <c r="AB18" s="37">
        <f t="shared" si="13"/>
        <v>5.6657223796033995E-2</v>
      </c>
      <c r="AC18" s="38">
        <f t="shared" si="8"/>
        <v>0</v>
      </c>
      <c r="AD18" s="39">
        <f t="shared" si="9"/>
        <v>100</v>
      </c>
      <c r="AF18" s="41">
        <v>28.600697656149059</v>
      </c>
      <c r="AG18" s="41">
        <v>19.352925278289099</v>
      </c>
      <c r="AH18" s="41">
        <v>14.7201840138938</v>
      </c>
    </row>
    <row r="19" spans="1:34" ht="15.75" customHeight="1" x14ac:dyDescent="0.25">
      <c r="A19" s="40" t="s">
        <v>675</v>
      </c>
      <c r="B19" s="40" t="s">
        <v>499</v>
      </c>
      <c r="C19" s="40" t="s">
        <v>538</v>
      </c>
      <c r="D19" s="59">
        <v>3406</v>
      </c>
      <c r="E19" s="40">
        <f t="shared" ref="E19:E20" si="14">$I19*$V19*16</f>
        <v>588.79999999999995</v>
      </c>
      <c r="F19" s="40">
        <f t="shared" ref="F19:F20" si="15">$I19*$V19*32</f>
        <v>1177.5999999999999</v>
      </c>
      <c r="G19" s="59">
        <v>135</v>
      </c>
      <c r="H19" s="59">
        <v>32</v>
      </c>
      <c r="I19" s="59">
        <v>2.2999999999999998</v>
      </c>
      <c r="J19" s="59">
        <v>3.6</v>
      </c>
      <c r="K19" s="59">
        <v>40</v>
      </c>
      <c r="M19" s="59"/>
      <c r="N19" s="59">
        <v>25.477830000000001</v>
      </c>
      <c r="O19" s="60">
        <f t="shared" si="0"/>
        <v>407.64528000000001</v>
      </c>
      <c r="P19" s="60">
        <v>36.74324</v>
      </c>
      <c r="Q19" s="39">
        <f t="shared" si="1"/>
        <v>587.89184</v>
      </c>
      <c r="S19" s="62"/>
      <c r="T19" s="62">
        <v>41944</v>
      </c>
      <c r="U19" s="62">
        <v>44501</v>
      </c>
      <c r="V19" s="59">
        <v>16</v>
      </c>
      <c r="W19" s="59">
        <v>104</v>
      </c>
      <c r="X19" s="37">
        <f t="shared" si="10"/>
        <v>0.11968446271285967</v>
      </c>
      <c r="Y19" s="38">
        <f t="shared" si="2"/>
        <v>69.340183391557204</v>
      </c>
      <c r="Z19" s="37">
        <f t="shared" si="11"/>
        <v>0.17260476805637112</v>
      </c>
      <c r="AA19" s="37">
        <f t="shared" si="12"/>
        <v>0</v>
      </c>
      <c r="AB19" s="37">
        <f t="shared" si="13"/>
        <v>3.9635936582501467E-2</v>
      </c>
      <c r="AC19" s="38">
        <f t="shared" si="8"/>
        <v>0</v>
      </c>
      <c r="AD19" s="39">
        <f t="shared" si="9"/>
        <v>99.845760869565225</v>
      </c>
      <c r="AF19" s="41">
        <v>27.090962455559811</v>
      </c>
      <c r="AG19" s="41">
        <v>43.476438011049048</v>
      </c>
      <c r="AH19" s="41">
        <v>46.570726029971198</v>
      </c>
    </row>
    <row r="20" spans="1:34" ht="15.75" customHeight="1" x14ac:dyDescent="0.25">
      <c r="A20" s="40" t="s">
        <v>618</v>
      </c>
      <c r="B20" s="40" t="s">
        <v>499</v>
      </c>
      <c r="C20" s="40" t="s">
        <v>538</v>
      </c>
      <c r="D20" s="40">
        <v>1589</v>
      </c>
      <c r="E20" s="40">
        <f t="shared" si="14"/>
        <v>441.59999999999997</v>
      </c>
      <c r="F20" s="40">
        <f t="shared" si="15"/>
        <v>883.19999999999993</v>
      </c>
      <c r="G20" s="40">
        <v>120</v>
      </c>
      <c r="H20" s="40">
        <v>24</v>
      </c>
      <c r="I20" s="40">
        <v>2.2999999999999998</v>
      </c>
      <c r="J20" s="40">
        <v>3.1</v>
      </c>
      <c r="K20" s="40">
        <v>30</v>
      </c>
      <c r="M20" s="59"/>
      <c r="N20" s="59">
        <v>19.38139</v>
      </c>
      <c r="O20" s="60">
        <f t="shared" si="0"/>
        <v>232.57668000000001</v>
      </c>
      <c r="P20" s="60">
        <v>36.859319999999997</v>
      </c>
      <c r="Q20" s="39">
        <f t="shared" si="1"/>
        <v>442.31183999999996</v>
      </c>
      <c r="S20" s="62"/>
      <c r="T20" s="62">
        <v>41944</v>
      </c>
      <c r="U20" s="62">
        <v>43770</v>
      </c>
      <c r="V20" s="59">
        <v>12</v>
      </c>
      <c r="W20" s="59">
        <v>96</v>
      </c>
      <c r="X20" s="37">
        <f t="shared" si="10"/>
        <v>0.1463666960352423</v>
      </c>
      <c r="Y20" s="38">
        <f t="shared" si="2"/>
        <v>52.582060656572068</v>
      </c>
      <c r="Z20" s="37">
        <f t="shared" si="11"/>
        <v>0.27835861548143487</v>
      </c>
      <c r="AA20" s="37">
        <f t="shared" si="12"/>
        <v>0</v>
      </c>
      <c r="AB20" s="37">
        <f t="shared" si="13"/>
        <v>7.5519194461925745E-2</v>
      </c>
      <c r="AC20" s="38">
        <f t="shared" si="8"/>
        <v>0</v>
      </c>
      <c r="AD20" s="39">
        <f t="shared" si="9"/>
        <v>100.16119565217392</v>
      </c>
      <c r="AF20" s="41">
        <v>24.240863716225281</v>
      </c>
      <c r="AG20" s="41">
        <v>18.03746041195031</v>
      </c>
      <c r="AH20" s="41">
        <v>12.97249394582448</v>
      </c>
    </row>
    <row r="21" spans="1:34" ht="15.75" customHeight="1" x14ac:dyDescent="0.25">
      <c r="A21" s="40" t="s">
        <v>146</v>
      </c>
      <c r="B21" s="40" t="s">
        <v>140</v>
      </c>
      <c r="C21" s="40" t="s">
        <v>140</v>
      </c>
      <c r="D21" s="59">
        <v>499</v>
      </c>
      <c r="E21" s="70"/>
      <c r="F21" s="70"/>
      <c r="G21" s="59">
        <v>215</v>
      </c>
      <c r="H21" s="71"/>
      <c r="I21" s="59">
        <v>1.4</v>
      </c>
      <c r="J21" s="59">
        <v>1.6</v>
      </c>
      <c r="K21" s="59">
        <v>34</v>
      </c>
      <c r="M21" s="59"/>
      <c r="N21" s="59">
        <v>23.894100000000002</v>
      </c>
      <c r="O21" s="60">
        <f t="shared" si="0"/>
        <v>1624.7988</v>
      </c>
      <c r="P21" s="60">
        <v>44.803899999999999</v>
      </c>
      <c r="Q21" s="39">
        <f t="shared" si="1"/>
        <v>3046.6651999999999</v>
      </c>
      <c r="S21" s="61"/>
      <c r="T21" s="61">
        <v>42522</v>
      </c>
      <c r="U21" s="62">
        <v>44501</v>
      </c>
      <c r="V21" s="59">
        <v>68</v>
      </c>
      <c r="W21" s="59">
        <v>85</v>
      </c>
      <c r="X21" s="37">
        <f t="shared" si="10"/>
        <v>3.2561098196392786</v>
      </c>
      <c r="Y21" s="38">
        <f t="shared" si="2"/>
        <v>53.330402040893766</v>
      </c>
      <c r="Z21" s="37">
        <f t="shared" si="11"/>
        <v>6.1055414829659318</v>
      </c>
      <c r="AA21" s="37">
        <f t="shared" si="12"/>
        <v>0</v>
      </c>
      <c r="AB21" s="37">
        <f t="shared" si="13"/>
        <v>0.43086172344689377</v>
      </c>
      <c r="AC21" s="38">
        <f t="shared" si="8"/>
        <v>0</v>
      </c>
      <c r="AD21" s="41"/>
      <c r="AF21" s="41">
        <v>22.93861241300781</v>
      </c>
      <c r="AG21" s="41">
        <v>112.9792650934277</v>
      </c>
      <c r="AH21" s="41">
        <v>90.460189017027574</v>
      </c>
    </row>
    <row r="22" spans="1:34" ht="15.75" customHeight="1" x14ac:dyDescent="0.25">
      <c r="A22" s="40" t="s">
        <v>96</v>
      </c>
      <c r="B22" s="40" t="s">
        <v>55</v>
      </c>
      <c r="C22" s="40" t="s">
        <v>56</v>
      </c>
      <c r="D22" s="40">
        <v>1554</v>
      </c>
      <c r="E22" s="40">
        <f>$I22*$V22*8</f>
        <v>200</v>
      </c>
      <c r="F22" s="40">
        <f>$I22*$V22*16</f>
        <v>400</v>
      </c>
      <c r="G22" s="40">
        <v>115</v>
      </c>
      <c r="H22" s="40">
        <v>20</v>
      </c>
      <c r="I22" s="40">
        <v>2.5</v>
      </c>
      <c r="J22" s="40">
        <v>3.3</v>
      </c>
      <c r="K22" s="40">
        <v>25</v>
      </c>
      <c r="M22" s="59"/>
      <c r="N22" s="59">
        <v>16.958100000000002</v>
      </c>
      <c r="O22" s="60">
        <f t="shared" si="0"/>
        <v>169.58100000000002</v>
      </c>
      <c r="P22" s="60">
        <v>21.220759999999999</v>
      </c>
      <c r="Q22" s="39">
        <f t="shared" si="1"/>
        <v>212.20759999999999</v>
      </c>
      <c r="S22" s="62"/>
      <c r="T22" s="62">
        <v>41579</v>
      </c>
      <c r="U22" s="62">
        <v>42675</v>
      </c>
      <c r="V22" s="59">
        <v>10</v>
      </c>
      <c r="W22" s="59">
        <v>77</v>
      </c>
      <c r="X22" s="37">
        <f t="shared" si="10"/>
        <v>0.10912548262548263</v>
      </c>
      <c r="Y22" s="38">
        <f t="shared" si="2"/>
        <v>79.912783519534656</v>
      </c>
      <c r="Z22" s="37">
        <f t="shared" si="11"/>
        <v>0.13655572715572714</v>
      </c>
      <c r="AA22" s="37">
        <f t="shared" si="12"/>
        <v>0</v>
      </c>
      <c r="AB22" s="37">
        <f t="shared" si="13"/>
        <v>7.4002574002573998E-2</v>
      </c>
      <c r="AC22" s="38">
        <f t="shared" si="8"/>
        <v>0</v>
      </c>
      <c r="AD22" s="39">
        <f t="shared" ref="AD22:AD28" si="16">Q22/E22*100</f>
        <v>106.10379999999999</v>
      </c>
      <c r="AF22" s="41">
        <v>18.53749390010967</v>
      </c>
      <c r="AG22" s="41">
        <v>7.7126891892166141</v>
      </c>
      <c r="AH22" s="41">
        <v>8.4206405066446202</v>
      </c>
    </row>
    <row r="23" spans="1:34" ht="15.75" customHeight="1" x14ac:dyDescent="0.25">
      <c r="A23" s="40" t="s">
        <v>561</v>
      </c>
      <c r="B23" s="40" t="s">
        <v>128</v>
      </c>
      <c r="C23" s="40" t="s">
        <v>146</v>
      </c>
      <c r="D23" s="59">
        <v>182</v>
      </c>
      <c r="E23" s="40">
        <f>$I23*$V23*16</f>
        <v>352</v>
      </c>
      <c r="F23" s="40">
        <f>$I23*$V23*32</f>
        <v>704</v>
      </c>
      <c r="G23" s="59">
        <v>85</v>
      </c>
      <c r="H23" s="59">
        <v>20</v>
      </c>
      <c r="I23" s="59">
        <v>2.2000000000000002</v>
      </c>
      <c r="J23" s="59">
        <v>3.1</v>
      </c>
      <c r="K23" s="59">
        <v>25</v>
      </c>
      <c r="M23" s="59"/>
      <c r="N23" s="59">
        <v>18.93957</v>
      </c>
      <c r="O23" s="60">
        <f t="shared" si="0"/>
        <v>189.39570000000001</v>
      </c>
      <c r="P23" s="60">
        <v>35.200000000000003</v>
      </c>
      <c r="Q23" s="39">
        <f t="shared" si="1"/>
        <v>352</v>
      </c>
      <c r="S23" s="61"/>
      <c r="T23" s="61">
        <v>42522</v>
      </c>
      <c r="U23" s="62">
        <v>44501</v>
      </c>
      <c r="V23" s="59">
        <v>10</v>
      </c>
      <c r="W23" s="59">
        <v>76</v>
      </c>
      <c r="X23" s="37">
        <f t="shared" si="10"/>
        <v>1.0406357142857143</v>
      </c>
      <c r="Y23" s="38">
        <f t="shared" si="2"/>
        <v>53.80559659090909</v>
      </c>
      <c r="Z23" s="37">
        <f t="shared" si="11"/>
        <v>1.9340659340659341</v>
      </c>
      <c r="AA23" s="37">
        <f t="shared" si="12"/>
        <v>0</v>
      </c>
      <c r="AB23" s="37">
        <f t="shared" si="13"/>
        <v>0.46703296703296704</v>
      </c>
      <c r="AC23" s="38">
        <f t="shared" si="8"/>
        <v>0</v>
      </c>
      <c r="AD23" s="39">
        <f t="shared" si="16"/>
        <v>100</v>
      </c>
      <c r="AF23" s="41">
        <v>20.290590425722641</v>
      </c>
      <c r="AG23" s="41">
        <v>12.31707362722126</v>
      </c>
      <c r="AH23" s="41">
        <v>9.8733125894158231</v>
      </c>
    </row>
    <row r="24" spans="1:34" ht="15.75" customHeight="1" x14ac:dyDescent="0.25">
      <c r="A24" s="40" t="s">
        <v>565</v>
      </c>
      <c r="B24" s="40" t="s">
        <v>503</v>
      </c>
      <c r="C24" s="40" t="s">
        <v>510</v>
      </c>
      <c r="D24" s="40">
        <v>887</v>
      </c>
      <c r="E24" s="40">
        <f>V24*I24*8</f>
        <v>120</v>
      </c>
      <c r="F24" s="40">
        <f>V24*I24*16</f>
        <v>240</v>
      </c>
      <c r="G24" s="40">
        <v>95</v>
      </c>
      <c r="H24" s="40">
        <v>12</v>
      </c>
      <c r="I24" s="40">
        <v>2.5</v>
      </c>
      <c r="J24" s="40">
        <v>3</v>
      </c>
      <c r="K24" s="40">
        <v>15</v>
      </c>
      <c r="M24" s="59"/>
      <c r="N24" s="59">
        <v>10.805020000000001</v>
      </c>
      <c r="O24" s="60">
        <f t="shared" si="0"/>
        <v>64.830120000000008</v>
      </c>
      <c r="P24" s="60">
        <v>20</v>
      </c>
      <c r="Q24" s="39">
        <f t="shared" si="1"/>
        <v>120</v>
      </c>
      <c r="S24" s="61"/>
      <c r="T24" s="61">
        <v>41426</v>
      </c>
      <c r="U24" s="62">
        <v>42675</v>
      </c>
      <c r="V24" s="59">
        <v>6</v>
      </c>
      <c r="W24" s="59">
        <v>75</v>
      </c>
      <c r="X24" s="37">
        <f t="shared" si="10"/>
        <v>7.3089199549041722E-2</v>
      </c>
      <c r="Y24" s="38">
        <f t="shared" si="2"/>
        <v>54.025100000000002</v>
      </c>
      <c r="Z24" s="37">
        <f t="shared" si="11"/>
        <v>0.13528748590755355</v>
      </c>
      <c r="AA24" s="37">
        <f t="shared" si="12"/>
        <v>0</v>
      </c>
      <c r="AB24" s="37">
        <f t="shared" si="13"/>
        <v>0.10710259301014656</v>
      </c>
      <c r="AC24" s="38">
        <f t="shared" si="8"/>
        <v>0</v>
      </c>
      <c r="AD24" s="39">
        <f t="shared" si="16"/>
        <v>100</v>
      </c>
      <c r="AF24" s="41">
        <v>17.627053788846471</v>
      </c>
      <c r="AG24" s="41">
        <v>12.146949242968249</v>
      </c>
      <c r="AH24" s="41">
        <v>8.8153250860415291</v>
      </c>
    </row>
    <row r="25" spans="1:34" ht="15.75" customHeight="1" x14ac:dyDescent="0.25">
      <c r="A25" s="40" t="s">
        <v>669</v>
      </c>
      <c r="B25" s="40" t="s">
        <v>499</v>
      </c>
      <c r="C25" s="40" t="s">
        <v>538</v>
      </c>
      <c r="D25" s="59">
        <v>290</v>
      </c>
      <c r="E25" s="40">
        <f>$I25*$V25*16</f>
        <v>582.4</v>
      </c>
      <c r="F25" s="40">
        <f>$I25*$V25*32</f>
        <v>1164.8</v>
      </c>
      <c r="G25" s="59">
        <v>145</v>
      </c>
      <c r="H25" s="59">
        <v>28</v>
      </c>
      <c r="I25" s="59">
        <v>2.6</v>
      </c>
      <c r="J25" s="59">
        <v>3.6</v>
      </c>
      <c r="K25" s="59">
        <v>35</v>
      </c>
      <c r="M25" s="59"/>
      <c r="N25" s="59">
        <v>30.833780000000001</v>
      </c>
      <c r="O25" s="60">
        <f t="shared" si="0"/>
        <v>431.67292000000003</v>
      </c>
      <c r="P25" s="60">
        <v>41.600009999999997</v>
      </c>
      <c r="Q25" s="39">
        <f t="shared" si="1"/>
        <v>582.40013999999996</v>
      </c>
      <c r="S25" s="62"/>
      <c r="T25" s="62">
        <v>41944</v>
      </c>
      <c r="U25" s="62">
        <v>44501</v>
      </c>
      <c r="V25" s="59">
        <v>14</v>
      </c>
      <c r="W25" s="59">
        <v>75</v>
      </c>
      <c r="X25" s="37">
        <f t="shared" si="10"/>
        <v>1.4885273103448278</v>
      </c>
      <c r="Y25" s="38">
        <f t="shared" si="2"/>
        <v>74.119645644315952</v>
      </c>
      <c r="Z25" s="37">
        <f t="shared" si="11"/>
        <v>2.008276344827586</v>
      </c>
      <c r="AA25" s="37">
        <f t="shared" si="12"/>
        <v>0</v>
      </c>
      <c r="AB25" s="37">
        <f t="shared" si="13"/>
        <v>0.5</v>
      </c>
      <c r="AC25" s="38">
        <f t="shared" si="8"/>
        <v>0</v>
      </c>
      <c r="AD25" s="39">
        <f t="shared" si="16"/>
        <v>100.00002403846153</v>
      </c>
      <c r="AF25" s="41">
        <v>18.894433449258798</v>
      </c>
      <c r="AG25" s="41">
        <v>14.96467552115957</v>
      </c>
      <c r="AH25" s="41">
        <v>16.340152709720531</v>
      </c>
    </row>
    <row r="26" spans="1:34" ht="15.75" customHeight="1" x14ac:dyDescent="0.25">
      <c r="A26" s="40" t="s">
        <v>1008</v>
      </c>
      <c r="B26" s="40" t="s">
        <v>717</v>
      </c>
      <c r="C26" s="40" t="s">
        <v>718</v>
      </c>
      <c r="D26" s="40">
        <v>75</v>
      </c>
      <c r="E26" s="40">
        <f>$I26*$V26*4</f>
        <v>46.88</v>
      </c>
      <c r="F26" s="40">
        <f>$I26*$V26*8</f>
        <v>93.76</v>
      </c>
      <c r="G26" s="40">
        <v>95</v>
      </c>
      <c r="H26" s="40">
        <v>8</v>
      </c>
      <c r="I26" s="40">
        <v>2.93</v>
      </c>
      <c r="J26" s="40">
        <v>3.33</v>
      </c>
      <c r="K26" s="40">
        <v>8</v>
      </c>
      <c r="M26" s="59"/>
      <c r="N26" s="59">
        <v>10.14133</v>
      </c>
      <c r="O26" s="60">
        <f t="shared" si="0"/>
        <v>40.56532</v>
      </c>
      <c r="P26" s="60">
        <v>11.704000000000001</v>
      </c>
      <c r="Q26" s="39">
        <f t="shared" si="1"/>
        <v>46.816000000000003</v>
      </c>
      <c r="S26" s="62"/>
      <c r="T26" s="62">
        <v>40848</v>
      </c>
      <c r="U26" s="61">
        <v>42887</v>
      </c>
      <c r="V26" s="59">
        <v>4</v>
      </c>
      <c r="W26" s="59">
        <v>74</v>
      </c>
      <c r="X26" s="37">
        <f t="shared" si="10"/>
        <v>0.54087093333333336</v>
      </c>
      <c r="Y26" s="38">
        <f t="shared" si="2"/>
        <v>86.648410799726577</v>
      </c>
      <c r="Z26" s="37">
        <f t="shared" si="11"/>
        <v>0.6242133333333334</v>
      </c>
      <c r="AA26" s="37">
        <f t="shared" si="12"/>
        <v>0</v>
      </c>
      <c r="AB26" s="37">
        <f t="shared" si="13"/>
        <v>1.2666666666666666</v>
      </c>
      <c r="AC26" s="38">
        <f t="shared" si="8"/>
        <v>0</v>
      </c>
      <c r="AD26" s="39">
        <f t="shared" si="16"/>
        <v>99.863481228668931</v>
      </c>
      <c r="AF26" s="41">
        <v>16.818956528316651</v>
      </c>
      <c r="AG26" s="41">
        <v>9.9045712229845684</v>
      </c>
      <c r="AH26" s="41">
        <v>11.60344862091196</v>
      </c>
    </row>
    <row r="27" spans="1:34" ht="15.75" customHeight="1" x14ac:dyDescent="0.25">
      <c r="A27" s="40" t="s">
        <v>587</v>
      </c>
      <c r="B27" s="40" t="s">
        <v>128</v>
      </c>
      <c r="C27" s="40" t="s">
        <v>549</v>
      </c>
      <c r="D27" s="59">
        <v>452</v>
      </c>
      <c r="E27" s="40">
        <f>$I27*$V27*16</f>
        <v>422.40000000000003</v>
      </c>
      <c r="F27" s="40">
        <f>$I27*$V27*32</f>
        <v>844.80000000000007</v>
      </c>
      <c r="G27" s="59">
        <v>105</v>
      </c>
      <c r="H27" s="59">
        <v>24</v>
      </c>
      <c r="I27" s="59">
        <v>2.2000000000000002</v>
      </c>
      <c r="J27" s="59">
        <v>2.9</v>
      </c>
      <c r="K27" s="59">
        <v>30</v>
      </c>
      <c r="M27" s="59"/>
      <c r="N27" s="59">
        <v>20.19125</v>
      </c>
      <c r="O27" s="60">
        <f t="shared" si="0"/>
        <v>242.29500000000002</v>
      </c>
      <c r="P27" s="60">
        <v>35.50685</v>
      </c>
      <c r="Q27" s="39">
        <f t="shared" si="1"/>
        <v>426.0822</v>
      </c>
      <c r="S27" s="61"/>
      <c r="T27" s="61">
        <v>42522</v>
      </c>
      <c r="U27" s="62">
        <v>44501</v>
      </c>
      <c r="V27" s="59">
        <v>12</v>
      </c>
      <c r="W27" s="59">
        <v>73</v>
      </c>
      <c r="X27" s="37">
        <f t="shared" si="10"/>
        <v>0.53605088495575226</v>
      </c>
      <c r="Y27" s="38">
        <f t="shared" si="2"/>
        <v>56.865787869101311</v>
      </c>
      <c r="Z27" s="37">
        <f t="shared" si="11"/>
        <v>0.94265973451327434</v>
      </c>
      <c r="AA27" s="37">
        <f t="shared" si="12"/>
        <v>0</v>
      </c>
      <c r="AB27" s="37">
        <f t="shared" si="13"/>
        <v>0.23230088495575221</v>
      </c>
      <c r="AC27" s="38">
        <f t="shared" si="8"/>
        <v>0</v>
      </c>
      <c r="AD27" s="39">
        <f t="shared" si="16"/>
        <v>100.87173295454545</v>
      </c>
      <c r="AF27" s="41">
        <v>19.196495647267181</v>
      </c>
      <c r="AG27" s="41">
        <v>10.806129770195851</v>
      </c>
      <c r="AH27" s="41">
        <v>9.0150022628896025</v>
      </c>
    </row>
    <row r="28" spans="1:34" ht="15.75" customHeight="1" x14ac:dyDescent="0.25">
      <c r="A28" s="40" t="s">
        <v>826</v>
      </c>
      <c r="B28" s="40" t="s">
        <v>811</v>
      </c>
      <c r="C28" s="40" t="s">
        <v>812</v>
      </c>
      <c r="D28" s="59">
        <v>1894</v>
      </c>
      <c r="E28" s="40">
        <f>$I28*$V28*32</f>
        <v>1075.2</v>
      </c>
      <c r="F28" s="40">
        <f>$I28*$V28*64</f>
        <v>2150.4</v>
      </c>
      <c r="G28" s="59">
        <v>125</v>
      </c>
      <c r="H28" s="59">
        <v>32</v>
      </c>
      <c r="I28" s="59">
        <v>2.1</v>
      </c>
      <c r="J28" s="59">
        <v>3.7</v>
      </c>
      <c r="K28" s="59">
        <v>22</v>
      </c>
      <c r="M28" s="59"/>
      <c r="N28" s="59">
        <v>36.532600000000002</v>
      </c>
      <c r="O28" s="60">
        <f t="shared" si="0"/>
        <v>584.52160000000003</v>
      </c>
      <c r="P28" s="60">
        <v>65.825360000000003</v>
      </c>
      <c r="Q28" s="39">
        <f t="shared" si="1"/>
        <v>1053.2057600000001</v>
      </c>
      <c r="S28" s="62"/>
      <c r="T28" s="62">
        <v>43040</v>
      </c>
      <c r="U28" s="62">
        <v>44501</v>
      </c>
      <c r="V28" s="59">
        <v>16</v>
      </c>
      <c r="W28" s="59">
        <v>69</v>
      </c>
      <c r="X28" s="37">
        <f t="shared" si="10"/>
        <v>0.30861752903907075</v>
      </c>
      <c r="Y28" s="38">
        <f t="shared" si="2"/>
        <v>55.49927869745035</v>
      </c>
      <c r="Z28" s="37">
        <f t="shared" si="11"/>
        <v>0.55607484688489972</v>
      </c>
      <c r="AA28" s="37">
        <f t="shared" si="12"/>
        <v>0</v>
      </c>
      <c r="AB28" s="37">
        <f t="shared" si="13"/>
        <v>6.5997888067581834E-2</v>
      </c>
      <c r="AC28" s="38">
        <f t="shared" si="8"/>
        <v>0</v>
      </c>
      <c r="AD28" s="39">
        <f t="shared" si="16"/>
        <v>97.954404761904769</v>
      </c>
      <c r="AF28" s="41">
        <v>19.404860398502709</v>
      </c>
      <c r="AG28" s="41">
        <v>12.632453869312609</v>
      </c>
      <c r="AH28" s="41">
        <v>11.355179635033901</v>
      </c>
    </row>
    <row r="29" spans="1:34" ht="15.75" customHeight="1" x14ac:dyDescent="0.25">
      <c r="A29" s="40" t="s">
        <v>234</v>
      </c>
      <c r="B29" s="40" t="s">
        <v>182</v>
      </c>
      <c r="C29" s="40" t="s">
        <v>198</v>
      </c>
      <c r="D29" s="40">
        <v>100</v>
      </c>
      <c r="E29" s="70"/>
      <c r="F29" s="70"/>
      <c r="G29" s="40">
        <v>115</v>
      </c>
      <c r="H29" s="40">
        <v>12</v>
      </c>
      <c r="I29" s="40">
        <v>2.1</v>
      </c>
      <c r="J29" s="40">
        <v>3.2</v>
      </c>
      <c r="K29" s="40">
        <v>12</v>
      </c>
      <c r="M29" s="59"/>
      <c r="N29" s="59">
        <v>6.4494210000000001</v>
      </c>
      <c r="O29" s="60">
        <f t="shared" si="0"/>
        <v>77.393051999999997</v>
      </c>
      <c r="P29" s="60">
        <v>8.4079200000000007</v>
      </c>
      <c r="Q29" s="39">
        <f t="shared" si="1"/>
        <v>100.89504000000001</v>
      </c>
      <c r="S29" s="62"/>
      <c r="T29" s="62">
        <v>40848</v>
      </c>
      <c r="U29" s="62">
        <v>42309</v>
      </c>
      <c r="V29" s="59">
        <v>12</v>
      </c>
      <c r="W29" s="59">
        <v>69</v>
      </c>
      <c r="X29" s="37">
        <f t="shared" si="10"/>
        <v>0.77393051999999996</v>
      </c>
      <c r="Y29" s="38">
        <f t="shared" si="2"/>
        <v>76.706498158878773</v>
      </c>
      <c r="Z29" s="37">
        <f t="shared" si="11"/>
        <v>1.0089504</v>
      </c>
      <c r="AA29" s="37">
        <f t="shared" si="12"/>
        <v>0</v>
      </c>
      <c r="AB29" s="37">
        <f t="shared" si="13"/>
        <v>1.1499999999999999</v>
      </c>
      <c r="AC29" s="38">
        <f t="shared" si="8"/>
        <v>0</v>
      </c>
      <c r="AD29" s="41"/>
      <c r="AF29" s="41">
        <v>15.713074715325201</v>
      </c>
      <c r="AG29" s="41">
        <v>16.004544108504099</v>
      </c>
      <c r="AH29" s="41">
        <v>17.063938799896722</v>
      </c>
    </row>
    <row r="30" spans="1:34" ht="13.2" x14ac:dyDescent="0.25">
      <c r="A30" s="40" t="s">
        <v>582</v>
      </c>
      <c r="B30" s="40" t="s">
        <v>499</v>
      </c>
      <c r="C30" s="40" t="s">
        <v>538</v>
      </c>
      <c r="D30" s="40">
        <v>39</v>
      </c>
      <c r="E30" s="40">
        <f>$I30*$V30*16</f>
        <v>368</v>
      </c>
      <c r="F30" s="40">
        <f>$I30*$V30*32</f>
        <v>736</v>
      </c>
      <c r="G30" s="40">
        <v>105</v>
      </c>
      <c r="H30" s="40">
        <v>20</v>
      </c>
      <c r="I30" s="40">
        <v>2.2999999999999998</v>
      </c>
      <c r="J30" s="40">
        <v>3</v>
      </c>
      <c r="K30" s="40">
        <v>25</v>
      </c>
      <c r="M30" s="59"/>
      <c r="N30" s="59">
        <v>16.731480000000001</v>
      </c>
      <c r="O30" s="60">
        <f t="shared" si="0"/>
        <v>167.31480000000002</v>
      </c>
      <c r="P30" s="60">
        <v>34.327269999999999</v>
      </c>
      <c r="Q30" s="39">
        <f t="shared" si="1"/>
        <v>343.27269999999999</v>
      </c>
      <c r="S30" s="61"/>
      <c r="T30" s="61">
        <v>42522</v>
      </c>
      <c r="U30" s="61">
        <v>43617</v>
      </c>
      <c r="V30" s="59">
        <v>10</v>
      </c>
      <c r="W30" s="59">
        <v>66</v>
      </c>
      <c r="X30" s="37">
        <f t="shared" si="10"/>
        <v>4.2901230769230772</v>
      </c>
      <c r="Y30" s="38">
        <f t="shared" si="2"/>
        <v>48.741073787691249</v>
      </c>
      <c r="Z30" s="37">
        <f t="shared" si="11"/>
        <v>8.8018641025641013</v>
      </c>
      <c r="AA30" s="37">
        <f t="shared" si="12"/>
        <v>0</v>
      </c>
      <c r="AB30" s="37">
        <f t="shared" si="13"/>
        <v>2.6923076923076925</v>
      </c>
      <c r="AC30" s="38">
        <f t="shared" si="8"/>
        <v>0</v>
      </c>
      <c r="AD30" s="39">
        <f t="shared" ref="AD30:AD40" si="17">Q30/E30*100</f>
        <v>93.280625000000001</v>
      </c>
      <c r="AF30" s="41">
        <v>16.415907482141829</v>
      </c>
      <c r="AG30" s="41">
        <v>12.073667997117781</v>
      </c>
      <c r="AH30" s="41">
        <v>7.8003661179464734</v>
      </c>
    </row>
    <row r="31" spans="1:34" ht="13.2" x14ac:dyDescent="0.25">
      <c r="A31" s="40" t="s">
        <v>555</v>
      </c>
      <c r="B31" s="40" t="s">
        <v>503</v>
      </c>
      <c r="C31" s="40" t="s">
        <v>510</v>
      </c>
      <c r="D31" s="40">
        <v>614</v>
      </c>
      <c r="E31" s="40">
        <f>V31*I31*8</f>
        <v>110.39999999999999</v>
      </c>
      <c r="F31" s="40">
        <f>V31*I31*16</f>
        <v>220.79999999999998</v>
      </c>
      <c r="G31" s="40">
        <v>95</v>
      </c>
      <c r="H31" s="40">
        <v>12</v>
      </c>
      <c r="I31" s="40">
        <v>2.2999999999999998</v>
      </c>
      <c r="J31" s="40">
        <v>2.8</v>
      </c>
      <c r="K31" s="40">
        <v>15</v>
      </c>
      <c r="M31" s="59"/>
      <c r="N31" s="59">
        <v>9.4452770000000008</v>
      </c>
      <c r="O31" s="60">
        <f t="shared" si="0"/>
        <v>56.671662000000005</v>
      </c>
      <c r="P31" s="60">
        <v>18.399999999999999</v>
      </c>
      <c r="Q31" s="39">
        <f t="shared" si="1"/>
        <v>110.39999999999999</v>
      </c>
      <c r="S31" s="61"/>
      <c r="T31" s="61">
        <v>41426</v>
      </c>
      <c r="U31" s="61">
        <v>42522</v>
      </c>
      <c r="V31" s="59">
        <v>6</v>
      </c>
      <c r="W31" s="59">
        <v>58</v>
      </c>
      <c r="X31" s="37">
        <f t="shared" si="10"/>
        <v>9.2299123778501635E-2</v>
      </c>
      <c r="Y31" s="38">
        <f t="shared" si="2"/>
        <v>51.333027173913045</v>
      </c>
      <c r="Z31" s="37">
        <f t="shared" si="11"/>
        <v>0.1798045602605863</v>
      </c>
      <c r="AA31" s="37">
        <f t="shared" si="12"/>
        <v>0</v>
      </c>
      <c r="AB31" s="37">
        <f t="shared" si="13"/>
        <v>0.15472312703583063</v>
      </c>
      <c r="AC31" s="38">
        <f t="shared" si="8"/>
        <v>0</v>
      </c>
      <c r="AD31" s="39">
        <f t="shared" si="17"/>
        <v>100</v>
      </c>
      <c r="AF31" s="41">
        <v>13.498869453229579</v>
      </c>
      <c r="AG31" s="41">
        <v>9.0029150101258235</v>
      </c>
      <c r="AH31" s="41">
        <v>6.2630288309296862</v>
      </c>
    </row>
    <row r="32" spans="1:34" ht="13.2" x14ac:dyDescent="0.25">
      <c r="A32" s="40" t="s">
        <v>545</v>
      </c>
      <c r="B32" s="40" t="s">
        <v>499</v>
      </c>
      <c r="C32" s="40" t="s">
        <v>538</v>
      </c>
      <c r="D32" s="40">
        <v>417</v>
      </c>
      <c r="E32" s="40">
        <f>$I32*$V32*16</f>
        <v>230.39999999999998</v>
      </c>
      <c r="F32" s="40">
        <f>$I32*$V32*32</f>
        <v>460.79999999999995</v>
      </c>
      <c r="G32" s="40">
        <v>85</v>
      </c>
      <c r="H32" s="40">
        <v>12</v>
      </c>
      <c r="I32" s="40">
        <v>2.4</v>
      </c>
      <c r="J32" s="40">
        <v>3.2</v>
      </c>
      <c r="K32" s="40">
        <v>15</v>
      </c>
      <c r="M32" s="59"/>
      <c r="N32" s="59">
        <v>15.90015</v>
      </c>
      <c r="O32" s="60">
        <f t="shared" si="0"/>
        <v>95.400900000000007</v>
      </c>
      <c r="P32" s="60">
        <v>38.4</v>
      </c>
      <c r="Q32" s="39">
        <f t="shared" si="1"/>
        <v>230.39999999999998</v>
      </c>
      <c r="S32" s="61"/>
      <c r="T32" s="61">
        <v>42156</v>
      </c>
      <c r="U32" s="61">
        <v>43617</v>
      </c>
      <c r="V32" s="59">
        <v>6</v>
      </c>
      <c r="W32" s="59">
        <v>58</v>
      </c>
      <c r="X32" s="37">
        <f t="shared" si="10"/>
        <v>0.22877913669064751</v>
      </c>
      <c r="Y32" s="38">
        <f t="shared" si="2"/>
        <v>41.406640625000009</v>
      </c>
      <c r="Z32" s="37">
        <f t="shared" si="11"/>
        <v>0.55251798561151078</v>
      </c>
      <c r="AA32" s="37">
        <f t="shared" si="12"/>
        <v>0</v>
      </c>
      <c r="AB32" s="37">
        <f t="shared" si="13"/>
        <v>0.2038369304556355</v>
      </c>
      <c r="AC32" s="38">
        <f t="shared" si="8"/>
        <v>0</v>
      </c>
      <c r="AD32" s="39">
        <f t="shared" si="17"/>
        <v>100</v>
      </c>
      <c r="AF32" s="41">
        <v>14.409528453704439</v>
      </c>
      <c r="AG32" s="41">
        <v>11.76273160849578</v>
      </c>
      <c r="AH32" s="41">
        <v>6.4243673623861666</v>
      </c>
    </row>
    <row r="33" spans="1:34" ht="13.2" x14ac:dyDescent="0.25">
      <c r="A33" s="40" t="s">
        <v>79</v>
      </c>
      <c r="B33" s="40" t="s">
        <v>55</v>
      </c>
      <c r="C33" s="40" t="s">
        <v>56</v>
      </c>
      <c r="D33" s="40">
        <v>1169</v>
      </c>
      <c r="E33" s="40">
        <f>$I33*$V33*8</f>
        <v>166.4</v>
      </c>
      <c r="F33" s="40">
        <f>$I33*$V33*16</f>
        <v>332.8</v>
      </c>
      <c r="G33" s="40">
        <v>95</v>
      </c>
      <c r="H33" s="40">
        <v>16</v>
      </c>
      <c r="I33" s="40">
        <v>2.6</v>
      </c>
      <c r="J33" s="40">
        <v>3.4</v>
      </c>
      <c r="K33" s="40">
        <v>20</v>
      </c>
      <c r="M33" s="59"/>
      <c r="N33" s="59">
        <v>13.04284</v>
      </c>
      <c r="O33" s="60">
        <f t="shared" si="0"/>
        <v>104.34272</v>
      </c>
      <c r="P33" s="60">
        <v>20.8</v>
      </c>
      <c r="Q33" s="39">
        <f t="shared" si="1"/>
        <v>166.4</v>
      </c>
      <c r="S33" s="61"/>
      <c r="T33" s="61">
        <v>41791</v>
      </c>
      <c r="U33" s="62">
        <v>43040</v>
      </c>
      <c r="V33" s="59">
        <v>8</v>
      </c>
      <c r="W33" s="59">
        <v>57</v>
      </c>
      <c r="X33" s="37">
        <f t="shared" si="10"/>
        <v>8.9258100940975194E-2</v>
      </c>
      <c r="Y33" s="38">
        <f t="shared" si="2"/>
        <v>62.705961538461544</v>
      </c>
      <c r="Z33" s="37">
        <f t="shared" si="11"/>
        <v>0.14234388366124895</v>
      </c>
      <c r="AA33" s="37">
        <f t="shared" si="12"/>
        <v>0</v>
      </c>
      <c r="AB33" s="37">
        <f t="shared" si="13"/>
        <v>8.1266039349871685E-2</v>
      </c>
      <c r="AC33" s="38">
        <f t="shared" si="8"/>
        <v>0</v>
      </c>
      <c r="AD33" s="39">
        <f t="shared" si="17"/>
        <v>100</v>
      </c>
      <c r="AF33" s="41">
        <v>13.980632315550571</v>
      </c>
      <c r="AG33" s="41">
        <v>7.7961806088812979</v>
      </c>
      <c r="AH33" s="41">
        <v>6.8135269840718378</v>
      </c>
    </row>
    <row r="34" spans="1:34" ht="13.2" x14ac:dyDescent="0.25">
      <c r="A34" s="40" t="s">
        <v>737</v>
      </c>
      <c r="B34" s="40" t="s">
        <v>717</v>
      </c>
      <c r="C34" s="40" t="s">
        <v>718</v>
      </c>
      <c r="D34" s="40">
        <v>940</v>
      </c>
      <c r="E34" s="40">
        <f>$I34*$V34*4</f>
        <v>40.479999999999997</v>
      </c>
      <c r="F34" s="40">
        <f>$I34*$V34*8</f>
        <v>80.959999999999994</v>
      </c>
      <c r="G34" s="40">
        <v>80</v>
      </c>
      <c r="H34" s="40">
        <v>8</v>
      </c>
      <c r="I34" s="40">
        <v>2.5299999999999998</v>
      </c>
      <c r="J34" s="40">
        <v>2.8</v>
      </c>
      <c r="K34" s="40">
        <v>8</v>
      </c>
      <c r="M34" s="59"/>
      <c r="N34" s="59">
        <v>6.0023020000000002</v>
      </c>
      <c r="O34" s="60">
        <f t="shared" si="0"/>
        <v>24.009208000000001</v>
      </c>
      <c r="P34" s="60">
        <v>10.119999999999999</v>
      </c>
      <c r="Q34" s="39">
        <f t="shared" si="1"/>
        <v>40.479999999999997</v>
      </c>
      <c r="S34" s="62"/>
      <c r="T34" s="62">
        <v>40848</v>
      </c>
      <c r="U34" s="62">
        <v>42309</v>
      </c>
      <c r="V34" s="59">
        <v>4</v>
      </c>
      <c r="W34" s="59">
        <v>55</v>
      </c>
      <c r="X34" s="37">
        <f t="shared" si="10"/>
        <v>2.5541710638297875E-2</v>
      </c>
      <c r="Y34" s="38">
        <f t="shared" si="2"/>
        <v>59.311284584980243</v>
      </c>
      <c r="Z34" s="37">
        <f t="shared" si="11"/>
        <v>4.306382978723404E-2</v>
      </c>
      <c r="AA34" s="37">
        <f t="shared" si="12"/>
        <v>0</v>
      </c>
      <c r="AB34" s="37">
        <f t="shared" si="13"/>
        <v>8.5106382978723402E-2</v>
      </c>
      <c r="AC34" s="38">
        <f t="shared" si="8"/>
        <v>0</v>
      </c>
      <c r="AD34" s="39">
        <f t="shared" si="17"/>
        <v>100</v>
      </c>
      <c r="AF34" s="41">
        <v>12.230204343241891</v>
      </c>
      <c r="AG34" s="41">
        <v>6.9441378776782141</v>
      </c>
      <c r="AH34" s="41">
        <v>5.6039261759249754</v>
      </c>
    </row>
    <row r="35" spans="1:34" ht="13.2" x14ac:dyDescent="0.25">
      <c r="A35" s="40" t="s">
        <v>851</v>
      </c>
      <c r="B35" s="40" t="s">
        <v>811</v>
      </c>
      <c r="C35" s="40" t="s">
        <v>812</v>
      </c>
      <c r="D35" s="59">
        <v>3358</v>
      </c>
      <c r="E35" s="40">
        <f>$I35*$V35*32</f>
        <v>1555.2</v>
      </c>
      <c r="F35" s="40">
        <f>$I35*$V35*64</f>
        <v>3110.4</v>
      </c>
      <c r="G35" s="59">
        <v>165</v>
      </c>
      <c r="H35" s="59">
        <v>36</v>
      </c>
      <c r="I35" s="59">
        <v>2.7</v>
      </c>
      <c r="J35" s="59">
        <v>3.7</v>
      </c>
      <c r="K35" s="59">
        <v>24.75</v>
      </c>
      <c r="M35" s="59"/>
      <c r="N35" s="59">
        <v>50.025869999999998</v>
      </c>
      <c r="O35" s="60">
        <f t="shared" si="0"/>
        <v>900.46565999999996</v>
      </c>
      <c r="P35" s="60">
        <v>86.4</v>
      </c>
      <c r="Q35" s="39">
        <f t="shared" si="1"/>
        <v>1555.2</v>
      </c>
      <c r="S35" s="62"/>
      <c r="T35" s="62">
        <v>43405</v>
      </c>
      <c r="U35" s="62">
        <v>44501</v>
      </c>
      <c r="V35" s="59">
        <v>18</v>
      </c>
      <c r="W35" s="59">
        <v>53</v>
      </c>
      <c r="X35" s="37">
        <f t="shared" si="10"/>
        <v>0.26815534842167954</v>
      </c>
      <c r="Y35" s="38">
        <f t="shared" si="2"/>
        <v>57.900312499999998</v>
      </c>
      <c r="Z35" s="37">
        <f t="shared" si="11"/>
        <v>0.46313281715306731</v>
      </c>
      <c r="AA35" s="37">
        <f t="shared" si="12"/>
        <v>0</v>
      </c>
      <c r="AB35" s="37">
        <f t="shared" si="13"/>
        <v>4.9136390708755209E-2</v>
      </c>
      <c r="AC35" s="38">
        <f t="shared" si="8"/>
        <v>0</v>
      </c>
      <c r="AD35" s="39">
        <f t="shared" si="17"/>
        <v>100</v>
      </c>
      <c r="AF35" s="41">
        <v>14.870515416228629</v>
      </c>
      <c r="AG35" s="41">
        <v>8.4290455504600086</v>
      </c>
      <c r="AH35" s="41">
        <v>7.6423834371475996</v>
      </c>
    </row>
    <row r="36" spans="1:34" ht="13.2" x14ac:dyDescent="0.25">
      <c r="A36" s="40" t="s">
        <v>115</v>
      </c>
      <c r="B36" s="40" t="s">
        <v>55</v>
      </c>
      <c r="C36" s="40" t="s">
        <v>56</v>
      </c>
      <c r="D36" s="40">
        <v>2336</v>
      </c>
      <c r="E36" s="40">
        <f>$I36*$V36*8</f>
        <v>230.39999999999998</v>
      </c>
      <c r="F36" s="40">
        <f>$I36*$V36*16</f>
        <v>460.79999999999995</v>
      </c>
      <c r="G36" s="40">
        <v>115</v>
      </c>
      <c r="H36" s="40">
        <v>24</v>
      </c>
      <c r="I36" s="40">
        <v>2.4</v>
      </c>
      <c r="J36" s="40">
        <v>3.2</v>
      </c>
      <c r="K36" s="40">
        <v>30</v>
      </c>
      <c r="M36" s="59"/>
      <c r="N36" s="59">
        <v>17.195789999999999</v>
      </c>
      <c r="O36" s="60">
        <f t="shared" si="0"/>
        <v>206.34947999999997</v>
      </c>
      <c r="P36" s="60">
        <v>23.07752</v>
      </c>
      <c r="Q36" s="39">
        <f t="shared" si="1"/>
        <v>276.93024000000003</v>
      </c>
      <c r="S36" s="62"/>
      <c r="T36" s="62">
        <v>41579</v>
      </c>
      <c r="U36" s="61">
        <v>43983</v>
      </c>
      <c r="V36" s="59">
        <v>12</v>
      </c>
      <c r="W36" s="59">
        <v>53</v>
      </c>
      <c r="X36" s="37">
        <f t="shared" si="10"/>
        <v>8.8334537671232866E-2</v>
      </c>
      <c r="Y36" s="38">
        <f t="shared" si="2"/>
        <v>74.513162592860908</v>
      </c>
      <c r="Z36" s="37">
        <f t="shared" si="11"/>
        <v>0.11854890410958906</v>
      </c>
      <c r="AA36" s="37">
        <f t="shared" si="12"/>
        <v>0</v>
      </c>
      <c r="AB36" s="37">
        <f t="shared" si="13"/>
        <v>4.9229452054794523E-2</v>
      </c>
      <c r="AC36" s="38">
        <f t="shared" si="8"/>
        <v>0</v>
      </c>
      <c r="AD36" s="39">
        <f t="shared" si="17"/>
        <v>120.19541666666669</v>
      </c>
      <c r="AF36" s="41">
        <v>12.942174914116871</v>
      </c>
      <c r="AG36" s="41">
        <v>11.76389347387113</v>
      </c>
      <c r="AH36" s="41">
        <v>11.80418169114111</v>
      </c>
    </row>
    <row r="37" spans="1:34" ht="13.2" x14ac:dyDescent="0.25">
      <c r="A37" s="40" t="s">
        <v>880</v>
      </c>
      <c r="B37" s="40" t="s">
        <v>134</v>
      </c>
      <c r="C37" s="40" t="s">
        <v>135</v>
      </c>
      <c r="D37" s="59">
        <v>3072</v>
      </c>
      <c r="E37" s="40">
        <f>$I37*$V37*32</f>
        <v>1600</v>
      </c>
      <c r="F37" s="40">
        <f>$I37*$V37*64</f>
        <v>3200</v>
      </c>
      <c r="G37" s="59">
        <v>150</v>
      </c>
      <c r="H37" s="59">
        <v>40</v>
      </c>
      <c r="I37" s="59">
        <v>2.5</v>
      </c>
      <c r="J37" s="59">
        <v>3.9</v>
      </c>
      <c r="K37" s="59">
        <v>27.5</v>
      </c>
      <c r="M37" s="59"/>
      <c r="N37" s="59">
        <v>45.674610000000001</v>
      </c>
      <c r="O37" s="60">
        <f t="shared" si="0"/>
        <v>913.49220000000003</v>
      </c>
      <c r="P37" s="60">
        <v>78.631169999999997</v>
      </c>
      <c r="Q37" s="39">
        <f t="shared" si="1"/>
        <v>1572.6233999999999</v>
      </c>
      <c r="S37" s="61"/>
      <c r="T37" s="61">
        <v>43617</v>
      </c>
      <c r="U37" s="62">
        <v>44501</v>
      </c>
      <c r="V37" s="59">
        <v>20</v>
      </c>
      <c r="W37" s="59">
        <v>51</v>
      </c>
      <c r="X37" s="37">
        <f t="shared" si="10"/>
        <v>0.29736074218750003</v>
      </c>
      <c r="Y37" s="38">
        <f t="shared" si="2"/>
        <v>58.08715551351964</v>
      </c>
      <c r="Z37" s="37">
        <f t="shared" si="11"/>
        <v>0.51192167968750002</v>
      </c>
      <c r="AA37" s="37">
        <f t="shared" si="12"/>
        <v>0</v>
      </c>
      <c r="AB37" s="37">
        <f t="shared" si="13"/>
        <v>4.8828125E-2</v>
      </c>
      <c r="AC37" s="38">
        <f t="shared" si="8"/>
        <v>0</v>
      </c>
      <c r="AD37" s="39">
        <f t="shared" si="17"/>
        <v>98.288962499999997</v>
      </c>
      <c r="AF37" s="41">
        <v>14.47568057819776</v>
      </c>
      <c r="AG37" s="41">
        <v>10.86928845031272</v>
      </c>
      <c r="AH37" s="41">
        <v>10.074828501485261</v>
      </c>
    </row>
    <row r="38" spans="1:34" ht="13.2" x14ac:dyDescent="0.25">
      <c r="A38" s="40" t="s">
        <v>1043</v>
      </c>
      <c r="B38" s="40" t="s">
        <v>717</v>
      </c>
      <c r="C38" s="40" t="s">
        <v>741</v>
      </c>
      <c r="D38" s="40">
        <v>1443</v>
      </c>
      <c r="E38" s="40">
        <f>$I38*$V38*4</f>
        <v>73.44</v>
      </c>
      <c r="F38" s="40">
        <f>$I38*$V38*8</f>
        <v>146.88</v>
      </c>
      <c r="G38" s="40">
        <v>95</v>
      </c>
      <c r="H38" s="40">
        <v>12</v>
      </c>
      <c r="I38" s="40">
        <v>3.06</v>
      </c>
      <c r="J38" s="40">
        <v>3.46</v>
      </c>
      <c r="K38" s="40">
        <v>12</v>
      </c>
      <c r="M38" s="59"/>
      <c r="N38" s="59">
        <v>8.1568810000000003</v>
      </c>
      <c r="O38" s="60">
        <f t="shared" si="0"/>
        <v>48.941286000000005</v>
      </c>
      <c r="P38" s="60">
        <v>11.956060000000001</v>
      </c>
      <c r="Q38" s="39">
        <f t="shared" si="1"/>
        <v>71.736360000000005</v>
      </c>
      <c r="S38" s="62"/>
      <c r="T38" s="62">
        <v>40848</v>
      </c>
      <c r="U38" s="62">
        <v>42309</v>
      </c>
      <c r="V38" s="59">
        <v>6</v>
      </c>
      <c r="W38" s="59">
        <v>51</v>
      </c>
      <c r="X38" s="37">
        <f t="shared" si="10"/>
        <v>3.3916345114345117E-2</v>
      </c>
      <c r="Y38" s="38">
        <f t="shared" si="2"/>
        <v>68.223821225386956</v>
      </c>
      <c r="Z38" s="37">
        <f t="shared" si="11"/>
        <v>4.9713347193347197E-2</v>
      </c>
      <c r="AA38" s="37">
        <f t="shared" si="12"/>
        <v>0</v>
      </c>
      <c r="AB38" s="37">
        <f t="shared" si="13"/>
        <v>6.5835065835065834E-2</v>
      </c>
      <c r="AC38" s="38">
        <f t="shared" si="8"/>
        <v>0</v>
      </c>
      <c r="AD38" s="39">
        <f t="shared" si="17"/>
        <v>97.680228758169946</v>
      </c>
      <c r="AF38" s="41">
        <v>11.557937705248619</v>
      </c>
      <c r="AG38" s="41">
        <v>6.1024387030445588</v>
      </c>
      <c r="AH38" s="41">
        <v>5.702576916798753</v>
      </c>
    </row>
    <row r="39" spans="1:34" ht="13.2" x14ac:dyDescent="0.25">
      <c r="A39" s="40" t="s">
        <v>578</v>
      </c>
      <c r="B39" s="40" t="s">
        <v>503</v>
      </c>
      <c r="C39" s="40" t="s">
        <v>510</v>
      </c>
      <c r="D39" s="40">
        <v>1107</v>
      </c>
      <c r="E39" s="40">
        <f>V39*I39*8</f>
        <v>128</v>
      </c>
      <c r="F39" s="40">
        <f>V39*I39*16</f>
        <v>256</v>
      </c>
      <c r="G39" s="40">
        <v>95</v>
      </c>
      <c r="H39" s="40">
        <v>16</v>
      </c>
      <c r="I39" s="40">
        <v>2</v>
      </c>
      <c r="J39" s="40">
        <v>2.8</v>
      </c>
      <c r="K39" s="40">
        <v>20</v>
      </c>
      <c r="M39" s="59"/>
      <c r="N39" s="59">
        <v>8.9059950000000008</v>
      </c>
      <c r="O39" s="60">
        <f t="shared" si="0"/>
        <v>71.247960000000006</v>
      </c>
      <c r="P39" s="60">
        <v>16</v>
      </c>
      <c r="Q39" s="39">
        <f t="shared" si="1"/>
        <v>128</v>
      </c>
      <c r="S39" s="61"/>
      <c r="T39" s="61">
        <v>41061</v>
      </c>
      <c r="U39" s="62">
        <v>42309</v>
      </c>
      <c r="V39" s="59">
        <v>8</v>
      </c>
      <c r="W39" s="59">
        <v>51</v>
      </c>
      <c r="X39" s="37">
        <f t="shared" si="10"/>
        <v>6.4361300813008129E-2</v>
      </c>
      <c r="Y39" s="38">
        <f t="shared" si="2"/>
        <v>55.662468750000002</v>
      </c>
      <c r="Z39" s="37">
        <f t="shared" si="11"/>
        <v>0.11562782294489611</v>
      </c>
      <c r="AA39" s="37">
        <f t="shared" si="12"/>
        <v>0</v>
      </c>
      <c r="AB39" s="37">
        <f t="shared" si="13"/>
        <v>8.5817524841915085E-2</v>
      </c>
      <c r="AC39" s="38">
        <f t="shared" si="8"/>
        <v>0</v>
      </c>
      <c r="AD39" s="39">
        <f t="shared" si="17"/>
        <v>100</v>
      </c>
      <c r="AF39" s="41">
        <v>11.749777608607509</v>
      </c>
      <c r="AG39" s="41">
        <v>7.2830534316271356</v>
      </c>
      <c r="AH39" s="41">
        <v>5.3513384693224566</v>
      </c>
    </row>
    <row r="40" spans="1:34" ht="13.2" x14ac:dyDescent="0.25">
      <c r="A40" s="40" t="s">
        <v>548</v>
      </c>
      <c r="B40" s="40" t="s">
        <v>128</v>
      </c>
      <c r="C40" s="40" t="s">
        <v>549</v>
      </c>
      <c r="D40" s="59">
        <v>273</v>
      </c>
      <c r="E40" s="40">
        <f>$I40*$V40*16</f>
        <v>268.8</v>
      </c>
      <c r="F40" s="40">
        <f>$I40*$V40*32</f>
        <v>537.6</v>
      </c>
      <c r="G40" s="59">
        <v>85</v>
      </c>
      <c r="H40" s="59">
        <v>16</v>
      </c>
      <c r="I40" s="59">
        <v>2.1</v>
      </c>
      <c r="J40" s="59">
        <v>3</v>
      </c>
      <c r="K40" s="59">
        <v>20</v>
      </c>
      <c r="M40" s="59"/>
      <c r="N40" s="59">
        <v>16.394290000000002</v>
      </c>
      <c r="O40" s="60">
        <f t="shared" si="0"/>
        <v>131.15432000000001</v>
      </c>
      <c r="P40" s="60">
        <v>33.6</v>
      </c>
      <c r="Q40" s="39">
        <f t="shared" si="1"/>
        <v>268.8</v>
      </c>
      <c r="S40" s="62"/>
      <c r="T40" s="62">
        <v>43040</v>
      </c>
      <c r="U40" s="62">
        <v>44501</v>
      </c>
      <c r="V40" s="59">
        <v>8</v>
      </c>
      <c r="W40" s="59">
        <v>51</v>
      </c>
      <c r="X40" s="37">
        <f t="shared" si="10"/>
        <v>0.4804187545787546</v>
      </c>
      <c r="Y40" s="38">
        <f t="shared" si="2"/>
        <v>48.79252976190476</v>
      </c>
      <c r="Z40" s="37">
        <f t="shared" si="11"/>
        <v>0.98461538461538467</v>
      </c>
      <c r="AA40" s="37">
        <f t="shared" si="12"/>
        <v>0</v>
      </c>
      <c r="AB40" s="37">
        <f t="shared" si="13"/>
        <v>0.31135531135531136</v>
      </c>
      <c r="AC40" s="38">
        <f t="shared" si="8"/>
        <v>0</v>
      </c>
      <c r="AD40" s="39">
        <f t="shared" si="17"/>
        <v>100</v>
      </c>
      <c r="AF40" s="41">
        <v>13.98445188067987</v>
      </c>
      <c r="AG40" s="41">
        <v>9.3970388324976604</v>
      </c>
      <c r="AH40" s="41">
        <v>7.2161797031814991</v>
      </c>
    </row>
    <row r="41" spans="1:34" ht="13.2" x14ac:dyDescent="0.25">
      <c r="A41" s="63" t="s">
        <v>395</v>
      </c>
      <c r="B41" s="63" t="s">
        <v>375</v>
      </c>
      <c r="C41" s="63" t="s">
        <v>387</v>
      </c>
      <c r="D41" s="63"/>
      <c r="E41" s="63"/>
      <c r="F41" s="63"/>
      <c r="G41" s="63"/>
      <c r="H41" s="63"/>
      <c r="I41" s="63"/>
      <c r="J41" s="63"/>
      <c r="K41" s="63"/>
      <c r="L41" s="64"/>
      <c r="M41" s="65"/>
      <c r="N41" s="65">
        <v>24.250579999999999</v>
      </c>
      <c r="O41" s="60">
        <f t="shared" si="0"/>
        <v>194.00463999999999</v>
      </c>
      <c r="P41" s="66">
        <v>30.572970000000002</v>
      </c>
      <c r="Q41" s="39">
        <f t="shared" si="1"/>
        <v>244.58376000000001</v>
      </c>
      <c r="R41" s="65">
        <v>58.628529999999998</v>
      </c>
      <c r="S41" s="67">
        <f>R41*V41</f>
        <v>469.02823999999998</v>
      </c>
      <c r="T41" s="72">
        <v>41061</v>
      </c>
      <c r="U41" s="68">
        <v>41579</v>
      </c>
      <c r="V41" s="65">
        <v>8</v>
      </c>
      <c r="W41" s="65">
        <v>51</v>
      </c>
      <c r="X41" s="37"/>
      <c r="Y41" s="38">
        <f t="shared" si="2"/>
        <v>79.320327727401036</v>
      </c>
      <c r="Z41" s="37"/>
      <c r="AA41" s="37"/>
      <c r="AB41" s="37"/>
      <c r="AC41" s="37"/>
      <c r="AD41" s="42"/>
      <c r="AF41" s="41">
        <v>11.51060406219052</v>
      </c>
      <c r="AG41" s="41">
        <v>13.438946611141709</v>
      </c>
      <c r="AH41" s="41">
        <v>14.10027053816205</v>
      </c>
    </row>
    <row r="42" spans="1:34" ht="13.2" x14ac:dyDescent="0.25">
      <c r="A42" s="40" t="s">
        <v>672</v>
      </c>
      <c r="B42" s="40" t="s">
        <v>128</v>
      </c>
      <c r="C42" s="40" t="s">
        <v>549</v>
      </c>
      <c r="D42" s="59">
        <v>874</v>
      </c>
      <c r="E42" s="40">
        <f>$I42*$V42*16</f>
        <v>662.4</v>
      </c>
      <c r="F42" s="40">
        <f>$I42*$V42*32</f>
        <v>1324.8</v>
      </c>
      <c r="G42" s="59">
        <v>145</v>
      </c>
      <c r="H42" s="59">
        <v>36</v>
      </c>
      <c r="I42" s="59">
        <v>2.2999999999999998</v>
      </c>
      <c r="J42" s="59">
        <v>3.6</v>
      </c>
      <c r="K42" s="59">
        <v>45</v>
      </c>
      <c r="M42" s="59"/>
      <c r="N42" s="59">
        <v>29.631900000000002</v>
      </c>
      <c r="O42" s="60">
        <f t="shared" si="0"/>
        <v>533.37419999999997</v>
      </c>
      <c r="P42" s="60">
        <v>36.267740000000003</v>
      </c>
      <c r="Q42" s="39">
        <f t="shared" si="1"/>
        <v>652.81932000000006</v>
      </c>
      <c r="S42" s="61"/>
      <c r="T42" s="61">
        <v>42522</v>
      </c>
      <c r="U42" s="62">
        <v>44501</v>
      </c>
      <c r="V42" s="59">
        <v>18</v>
      </c>
      <c r="W42" s="59">
        <v>49</v>
      </c>
      <c r="X42" s="37">
        <f t="shared" ref="X42:X49" si="18">O42/D42</f>
        <v>0.61026796338672762</v>
      </c>
      <c r="Y42" s="38">
        <f t="shared" si="2"/>
        <v>81.703188563720801</v>
      </c>
      <c r="Z42" s="37">
        <f t="shared" ref="Z42:Z49" si="19">Q42/D42</f>
        <v>0.74693286041189944</v>
      </c>
      <c r="AA42" s="37">
        <f t="shared" ref="AA42:AA49" si="20">S42/D42</f>
        <v>0</v>
      </c>
      <c r="AB42" s="37">
        <f t="shared" ref="AB42:AB49" si="21">G42/D42</f>
        <v>0.16590389016018306</v>
      </c>
      <c r="AC42" s="38">
        <f t="shared" ref="AC42:AC49" si="22">S42/G42*100</f>
        <v>0</v>
      </c>
      <c r="AD42" s="39">
        <f>Q42/E42*100</f>
        <v>98.553641304347835</v>
      </c>
      <c r="AF42" s="41">
        <v>13.01068362616421</v>
      </c>
      <c r="AG42" s="41">
        <v>10.14902446965257</v>
      </c>
      <c r="AH42" s="41">
        <v>13.283232423760371</v>
      </c>
    </row>
    <row r="43" spans="1:34" ht="13.2" x14ac:dyDescent="0.25">
      <c r="A43" s="40" t="s">
        <v>281</v>
      </c>
      <c r="B43" s="40" t="s">
        <v>182</v>
      </c>
      <c r="C43" s="40" t="s">
        <v>183</v>
      </c>
      <c r="D43" s="40">
        <v>400</v>
      </c>
      <c r="G43" s="40">
        <v>115</v>
      </c>
      <c r="H43" s="40">
        <v>16</v>
      </c>
      <c r="I43" s="40">
        <v>2.2999999999999998</v>
      </c>
      <c r="J43" s="40">
        <v>3.2</v>
      </c>
      <c r="K43" s="40">
        <v>16</v>
      </c>
      <c r="M43" s="59"/>
      <c r="N43" s="59">
        <v>7.0707069999999996</v>
      </c>
      <c r="O43" s="60">
        <f t="shared" si="0"/>
        <v>113.13131199999999</v>
      </c>
      <c r="P43" s="60">
        <v>9.2000030000000006</v>
      </c>
      <c r="Q43" s="39">
        <f t="shared" si="1"/>
        <v>147.20004800000001</v>
      </c>
      <c r="S43" s="62"/>
      <c r="T43" s="62">
        <v>40848</v>
      </c>
      <c r="U43" s="62">
        <v>43040</v>
      </c>
      <c r="V43" s="59">
        <v>16</v>
      </c>
      <c r="W43" s="59">
        <v>49</v>
      </c>
      <c r="X43" s="37">
        <f t="shared" si="18"/>
        <v>0.28282827999999999</v>
      </c>
      <c r="Y43" s="38">
        <f t="shared" si="2"/>
        <v>76.855485807993745</v>
      </c>
      <c r="Z43" s="37">
        <f t="shared" si="19"/>
        <v>0.36800012000000004</v>
      </c>
      <c r="AA43" s="37">
        <f t="shared" si="20"/>
        <v>0</v>
      </c>
      <c r="AB43" s="37">
        <f t="shared" si="21"/>
        <v>0.28749999999999998</v>
      </c>
      <c r="AC43" s="38">
        <f t="shared" si="22"/>
        <v>0</v>
      </c>
      <c r="AF43" s="41">
        <v>11.328503040210069</v>
      </c>
      <c r="AG43" s="41">
        <v>14.459690823709259</v>
      </c>
      <c r="AH43" s="41">
        <v>15.418462481296221</v>
      </c>
    </row>
    <row r="44" spans="1:34" ht="13.2" x14ac:dyDescent="0.25">
      <c r="A44" s="40" t="s">
        <v>1024</v>
      </c>
      <c r="B44" s="40" t="s">
        <v>717</v>
      </c>
      <c r="C44" s="40" t="s">
        <v>741</v>
      </c>
      <c r="D44" s="40">
        <v>1222</v>
      </c>
      <c r="E44" s="40">
        <f>$I44*$V44*4</f>
        <v>67.199999999999989</v>
      </c>
      <c r="F44" s="40">
        <f>$I44*$V44*8</f>
        <v>134.39999999999998</v>
      </c>
      <c r="G44" s="40">
        <v>95</v>
      </c>
      <c r="H44" s="40">
        <v>12</v>
      </c>
      <c r="I44" s="40">
        <v>2.8</v>
      </c>
      <c r="J44" s="40">
        <v>3.2</v>
      </c>
      <c r="K44" s="40">
        <v>12</v>
      </c>
      <c r="M44" s="59"/>
      <c r="N44" s="59">
        <v>8.2537070000000003</v>
      </c>
      <c r="O44" s="60">
        <f t="shared" si="0"/>
        <v>49.522242000000006</v>
      </c>
      <c r="P44" s="60">
        <v>11.202349999999999</v>
      </c>
      <c r="Q44" s="39">
        <f t="shared" si="1"/>
        <v>67.214100000000002</v>
      </c>
      <c r="S44" s="62"/>
      <c r="T44" s="62">
        <v>40848</v>
      </c>
      <c r="U44" s="61">
        <v>42156</v>
      </c>
      <c r="V44" s="59">
        <v>6</v>
      </c>
      <c r="W44" s="59">
        <v>48</v>
      </c>
      <c r="X44" s="37">
        <f t="shared" si="18"/>
        <v>4.0525566284779053E-2</v>
      </c>
      <c r="Y44" s="38">
        <f t="shared" si="2"/>
        <v>73.678353202676234</v>
      </c>
      <c r="Z44" s="37">
        <f t="shared" si="19"/>
        <v>5.5003355155482818E-2</v>
      </c>
      <c r="AA44" s="37">
        <f t="shared" si="20"/>
        <v>0</v>
      </c>
      <c r="AB44" s="37">
        <f t="shared" si="21"/>
        <v>7.7741407528641573E-2</v>
      </c>
      <c r="AC44" s="38">
        <f t="shared" si="22"/>
        <v>0</v>
      </c>
      <c r="AD44" s="39">
        <f t="shared" ref="AD44:AD49" si="23">Q44/E44*100</f>
        <v>100.02098214285718</v>
      </c>
      <c r="AF44" s="41">
        <v>10.7353932767753</v>
      </c>
      <c r="AG44" s="41">
        <v>5.1654236816401511</v>
      </c>
      <c r="AH44" s="41">
        <v>5.0669876770610571</v>
      </c>
    </row>
    <row r="45" spans="1:34" ht="13.2" x14ac:dyDescent="0.25">
      <c r="A45" s="40" t="s">
        <v>815</v>
      </c>
      <c r="B45" s="40" t="s">
        <v>811</v>
      </c>
      <c r="C45" s="40" t="s">
        <v>812</v>
      </c>
      <c r="D45" s="59">
        <v>1273</v>
      </c>
      <c r="E45" s="40">
        <f>$I45*$V45*32</f>
        <v>883.19999999999993</v>
      </c>
      <c r="F45" s="40">
        <f>$I45*$V45*64</f>
        <v>1766.3999999999999</v>
      </c>
      <c r="G45" s="59">
        <v>105</v>
      </c>
      <c r="H45" s="59">
        <v>24</v>
      </c>
      <c r="I45" s="59">
        <v>2.2999999999999998</v>
      </c>
      <c r="J45" s="59">
        <v>3.2</v>
      </c>
      <c r="K45" s="59">
        <v>16.5</v>
      </c>
      <c r="M45" s="59"/>
      <c r="N45" s="59">
        <v>17.822929999999999</v>
      </c>
      <c r="O45" s="60">
        <f t="shared" si="0"/>
        <v>213.87515999999999</v>
      </c>
      <c r="P45" s="60">
        <v>72</v>
      </c>
      <c r="Q45" s="39">
        <f t="shared" si="1"/>
        <v>864</v>
      </c>
      <c r="R45" s="59">
        <v>12.4498</v>
      </c>
      <c r="S45" s="50">
        <f>R45*V45</f>
        <v>149.39760000000001</v>
      </c>
      <c r="T45" s="61">
        <v>43252</v>
      </c>
      <c r="U45" s="62">
        <v>44501</v>
      </c>
      <c r="V45" s="59">
        <v>12</v>
      </c>
      <c r="W45" s="59">
        <v>46</v>
      </c>
      <c r="X45" s="37">
        <f t="shared" si="18"/>
        <v>0.16800876669285153</v>
      </c>
      <c r="Y45" s="38">
        <f t="shared" si="2"/>
        <v>24.754069444444443</v>
      </c>
      <c r="Z45" s="37">
        <f t="shared" si="19"/>
        <v>0.67871170463472108</v>
      </c>
      <c r="AA45" s="37">
        <f t="shared" si="20"/>
        <v>0.11735868028279656</v>
      </c>
      <c r="AB45" s="37">
        <f t="shared" si="21"/>
        <v>8.2482325216025137E-2</v>
      </c>
      <c r="AC45" s="38">
        <f t="shared" si="22"/>
        <v>142.28342857142857</v>
      </c>
      <c r="AD45" s="39">
        <f t="shared" si="23"/>
        <v>97.826086956521749</v>
      </c>
      <c r="AF45" s="41">
        <v>12.90543421828681</v>
      </c>
      <c r="AG45" s="41">
        <v>16.31278476763481</v>
      </c>
      <c r="AH45" s="41">
        <v>6.4660793635671627</v>
      </c>
    </row>
    <row r="46" spans="1:34" ht="13.2" x14ac:dyDescent="0.25">
      <c r="A46" s="40" t="s">
        <v>643</v>
      </c>
      <c r="B46" s="40" t="s">
        <v>128</v>
      </c>
      <c r="C46" s="40" t="s">
        <v>549</v>
      </c>
      <c r="D46" s="40">
        <v>1846</v>
      </c>
      <c r="E46" s="40">
        <f>$I46*$V46*16</f>
        <v>537.6</v>
      </c>
      <c r="F46" s="40">
        <f>$I46*$V46*32</f>
        <v>1075.2</v>
      </c>
      <c r="G46" s="40">
        <v>120</v>
      </c>
      <c r="H46" s="40">
        <v>32</v>
      </c>
      <c r="I46" s="40">
        <v>2.1</v>
      </c>
      <c r="J46" s="40">
        <v>3</v>
      </c>
      <c r="K46" s="40">
        <v>40</v>
      </c>
      <c r="M46" s="59"/>
      <c r="N46" s="59">
        <v>24.391970000000001</v>
      </c>
      <c r="O46" s="60">
        <f t="shared" si="0"/>
        <v>390.27152000000001</v>
      </c>
      <c r="P46" s="60">
        <v>38.08</v>
      </c>
      <c r="Q46" s="39">
        <f t="shared" si="1"/>
        <v>609.28</v>
      </c>
      <c r="S46" s="62"/>
      <c r="T46" s="62">
        <v>42675</v>
      </c>
      <c r="U46" s="61">
        <v>44348</v>
      </c>
      <c r="V46" s="59">
        <v>16</v>
      </c>
      <c r="W46" s="59">
        <v>45</v>
      </c>
      <c r="X46" s="37">
        <f t="shared" si="18"/>
        <v>0.2114146912242687</v>
      </c>
      <c r="Y46" s="38">
        <f t="shared" si="2"/>
        <v>64.054543067226902</v>
      </c>
      <c r="Z46" s="37">
        <f t="shared" si="19"/>
        <v>0.33005417118093172</v>
      </c>
      <c r="AA46" s="37">
        <f t="shared" si="20"/>
        <v>0</v>
      </c>
      <c r="AB46" s="37">
        <f t="shared" si="21"/>
        <v>6.500541711809317E-2</v>
      </c>
      <c r="AC46" s="38">
        <f t="shared" si="22"/>
        <v>0</v>
      </c>
      <c r="AD46" s="39">
        <f t="shared" si="23"/>
        <v>113.33333333333333</v>
      </c>
      <c r="AF46" s="41">
        <v>11.68555303522337</v>
      </c>
      <c r="AG46" s="41">
        <v>6.0473770602848864</v>
      </c>
      <c r="AH46" s="41">
        <v>5.7866772798643389</v>
      </c>
    </row>
    <row r="47" spans="1:34" ht="13.2" x14ac:dyDescent="0.25">
      <c r="A47" s="40" t="s">
        <v>593</v>
      </c>
      <c r="B47" s="40" t="s">
        <v>503</v>
      </c>
      <c r="C47" s="40" t="s">
        <v>510</v>
      </c>
      <c r="D47" s="40">
        <v>1329</v>
      </c>
      <c r="E47" s="40">
        <f>V47*I47*8</f>
        <v>140.80000000000001</v>
      </c>
      <c r="F47" s="40">
        <f>V47*I47*16</f>
        <v>281.60000000000002</v>
      </c>
      <c r="G47" s="40">
        <v>95</v>
      </c>
      <c r="H47" s="40">
        <v>16</v>
      </c>
      <c r="I47" s="40">
        <v>2.2000000000000002</v>
      </c>
      <c r="J47" s="40">
        <v>3</v>
      </c>
      <c r="K47" s="40">
        <v>20</v>
      </c>
      <c r="M47" s="59"/>
      <c r="N47" s="59">
        <v>12.532500000000001</v>
      </c>
      <c r="O47" s="60">
        <f t="shared" si="0"/>
        <v>100.26</v>
      </c>
      <c r="P47" s="60">
        <v>17.600000000000001</v>
      </c>
      <c r="Q47" s="39">
        <f t="shared" si="1"/>
        <v>140.80000000000001</v>
      </c>
      <c r="S47" s="62"/>
      <c r="T47" s="62">
        <v>41214</v>
      </c>
      <c r="U47" s="62">
        <v>42675</v>
      </c>
      <c r="V47" s="59">
        <v>8</v>
      </c>
      <c r="W47" s="59">
        <v>45</v>
      </c>
      <c r="X47" s="37">
        <f t="shared" si="18"/>
        <v>7.5440180586907449E-2</v>
      </c>
      <c r="Y47" s="38">
        <f t="shared" si="2"/>
        <v>71.20738636363636</v>
      </c>
      <c r="Z47" s="37">
        <f t="shared" si="19"/>
        <v>0.10594431903686984</v>
      </c>
      <c r="AA47" s="37">
        <f t="shared" si="20"/>
        <v>0</v>
      </c>
      <c r="AB47" s="37">
        <f t="shared" si="21"/>
        <v>7.1482317531978937E-2</v>
      </c>
      <c r="AC47" s="38">
        <f t="shared" si="22"/>
        <v>0</v>
      </c>
      <c r="AD47" s="39">
        <f t="shared" si="23"/>
        <v>100</v>
      </c>
      <c r="AF47" s="41">
        <v>10.41499875094787</v>
      </c>
      <c r="AG47" s="41">
        <v>5.0862563246562011</v>
      </c>
      <c r="AH47" s="41">
        <v>5.0123918293672061</v>
      </c>
    </row>
    <row r="48" spans="1:34" ht="13.2" x14ac:dyDescent="0.25">
      <c r="A48" s="40" t="s">
        <v>598</v>
      </c>
      <c r="B48" s="40" t="s">
        <v>499</v>
      </c>
      <c r="C48" s="40" t="s">
        <v>538</v>
      </c>
      <c r="D48" s="40">
        <v>1445</v>
      </c>
      <c r="E48" s="40">
        <f>$I48*$V48*16</f>
        <v>416</v>
      </c>
      <c r="F48" s="40">
        <f>$I48*$V48*32</f>
        <v>832</v>
      </c>
      <c r="G48" s="40">
        <v>105</v>
      </c>
      <c r="H48" s="40">
        <v>20</v>
      </c>
      <c r="I48" s="40">
        <v>2.6</v>
      </c>
      <c r="J48" s="40">
        <v>3.3</v>
      </c>
      <c r="K48" s="40">
        <v>25</v>
      </c>
      <c r="M48" s="59"/>
      <c r="N48" s="59">
        <v>22.772690000000001</v>
      </c>
      <c r="O48" s="60">
        <f t="shared" si="0"/>
        <v>227.7269</v>
      </c>
      <c r="P48" s="60">
        <v>41.6</v>
      </c>
      <c r="Q48" s="39">
        <f t="shared" si="1"/>
        <v>416</v>
      </c>
      <c r="S48" s="61"/>
      <c r="T48" s="61">
        <v>42156</v>
      </c>
      <c r="U48" s="62">
        <v>43405</v>
      </c>
      <c r="V48" s="59">
        <v>10</v>
      </c>
      <c r="W48" s="59">
        <v>44</v>
      </c>
      <c r="X48" s="37">
        <f t="shared" si="18"/>
        <v>0.15759647058823528</v>
      </c>
      <c r="Y48" s="38">
        <f t="shared" si="2"/>
        <v>54.74204326923077</v>
      </c>
      <c r="Z48" s="37">
        <f t="shared" si="19"/>
        <v>0.28788927335640141</v>
      </c>
      <c r="AA48" s="37">
        <f t="shared" si="20"/>
        <v>0</v>
      </c>
      <c r="AB48" s="37">
        <f t="shared" si="21"/>
        <v>7.2664359861591699E-2</v>
      </c>
      <c r="AC48" s="38">
        <f t="shared" si="22"/>
        <v>0</v>
      </c>
      <c r="AD48" s="39">
        <f t="shared" si="23"/>
        <v>100</v>
      </c>
      <c r="AF48" s="41">
        <v>10.91414137118419</v>
      </c>
      <c r="AG48" s="41">
        <v>10.020310367448131</v>
      </c>
      <c r="AH48" s="41">
        <v>5.8999133363003748</v>
      </c>
    </row>
    <row r="49" spans="1:34" ht="13.2" x14ac:dyDescent="0.25">
      <c r="A49" s="40" t="s">
        <v>658</v>
      </c>
      <c r="B49" s="40" t="s">
        <v>128</v>
      </c>
      <c r="C49" s="40" t="s">
        <v>549</v>
      </c>
      <c r="D49" s="59">
        <v>510</v>
      </c>
      <c r="E49" s="40">
        <f>$I49*$V49*16</f>
        <v>582.4</v>
      </c>
      <c r="F49" s="40">
        <f>$I49*$V49*32</f>
        <v>1164.8</v>
      </c>
      <c r="G49" s="59">
        <v>135</v>
      </c>
      <c r="H49" s="59">
        <v>28</v>
      </c>
      <c r="I49" s="59">
        <v>2.6</v>
      </c>
      <c r="J49" s="59">
        <v>3.5</v>
      </c>
      <c r="K49" s="59">
        <v>35</v>
      </c>
      <c r="M49" s="59"/>
      <c r="N49" s="59">
        <v>29.77402</v>
      </c>
      <c r="O49" s="60">
        <f t="shared" si="0"/>
        <v>416.83627999999999</v>
      </c>
      <c r="P49" s="60">
        <v>41.6</v>
      </c>
      <c r="Q49" s="39">
        <f t="shared" si="1"/>
        <v>582.4</v>
      </c>
      <c r="S49" s="61"/>
      <c r="T49" s="61">
        <v>42522</v>
      </c>
      <c r="U49" s="62">
        <v>44501</v>
      </c>
      <c r="V49" s="59">
        <v>14</v>
      </c>
      <c r="W49" s="59">
        <v>42</v>
      </c>
      <c r="X49" s="37">
        <f t="shared" si="18"/>
        <v>0.81732603921568625</v>
      </c>
      <c r="Y49" s="38">
        <f t="shared" si="2"/>
        <v>71.572163461538466</v>
      </c>
      <c r="Z49" s="37">
        <f t="shared" si="19"/>
        <v>1.1419607843137254</v>
      </c>
      <c r="AA49" s="37">
        <f t="shared" si="20"/>
        <v>0</v>
      </c>
      <c r="AB49" s="37">
        <f t="shared" si="21"/>
        <v>0.26470588235294118</v>
      </c>
      <c r="AC49" s="38">
        <f t="shared" si="22"/>
        <v>0</v>
      </c>
      <c r="AD49" s="39">
        <f t="shared" si="23"/>
        <v>100</v>
      </c>
      <c r="AF49" s="41">
        <v>10.820857129164191</v>
      </c>
      <c r="AG49" s="41">
        <v>6.0797243182290561</v>
      </c>
      <c r="AH49" s="41">
        <v>6.5565425754494919</v>
      </c>
    </row>
    <row r="50" spans="1:34" ht="13.2" x14ac:dyDescent="0.25">
      <c r="A50" s="63" t="s">
        <v>402</v>
      </c>
      <c r="B50" s="63" t="s">
        <v>375</v>
      </c>
      <c r="C50" s="63" t="s">
        <v>387</v>
      </c>
      <c r="D50" s="63"/>
      <c r="E50" s="63"/>
      <c r="F50" s="63"/>
      <c r="G50" s="63"/>
      <c r="H50" s="63"/>
      <c r="I50" s="63"/>
      <c r="J50" s="63"/>
      <c r="K50" s="63"/>
      <c r="L50" s="64"/>
      <c r="M50" s="65"/>
      <c r="N50" s="65">
        <v>25.332599999999999</v>
      </c>
      <c r="O50" s="60">
        <f t="shared" si="0"/>
        <v>202.66079999999999</v>
      </c>
      <c r="P50" s="66">
        <v>30.614920000000001</v>
      </c>
      <c r="Q50" s="39">
        <f t="shared" si="1"/>
        <v>244.91936000000001</v>
      </c>
      <c r="R50" s="65">
        <v>56.942659999999997</v>
      </c>
      <c r="S50" s="67">
        <f>R50*V50</f>
        <v>455.54127999999997</v>
      </c>
      <c r="T50" s="72">
        <v>41791</v>
      </c>
      <c r="U50" s="72">
        <v>44348</v>
      </c>
      <c r="V50" s="65">
        <v>8</v>
      </c>
      <c r="W50" s="65">
        <v>42</v>
      </c>
      <c r="X50" s="37"/>
      <c r="Y50" s="38">
        <f t="shared" si="2"/>
        <v>82.745929109074908</v>
      </c>
      <c r="Z50" s="37"/>
      <c r="AA50" s="37"/>
      <c r="AB50" s="37"/>
      <c r="AC50" s="37"/>
      <c r="AD50" s="42"/>
      <c r="AF50" s="41">
        <v>10.286557297302981</v>
      </c>
      <c r="AG50" s="41">
        <v>8.0626472352060272</v>
      </c>
      <c r="AH50" s="41">
        <v>9.4596601302260908</v>
      </c>
    </row>
    <row r="51" spans="1:34" ht="13.2" x14ac:dyDescent="0.25">
      <c r="A51" s="40" t="s">
        <v>930</v>
      </c>
      <c r="B51" s="40" t="s">
        <v>811</v>
      </c>
      <c r="C51" s="40" t="s">
        <v>922</v>
      </c>
      <c r="D51" s="59">
        <v>5890</v>
      </c>
      <c r="E51" s="40">
        <f t="shared" ref="E51:E53" si="24">$I51*$V51*32</f>
        <v>2073.6000000000004</v>
      </c>
      <c r="F51" s="40">
        <f t="shared" ref="F51:F53" si="25">$I51*$V51*64</f>
        <v>4147.2000000000007</v>
      </c>
      <c r="G51" s="59">
        <v>205</v>
      </c>
      <c r="H51" s="59">
        <v>48</v>
      </c>
      <c r="I51" s="59">
        <v>2.7</v>
      </c>
      <c r="J51" s="59">
        <v>3.7</v>
      </c>
      <c r="K51" s="59">
        <v>33</v>
      </c>
      <c r="M51" s="59"/>
      <c r="N51" s="59">
        <v>55.844679999999997</v>
      </c>
      <c r="O51" s="60">
        <f t="shared" si="0"/>
        <v>1340.27232</v>
      </c>
      <c r="P51" s="60">
        <v>85.815640000000002</v>
      </c>
      <c r="Q51" s="39">
        <f t="shared" si="1"/>
        <v>2059.5753599999998</v>
      </c>
      <c r="S51" s="61"/>
      <c r="T51" s="61">
        <v>43252</v>
      </c>
      <c r="U51" s="62">
        <v>44501</v>
      </c>
      <c r="V51" s="59">
        <v>24</v>
      </c>
      <c r="W51" s="59">
        <v>40</v>
      </c>
      <c r="X51" s="37">
        <f t="shared" ref="X51:X56" si="26">O51/D51</f>
        <v>0.22755047877758913</v>
      </c>
      <c r="Y51" s="38">
        <f t="shared" si="2"/>
        <v>65.07517743851821</v>
      </c>
      <c r="Z51" s="37">
        <f t="shared" ref="Z51:Z56" si="27">Q51/D51</f>
        <v>0.34967323599320882</v>
      </c>
      <c r="AA51" s="37">
        <f t="shared" ref="AA51:AA56" si="28">S51/D51</f>
        <v>0</v>
      </c>
      <c r="AB51" s="37">
        <f t="shared" ref="AB51:AB56" si="29">G51/D51</f>
        <v>3.4804753820033958E-2</v>
      </c>
      <c r="AC51" s="38">
        <f t="shared" ref="AC51:AC60" si="30">S51/G51*100</f>
        <v>0</v>
      </c>
      <c r="AD51" s="39">
        <f t="shared" ref="AD51:AD53" si="31">Q51/E51*100</f>
        <v>99.323657407407381</v>
      </c>
      <c r="AF51" s="41">
        <v>11.14755339957974</v>
      </c>
      <c r="AG51" s="41">
        <v>12.489524279015971</v>
      </c>
      <c r="AH51" s="41">
        <v>12.71540007059953</v>
      </c>
    </row>
    <row r="52" spans="1:34" ht="13.2" x14ac:dyDescent="0.25">
      <c r="A52" s="40" t="s">
        <v>819</v>
      </c>
      <c r="B52" s="40" t="s">
        <v>811</v>
      </c>
      <c r="C52" s="40" t="s">
        <v>812</v>
      </c>
      <c r="D52" s="59">
        <v>1273</v>
      </c>
      <c r="E52" s="40">
        <f t="shared" si="24"/>
        <v>1177.5999999999999</v>
      </c>
      <c r="F52" s="40">
        <f t="shared" si="25"/>
        <v>2355.1999999999998</v>
      </c>
      <c r="G52" s="59">
        <v>125</v>
      </c>
      <c r="H52" s="59">
        <v>32</v>
      </c>
      <c r="I52" s="59">
        <v>2.2999999999999998</v>
      </c>
      <c r="J52" s="59">
        <v>3.9</v>
      </c>
      <c r="K52" s="59">
        <v>22</v>
      </c>
      <c r="M52" s="59"/>
      <c r="N52" s="59">
        <v>21.566140000000001</v>
      </c>
      <c r="O52" s="60">
        <f t="shared" si="0"/>
        <v>345.05824000000001</v>
      </c>
      <c r="P52" s="60">
        <v>55.2</v>
      </c>
      <c r="Q52" s="39">
        <f t="shared" si="1"/>
        <v>883.2</v>
      </c>
      <c r="S52" s="62"/>
      <c r="T52" s="62">
        <v>43770</v>
      </c>
      <c r="U52" s="62">
        <v>44501</v>
      </c>
      <c r="V52" s="59">
        <v>16</v>
      </c>
      <c r="W52" s="59">
        <v>40</v>
      </c>
      <c r="X52" s="37">
        <f t="shared" si="26"/>
        <v>0.27105910447761195</v>
      </c>
      <c r="Y52" s="38">
        <f t="shared" si="2"/>
        <v>39.069094202898555</v>
      </c>
      <c r="Z52" s="37">
        <f t="shared" si="27"/>
        <v>0.69379418695993722</v>
      </c>
      <c r="AA52" s="37">
        <f t="shared" si="28"/>
        <v>0</v>
      </c>
      <c r="AB52" s="37">
        <f t="shared" si="29"/>
        <v>9.819324430479183E-2</v>
      </c>
      <c r="AC52" s="38">
        <f t="shared" si="30"/>
        <v>0</v>
      </c>
      <c r="AD52" s="39">
        <f t="shared" si="31"/>
        <v>75.000000000000014</v>
      </c>
      <c r="AF52" s="41">
        <v>11.38664621611886</v>
      </c>
      <c r="AG52" s="41">
        <v>9.1922090992898955</v>
      </c>
      <c r="AH52" s="41">
        <v>5.9121235595670418</v>
      </c>
    </row>
    <row r="53" spans="1:34" ht="13.2" x14ac:dyDescent="0.25">
      <c r="A53" s="40" t="s">
        <v>925</v>
      </c>
      <c r="B53" s="40" t="s">
        <v>811</v>
      </c>
      <c r="C53" s="40" t="s">
        <v>922</v>
      </c>
      <c r="D53" s="59">
        <v>4702</v>
      </c>
      <c r="E53" s="40">
        <f t="shared" si="24"/>
        <v>1612.8000000000002</v>
      </c>
      <c r="F53" s="40">
        <f t="shared" si="25"/>
        <v>3225.6000000000004</v>
      </c>
      <c r="G53" s="59">
        <v>150</v>
      </c>
      <c r="H53" s="59">
        <v>48</v>
      </c>
      <c r="I53" s="59">
        <v>2.1</v>
      </c>
      <c r="J53" s="59">
        <v>3.7</v>
      </c>
      <c r="K53" s="59">
        <v>33</v>
      </c>
      <c r="M53" s="59"/>
      <c r="N53" s="59">
        <v>40.991540000000001</v>
      </c>
      <c r="O53" s="60">
        <f t="shared" si="0"/>
        <v>983.79696000000001</v>
      </c>
      <c r="P53" s="60">
        <v>67.33426</v>
      </c>
      <c r="Q53" s="39">
        <f t="shared" si="1"/>
        <v>1616.02224</v>
      </c>
      <c r="S53" s="61"/>
      <c r="T53" s="61">
        <v>42887</v>
      </c>
      <c r="U53" s="62">
        <v>44501</v>
      </c>
      <c r="V53" s="59">
        <v>24</v>
      </c>
      <c r="W53" s="59">
        <v>39</v>
      </c>
      <c r="X53" s="37">
        <f t="shared" si="26"/>
        <v>0.20922946831135686</v>
      </c>
      <c r="Y53" s="38">
        <f t="shared" si="2"/>
        <v>60.877686930843232</v>
      </c>
      <c r="Z53" s="37">
        <f t="shared" si="27"/>
        <v>0.34368826882177794</v>
      </c>
      <c r="AA53" s="37">
        <f t="shared" si="28"/>
        <v>0</v>
      </c>
      <c r="AB53" s="37">
        <f t="shared" si="29"/>
        <v>3.1901318587834966E-2</v>
      </c>
      <c r="AC53" s="38">
        <f t="shared" si="30"/>
        <v>0</v>
      </c>
      <c r="AD53" s="39">
        <f t="shared" si="31"/>
        <v>100.19979166666666</v>
      </c>
      <c r="AF53" s="41">
        <v>10.862196813181789</v>
      </c>
      <c r="AG53" s="41">
        <v>17.53842240602625</v>
      </c>
      <c r="AH53" s="41">
        <v>17.243556253599039</v>
      </c>
    </row>
    <row r="54" spans="1:34" ht="13.2" x14ac:dyDescent="0.25">
      <c r="A54" s="40" t="s">
        <v>712</v>
      </c>
      <c r="B54" s="40" t="s">
        <v>491</v>
      </c>
      <c r="C54" s="40" t="s">
        <v>690</v>
      </c>
      <c r="D54" s="40">
        <v>969</v>
      </c>
      <c r="G54" s="40">
        <v>80</v>
      </c>
      <c r="H54" s="71"/>
      <c r="I54" s="40">
        <v>3</v>
      </c>
      <c r="K54" s="40">
        <v>12</v>
      </c>
      <c r="M54" s="59"/>
      <c r="N54" s="59">
        <v>9.1772290000000005</v>
      </c>
      <c r="O54" s="60">
        <f t="shared" si="0"/>
        <v>36.708916000000002</v>
      </c>
      <c r="P54" s="60">
        <v>11.967689999999999</v>
      </c>
      <c r="Q54" s="39">
        <f t="shared" si="1"/>
        <v>47.870759999999997</v>
      </c>
      <c r="S54" s="62"/>
      <c r="T54" s="62">
        <v>40848</v>
      </c>
      <c r="U54" s="62">
        <v>42309</v>
      </c>
      <c r="V54" s="59">
        <v>4</v>
      </c>
      <c r="W54" s="59">
        <v>39</v>
      </c>
      <c r="X54" s="37">
        <f t="shared" si="26"/>
        <v>3.7883298245614039E-2</v>
      </c>
      <c r="Y54" s="38">
        <f t="shared" si="2"/>
        <v>76.683378329485492</v>
      </c>
      <c r="Z54" s="37">
        <f t="shared" si="27"/>
        <v>4.9402229102167176E-2</v>
      </c>
      <c r="AA54" s="37">
        <f t="shared" si="28"/>
        <v>0</v>
      </c>
      <c r="AB54" s="37">
        <f t="shared" si="29"/>
        <v>8.2559339525283798E-2</v>
      </c>
      <c r="AC54" s="38">
        <f t="shared" si="30"/>
        <v>0</v>
      </c>
      <c r="AF54" s="41">
        <v>8.7595626303750471</v>
      </c>
      <c r="AG54" s="41">
        <v>8.5551716235025559</v>
      </c>
      <c r="AH54" s="41">
        <v>8.7629003156967666</v>
      </c>
    </row>
    <row r="55" spans="1:34" ht="13.2" x14ac:dyDescent="0.25">
      <c r="A55" s="40" t="s">
        <v>67</v>
      </c>
      <c r="B55" s="40" t="s">
        <v>55</v>
      </c>
      <c r="C55" s="40" t="s">
        <v>56</v>
      </c>
      <c r="D55" s="40">
        <v>406</v>
      </c>
      <c r="E55" s="40">
        <f>$I55*$V55*8</f>
        <v>100.80000000000001</v>
      </c>
      <c r="F55" s="40">
        <f>$I55*$V55*16</f>
        <v>201.60000000000002</v>
      </c>
      <c r="G55" s="40">
        <v>80</v>
      </c>
      <c r="H55" s="40">
        <v>12</v>
      </c>
      <c r="I55" s="40">
        <v>2.1</v>
      </c>
      <c r="J55" s="40">
        <v>2.6</v>
      </c>
      <c r="K55" s="40">
        <v>15</v>
      </c>
      <c r="M55" s="59"/>
      <c r="N55" s="59">
        <v>7.7558949999999998</v>
      </c>
      <c r="O55" s="60">
        <f t="shared" si="0"/>
        <v>46.53537</v>
      </c>
      <c r="P55" s="60">
        <v>16.8</v>
      </c>
      <c r="Q55" s="39">
        <f t="shared" si="1"/>
        <v>100.80000000000001</v>
      </c>
      <c r="S55" s="62"/>
      <c r="T55" s="62">
        <v>41944</v>
      </c>
      <c r="U55" s="62">
        <v>43040</v>
      </c>
      <c r="V55" s="59">
        <v>6</v>
      </c>
      <c r="W55" s="59">
        <v>39</v>
      </c>
      <c r="X55" s="37">
        <f t="shared" si="26"/>
        <v>0.11461913793103448</v>
      </c>
      <c r="Y55" s="38">
        <f t="shared" si="2"/>
        <v>46.166041666666665</v>
      </c>
      <c r="Z55" s="37">
        <f t="shared" si="27"/>
        <v>0.24827586206896554</v>
      </c>
      <c r="AA55" s="37">
        <f t="shared" si="28"/>
        <v>0</v>
      </c>
      <c r="AB55" s="37">
        <f t="shared" si="29"/>
        <v>0.19704433497536947</v>
      </c>
      <c r="AC55" s="38">
        <f t="shared" si="30"/>
        <v>0</v>
      </c>
      <c r="AD55" s="39">
        <f t="shared" ref="AD55:AD56" si="32">Q55/E55*100</f>
        <v>100</v>
      </c>
      <c r="AF55" s="41">
        <v>9.5912722842724421</v>
      </c>
      <c r="AG55" s="41">
        <v>8.4152163801438</v>
      </c>
      <c r="AH55" s="41">
        <v>4.2835479107385819</v>
      </c>
    </row>
    <row r="56" spans="1:34" ht="13.2" x14ac:dyDescent="0.25">
      <c r="A56" s="40" t="s">
        <v>522</v>
      </c>
      <c r="B56" s="40" t="s">
        <v>503</v>
      </c>
      <c r="C56" s="40" t="s">
        <v>510</v>
      </c>
      <c r="D56" s="40">
        <v>1107</v>
      </c>
      <c r="E56" s="40">
        <f>V56*I56*8</f>
        <v>134.4</v>
      </c>
      <c r="F56" s="40">
        <f>V56*I56*16</f>
        <v>268.8</v>
      </c>
      <c r="G56" s="40">
        <v>95</v>
      </c>
      <c r="H56" s="40">
        <v>16</v>
      </c>
      <c r="I56" s="40">
        <v>2.1</v>
      </c>
      <c r="J56" s="40">
        <v>2.9</v>
      </c>
      <c r="K56" s="40">
        <v>20</v>
      </c>
      <c r="M56" s="59"/>
      <c r="N56" s="59">
        <v>8.1617490000000004</v>
      </c>
      <c r="O56" s="60">
        <f t="shared" si="0"/>
        <v>65.293992000000003</v>
      </c>
      <c r="P56" s="60">
        <v>16.799990000000001</v>
      </c>
      <c r="Q56" s="39">
        <f t="shared" si="1"/>
        <v>134.39992000000001</v>
      </c>
      <c r="S56" s="61"/>
      <c r="T56" s="61">
        <v>41426</v>
      </c>
      <c r="U56" s="62">
        <v>42309</v>
      </c>
      <c r="V56" s="59">
        <v>8</v>
      </c>
      <c r="W56" s="59">
        <v>38</v>
      </c>
      <c r="X56" s="37">
        <f t="shared" si="26"/>
        <v>5.8982829268292687E-2</v>
      </c>
      <c r="Y56" s="38">
        <f t="shared" si="2"/>
        <v>48.581868203492981</v>
      </c>
      <c r="Z56" s="37">
        <f t="shared" si="27"/>
        <v>0.12140914182475158</v>
      </c>
      <c r="AA56" s="37">
        <f t="shared" si="28"/>
        <v>0</v>
      </c>
      <c r="AB56" s="37">
        <f t="shared" si="29"/>
        <v>8.5817524841915085E-2</v>
      </c>
      <c r="AC56" s="38">
        <f t="shared" si="30"/>
        <v>0</v>
      </c>
      <c r="AD56" s="39">
        <f t="shared" si="32"/>
        <v>99.999940476190474</v>
      </c>
      <c r="AF56" s="41">
        <v>8.7724214643189757</v>
      </c>
      <c r="AG56" s="41">
        <v>5.8901646658234146</v>
      </c>
      <c r="AH56" s="41">
        <v>3.931725229004059</v>
      </c>
    </row>
    <row r="57" spans="1:34" ht="13.2" x14ac:dyDescent="0.25">
      <c r="A57" s="63" t="s">
        <v>465</v>
      </c>
      <c r="B57" s="63" t="s">
        <v>446</v>
      </c>
      <c r="C57" s="63" t="s">
        <v>466</v>
      </c>
      <c r="D57" s="63"/>
      <c r="E57" s="63"/>
      <c r="F57" s="63"/>
      <c r="G57" s="63">
        <v>200</v>
      </c>
      <c r="H57" s="63"/>
      <c r="I57" s="63">
        <v>1.98</v>
      </c>
      <c r="J57" s="63"/>
      <c r="K57" s="63">
        <v>12</v>
      </c>
      <c r="L57" s="64"/>
      <c r="M57" s="65"/>
      <c r="N57" s="65">
        <v>28.645510000000002</v>
      </c>
      <c r="O57" s="60">
        <f t="shared" si="0"/>
        <v>916.65632000000005</v>
      </c>
      <c r="P57" s="66">
        <v>31.6</v>
      </c>
      <c r="Q57" s="39">
        <f t="shared" si="1"/>
        <v>1011.2</v>
      </c>
      <c r="R57" s="63"/>
      <c r="S57" s="72"/>
      <c r="T57" s="72">
        <v>42156</v>
      </c>
      <c r="U57" s="68">
        <v>44136</v>
      </c>
      <c r="V57" s="65">
        <v>32</v>
      </c>
      <c r="W57" s="65">
        <v>38</v>
      </c>
      <c r="X57" s="37"/>
      <c r="Y57" s="38">
        <f t="shared" si="2"/>
        <v>90.65034810126582</v>
      </c>
      <c r="Z57" s="37"/>
      <c r="AA57" s="37"/>
      <c r="AB57" s="37"/>
      <c r="AC57" s="38">
        <f t="shared" si="30"/>
        <v>0</v>
      </c>
      <c r="AD57" s="42"/>
      <c r="AF57" s="41">
        <v>9.7299841900529014</v>
      </c>
      <c r="AG57" s="41">
        <v>9.9769251048683074</v>
      </c>
      <c r="AH57" s="41">
        <v>13.44070874265096</v>
      </c>
    </row>
    <row r="58" spans="1:34" ht="13.2" x14ac:dyDescent="0.25">
      <c r="A58" s="40" t="s">
        <v>678</v>
      </c>
      <c r="B58" s="40" t="s">
        <v>128</v>
      </c>
      <c r="C58" s="40" t="s">
        <v>549</v>
      </c>
      <c r="D58" s="59">
        <v>798</v>
      </c>
      <c r="E58" s="40">
        <f>$I58*$V58*16</f>
        <v>704</v>
      </c>
      <c r="F58" s="40">
        <f>$I58*$V58*32</f>
        <v>1408</v>
      </c>
      <c r="G58" s="59">
        <v>135</v>
      </c>
      <c r="H58" s="59">
        <v>40</v>
      </c>
      <c r="I58" s="59">
        <v>2.2000000000000002</v>
      </c>
      <c r="J58" s="59">
        <v>3.6</v>
      </c>
      <c r="K58" s="59">
        <v>50</v>
      </c>
      <c r="M58" s="59"/>
      <c r="N58" s="59">
        <v>29.87932</v>
      </c>
      <c r="O58" s="60">
        <f t="shared" si="0"/>
        <v>597.58640000000003</v>
      </c>
      <c r="P58" s="60">
        <v>35.200000000000003</v>
      </c>
      <c r="Q58" s="39">
        <f t="shared" si="1"/>
        <v>704</v>
      </c>
      <c r="R58" s="59">
        <v>11.10047</v>
      </c>
      <c r="S58" s="50">
        <f>R58*V58</f>
        <v>222.0094</v>
      </c>
      <c r="T58" s="61">
        <v>42522</v>
      </c>
      <c r="U58" s="62">
        <v>44501</v>
      </c>
      <c r="V58" s="59">
        <v>20</v>
      </c>
      <c r="W58" s="59">
        <v>37</v>
      </c>
      <c r="X58" s="37">
        <f t="shared" ref="X58:X59" si="33">O58/D58</f>
        <v>0.74885513784461155</v>
      </c>
      <c r="Y58" s="38">
        <f t="shared" si="2"/>
        <v>84.884431818181824</v>
      </c>
      <c r="Z58" s="37">
        <f t="shared" ref="Z58:Z59" si="34">Q58/D58</f>
        <v>0.8822055137844611</v>
      </c>
      <c r="AA58" s="37">
        <f t="shared" ref="AA58:AA59" si="35">S58/D58</f>
        <v>0.27820726817042607</v>
      </c>
      <c r="AB58" s="37">
        <f t="shared" ref="AB58:AB59" si="36">G58/D58</f>
        <v>0.16917293233082706</v>
      </c>
      <c r="AC58" s="38">
        <f t="shared" si="30"/>
        <v>164.4514074074074</v>
      </c>
      <c r="AD58" s="39">
        <f t="shared" ref="AD58:AD60" si="37">Q58/E58*100</f>
        <v>100</v>
      </c>
      <c r="AF58" s="41">
        <v>9.8333980233169189</v>
      </c>
      <c r="AG58" s="41">
        <v>7.1932145248566668</v>
      </c>
      <c r="AH58" s="41">
        <v>9.4728786305526889</v>
      </c>
    </row>
    <row r="59" spans="1:34" ht="13.2" x14ac:dyDescent="0.25">
      <c r="A59" s="40" t="s">
        <v>558</v>
      </c>
      <c r="B59" s="40" t="s">
        <v>499</v>
      </c>
      <c r="C59" s="40" t="s">
        <v>538</v>
      </c>
      <c r="D59" s="40">
        <v>667</v>
      </c>
      <c r="E59" s="40">
        <f>$I59*$V59*16</f>
        <v>307.2</v>
      </c>
      <c r="F59" s="40">
        <f>$I59*$V59*32</f>
        <v>614.4</v>
      </c>
      <c r="G59" s="40">
        <v>85</v>
      </c>
      <c r="H59" s="40">
        <v>16</v>
      </c>
      <c r="I59" s="40">
        <v>2.4</v>
      </c>
      <c r="J59" s="40">
        <v>3.2</v>
      </c>
      <c r="K59" s="40">
        <v>20</v>
      </c>
      <c r="M59" s="59"/>
      <c r="N59" s="59">
        <v>23.924769999999999</v>
      </c>
      <c r="O59" s="60">
        <f t="shared" si="0"/>
        <v>191.39815999999999</v>
      </c>
      <c r="P59" s="60">
        <v>38.372869999999999</v>
      </c>
      <c r="Q59" s="39">
        <f t="shared" si="1"/>
        <v>306.98295999999999</v>
      </c>
      <c r="S59" s="62"/>
      <c r="T59" s="62">
        <v>41944</v>
      </c>
      <c r="U59" s="62">
        <v>43405</v>
      </c>
      <c r="V59" s="59">
        <v>8</v>
      </c>
      <c r="W59" s="59">
        <v>37</v>
      </c>
      <c r="X59" s="37">
        <f t="shared" si="33"/>
        <v>0.28695376311844079</v>
      </c>
      <c r="Y59" s="38">
        <f t="shared" si="2"/>
        <v>62.348138150729923</v>
      </c>
      <c r="Z59" s="37">
        <f t="shared" si="34"/>
        <v>0.46024431784107944</v>
      </c>
      <c r="AA59" s="37">
        <f t="shared" si="35"/>
        <v>0</v>
      </c>
      <c r="AB59" s="37">
        <f t="shared" si="36"/>
        <v>0.12743628185907047</v>
      </c>
      <c r="AC59" s="38">
        <f t="shared" si="30"/>
        <v>0</v>
      </c>
      <c r="AD59" s="39">
        <f t="shared" si="37"/>
        <v>99.929348958333335</v>
      </c>
      <c r="AF59" s="41">
        <v>9.2451017053680324</v>
      </c>
      <c r="AG59" s="41">
        <v>4.3282519476231602</v>
      </c>
      <c r="AH59" s="41">
        <v>3.7650166334156538</v>
      </c>
    </row>
    <row r="60" spans="1:34" ht="13.2" x14ac:dyDescent="0.25">
      <c r="A60" s="40" t="s">
        <v>863</v>
      </c>
      <c r="B60" s="40" t="s">
        <v>134</v>
      </c>
      <c r="C60" s="40" t="s">
        <v>135</v>
      </c>
      <c r="D60" s="69"/>
      <c r="E60" s="40">
        <f>$I60*$V60*32</f>
        <v>1920</v>
      </c>
      <c r="F60" s="40">
        <f>$I60*$V60*64</f>
        <v>3840</v>
      </c>
      <c r="G60" s="59">
        <v>165</v>
      </c>
      <c r="H60" s="59">
        <v>48</v>
      </c>
      <c r="I60" s="59">
        <v>2.5</v>
      </c>
      <c r="J60" s="59">
        <v>3.9</v>
      </c>
      <c r="K60" s="59">
        <v>33</v>
      </c>
      <c r="M60" s="59"/>
      <c r="N60" s="59">
        <v>38.81617</v>
      </c>
      <c r="O60" s="60">
        <f t="shared" si="0"/>
        <v>931.58807999999999</v>
      </c>
      <c r="P60" s="60">
        <v>80</v>
      </c>
      <c r="Q60" s="39">
        <f t="shared" si="1"/>
        <v>1920</v>
      </c>
      <c r="S60" s="61"/>
      <c r="T60" s="61">
        <v>43983</v>
      </c>
      <c r="U60" s="62">
        <v>44501</v>
      </c>
      <c r="V60" s="59">
        <v>24</v>
      </c>
      <c r="W60" s="59">
        <v>37</v>
      </c>
      <c r="X60" s="37"/>
      <c r="Y60" s="38">
        <f t="shared" si="2"/>
        <v>48.5202125</v>
      </c>
      <c r="Z60" s="37"/>
      <c r="AA60" s="37"/>
      <c r="AB60" s="37"/>
      <c r="AC60" s="38">
        <f t="shared" si="30"/>
        <v>0</v>
      </c>
      <c r="AD60" s="39">
        <f t="shared" si="37"/>
        <v>100</v>
      </c>
      <c r="AF60" s="41">
        <v>10.57422961148418</v>
      </c>
      <c r="AG60" s="41">
        <v>7.6818998259978226</v>
      </c>
      <c r="AH60" s="41">
        <v>5.8948033252170244</v>
      </c>
    </row>
    <row r="61" spans="1:34" ht="13.2" x14ac:dyDescent="0.25">
      <c r="A61" s="63" t="s">
        <v>1073</v>
      </c>
      <c r="B61" s="63" t="s">
        <v>375</v>
      </c>
      <c r="C61" s="63" t="s">
        <v>381</v>
      </c>
      <c r="D61" s="63"/>
      <c r="E61" s="63"/>
      <c r="F61" s="63"/>
      <c r="G61" s="63"/>
      <c r="H61" s="63"/>
      <c r="I61" s="63"/>
      <c r="J61" s="63"/>
      <c r="K61" s="63"/>
      <c r="L61" s="64"/>
      <c r="M61" s="65"/>
      <c r="N61" s="65">
        <v>14.331049999999999</v>
      </c>
      <c r="O61" s="60">
        <f t="shared" si="0"/>
        <v>28.662099999999999</v>
      </c>
      <c r="P61" s="66">
        <v>18.8</v>
      </c>
      <c r="Q61" s="39">
        <f t="shared" si="1"/>
        <v>37.6</v>
      </c>
      <c r="R61" s="63"/>
      <c r="S61" s="68"/>
      <c r="T61" s="68">
        <v>40848</v>
      </c>
      <c r="U61" s="72">
        <v>41426</v>
      </c>
      <c r="V61" s="65">
        <v>2</v>
      </c>
      <c r="W61" s="65">
        <v>33</v>
      </c>
      <c r="X61" s="37"/>
      <c r="Y61" s="38">
        <f t="shared" si="2"/>
        <v>76.228989361702133</v>
      </c>
      <c r="Z61" s="37"/>
      <c r="AA61" s="37"/>
      <c r="AB61" s="37"/>
      <c r="AC61" s="37"/>
      <c r="AD61" s="42"/>
      <c r="AF61" s="41">
        <v>7.3304748468216259</v>
      </c>
      <c r="AG61" s="41">
        <v>3.2056518785561239</v>
      </c>
      <c r="AH61" s="41">
        <v>3.2783069625176799</v>
      </c>
    </row>
    <row r="62" spans="1:34" ht="13.2" x14ac:dyDescent="0.25">
      <c r="A62" s="40" t="s">
        <v>829</v>
      </c>
      <c r="B62" s="40" t="s">
        <v>811</v>
      </c>
      <c r="C62" s="40" t="s">
        <v>812</v>
      </c>
      <c r="D62" s="59">
        <v>2111</v>
      </c>
      <c r="E62" s="40">
        <f>$I62*$V62*32</f>
        <v>1164.8</v>
      </c>
      <c r="F62" s="40">
        <f>$I62*$V62*64</f>
        <v>2329.6</v>
      </c>
      <c r="G62" s="59">
        <v>140</v>
      </c>
      <c r="H62" s="59">
        <v>28</v>
      </c>
      <c r="I62" s="59">
        <v>2.6</v>
      </c>
      <c r="J62" s="59">
        <v>3.7</v>
      </c>
      <c r="K62" s="59">
        <v>19.25</v>
      </c>
      <c r="M62" s="59"/>
      <c r="N62" s="59">
        <v>46.101669999999999</v>
      </c>
      <c r="O62" s="60">
        <f t="shared" si="0"/>
        <v>645.42337999999995</v>
      </c>
      <c r="P62" s="60">
        <v>83.2</v>
      </c>
      <c r="Q62" s="39">
        <f t="shared" si="1"/>
        <v>1164.8</v>
      </c>
      <c r="R62" s="59">
        <v>14.009359999999999</v>
      </c>
      <c r="S62" s="50">
        <f>R62*V62</f>
        <v>196.13103999999998</v>
      </c>
      <c r="T62" s="62">
        <v>43040</v>
      </c>
      <c r="U62" s="62">
        <v>44501</v>
      </c>
      <c r="V62" s="59">
        <v>14</v>
      </c>
      <c r="W62" s="59">
        <v>32</v>
      </c>
      <c r="X62" s="37">
        <f t="shared" ref="X62:X71" si="38">O62/D62</f>
        <v>0.30574295594504974</v>
      </c>
      <c r="Y62" s="38">
        <f t="shared" si="2"/>
        <v>55.410661057692302</v>
      </c>
      <c r="Z62" s="37">
        <f t="shared" ref="Z62:Z71" si="39">Q62/D62</f>
        <v>0.55177640928469918</v>
      </c>
      <c r="AA62" s="37">
        <f t="shared" ref="AA62:AA71" si="40">S62/D62</f>
        <v>9.2909066792989103E-2</v>
      </c>
      <c r="AB62" s="37">
        <f t="shared" ref="AB62:AB71" si="41">G62/D62</f>
        <v>6.6319279962103267E-2</v>
      </c>
      <c r="AC62" s="38">
        <f t="shared" ref="AC62:AC71" si="42">S62/G62*100</f>
        <v>140.09360000000001</v>
      </c>
      <c r="AD62" s="39">
        <f>Q62/E62*100</f>
        <v>100</v>
      </c>
      <c r="AF62" s="41">
        <v>8.9395669364437911</v>
      </c>
      <c r="AG62" s="41">
        <v>4.8469225999640004</v>
      </c>
      <c r="AH62" s="41">
        <v>4.2525184628131063</v>
      </c>
    </row>
    <row r="63" spans="1:34" ht="13.2" x14ac:dyDescent="0.25">
      <c r="A63" s="40" t="s">
        <v>243</v>
      </c>
      <c r="B63" s="40" t="s">
        <v>182</v>
      </c>
      <c r="C63" s="40" t="s">
        <v>198</v>
      </c>
      <c r="D63" s="40">
        <v>3780</v>
      </c>
      <c r="G63" s="40">
        <v>115</v>
      </c>
      <c r="H63" s="40">
        <v>12</v>
      </c>
      <c r="I63" s="40">
        <v>2.2000000000000002</v>
      </c>
      <c r="J63" s="40">
        <v>2.4</v>
      </c>
      <c r="K63" s="40">
        <v>12</v>
      </c>
      <c r="M63" s="59"/>
      <c r="N63" s="59">
        <v>5.8003330000000002</v>
      </c>
      <c r="O63" s="60">
        <f t="shared" si="0"/>
        <v>69.603995999999995</v>
      </c>
      <c r="P63" s="60">
        <v>8.8089650000000006</v>
      </c>
      <c r="Q63" s="39">
        <f t="shared" si="1"/>
        <v>105.70758000000001</v>
      </c>
      <c r="S63" s="62"/>
      <c r="T63" s="62">
        <v>40848</v>
      </c>
      <c r="U63" s="61">
        <v>42522</v>
      </c>
      <c r="V63" s="59">
        <v>12</v>
      </c>
      <c r="W63" s="59">
        <v>31</v>
      </c>
      <c r="X63" s="37">
        <f t="shared" si="38"/>
        <v>1.8413755555555553E-2</v>
      </c>
      <c r="Y63" s="38">
        <f t="shared" si="2"/>
        <v>65.845794596754544</v>
      </c>
      <c r="Z63" s="37">
        <f t="shared" si="39"/>
        <v>2.7964968253968256E-2</v>
      </c>
      <c r="AA63" s="37">
        <f t="shared" si="40"/>
        <v>0</v>
      </c>
      <c r="AB63" s="37">
        <f t="shared" si="41"/>
        <v>3.0423280423280422E-2</v>
      </c>
      <c r="AC63" s="38">
        <f t="shared" si="42"/>
        <v>0</v>
      </c>
      <c r="AF63" s="41">
        <v>7.0399589187077236</v>
      </c>
      <c r="AG63" s="41">
        <v>4.563619797979162</v>
      </c>
      <c r="AH63" s="41">
        <v>4.1552967327983978</v>
      </c>
    </row>
    <row r="64" spans="1:34" ht="13.2" x14ac:dyDescent="0.25">
      <c r="A64" s="40" t="s">
        <v>528</v>
      </c>
      <c r="B64" s="40" t="s">
        <v>503</v>
      </c>
      <c r="C64" s="40" t="s">
        <v>510</v>
      </c>
      <c r="D64" s="40">
        <v>2967</v>
      </c>
      <c r="E64" s="40">
        <f>V64*I64*8</f>
        <v>115.2</v>
      </c>
      <c r="F64" s="40">
        <f>V64*I64*16</f>
        <v>230.4</v>
      </c>
      <c r="G64" s="40">
        <v>70</v>
      </c>
      <c r="H64" s="40">
        <v>16</v>
      </c>
      <c r="I64" s="40">
        <v>1.8</v>
      </c>
      <c r="J64" s="40">
        <v>2.2999999999999998</v>
      </c>
      <c r="K64" s="40">
        <v>20</v>
      </c>
      <c r="M64" s="59"/>
      <c r="N64" s="59">
        <v>5.6400639999999997</v>
      </c>
      <c r="O64" s="60">
        <f t="shared" si="0"/>
        <v>45.120511999999998</v>
      </c>
      <c r="P64" s="60">
        <v>14.4</v>
      </c>
      <c r="Q64" s="39">
        <f t="shared" si="1"/>
        <v>115.2</v>
      </c>
      <c r="S64" s="62"/>
      <c r="T64" s="62">
        <v>41579</v>
      </c>
      <c r="U64" s="62">
        <v>42675</v>
      </c>
      <c r="V64" s="59">
        <v>8</v>
      </c>
      <c r="W64" s="59">
        <v>31</v>
      </c>
      <c r="X64" s="37">
        <f t="shared" si="38"/>
        <v>1.5207452645770137E-2</v>
      </c>
      <c r="Y64" s="38">
        <f t="shared" si="2"/>
        <v>39.167111111111112</v>
      </c>
      <c r="Z64" s="37">
        <f t="shared" si="39"/>
        <v>3.8827098078867542E-2</v>
      </c>
      <c r="AA64" s="37">
        <f t="shared" si="40"/>
        <v>0</v>
      </c>
      <c r="AB64" s="37">
        <f t="shared" si="41"/>
        <v>2.3592854735422986E-2</v>
      </c>
      <c r="AC64" s="38">
        <f t="shared" si="42"/>
        <v>0</v>
      </c>
      <c r="AD64" s="39">
        <f t="shared" ref="AD64:AD67" si="43">Q64/E64*100</f>
        <v>100</v>
      </c>
      <c r="AF64" s="41">
        <v>7.3787560379443669</v>
      </c>
      <c r="AG64" s="41">
        <v>8.1221087479534617</v>
      </c>
      <c r="AH64" s="41">
        <v>4.4486450508285333</v>
      </c>
    </row>
    <row r="65" spans="1:34" ht="13.2" x14ac:dyDescent="0.25">
      <c r="A65" s="40" t="s">
        <v>837</v>
      </c>
      <c r="B65" s="40" t="s">
        <v>811</v>
      </c>
      <c r="C65" s="40" t="s">
        <v>812</v>
      </c>
      <c r="D65" s="59">
        <v>2445</v>
      </c>
      <c r="E65" s="40">
        <f>$I65*$V65*32</f>
        <v>1324.8</v>
      </c>
      <c r="F65" s="40">
        <f>$I65*$V65*64</f>
        <v>2649.6</v>
      </c>
      <c r="G65" s="59">
        <v>140</v>
      </c>
      <c r="H65" s="59">
        <v>36</v>
      </c>
      <c r="I65" s="59">
        <v>2.2999999999999998</v>
      </c>
      <c r="J65" s="59">
        <v>3.7</v>
      </c>
      <c r="K65" s="59">
        <v>24.75</v>
      </c>
      <c r="M65" s="59"/>
      <c r="N65" s="59">
        <v>41.984169999999999</v>
      </c>
      <c r="O65" s="60">
        <f t="shared" si="0"/>
        <v>755.71505999999999</v>
      </c>
      <c r="P65" s="60">
        <v>73.599999999999994</v>
      </c>
      <c r="Q65" s="39">
        <f t="shared" si="1"/>
        <v>1324.8</v>
      </c>
      <c r="S65" s="62"/>
      <c r="T65" s="62">
        <v>43040</v>
      </c>
      <c r="U65" s="62">
        <v>44501</v>
      </c>
      <c r="V65" s="59">
        <v>18</v>
      </c>
      <c r="W65" s="59">
        <v>31</v>
      </c>
      <c r="X65" s="37">
        <f t="shared" si="38"/>
        <v>0.30908591411042946</v>
      </c>
      <c r="Y65" s="38">
        <f t="shared" si="2"/>
        <v>57.043709239130436</v>
      </c>
      <c r="Z65" s="37">
        <f t="shared" si="39"/>
        <v>0.54184049079754604</v>
      </c>
      <c r="AA65" s="37">
        <f t="shared" si="40"/>
        <v>0</v>
      </c>
      <c r="AB65" s="37">
        <f t="shared" si="41"/>
        <v>5.7259713701431493E-2</v>
      </c>
      <c r="AC65" s="38">
        <f t="shared" si="42"/>
        <v>0</v>
      </c>
      <c r="AD65" s="39">
        <f t="shared" si="43"/>
        <v>100</v>
      </c>
      <c r="AF65" s="41">
        <v>8.7202259163786557</v>
      </c>
      <c r="AG65" s="41">
        <v>5.486611176551901</v>
      </c>
      <c r="AH65" s="41">
        <v>4.9656801134097632</v>
      </c>
    </row>
    <row r="66" spans="1:34" ht="13.2" x14ac:dyDescent="0.25">
      <c r="A66" s="40" t="s">
        <v>110</v>
      </c>
      <c r="B66" s="40" t="s">
        <v>55</v>
      </c>
      <c r="C66" s="40" t="s">
        <v>56</v>
      </c>
      <c r="D66" s="40">
        <v>2057</v>
      </c>
      <c r="E66" s="40">
        <f>$I66*$V66*8</f>
        <v>240</v>
      </c>
      <c r="F66" s="40">
        <f>$I66*$V66*16</f>
        <v>480</v>
      </c>
      <c r="G66" s="40">
        <v>130</v>
      </c>
      <c r="H66" s="40">
        <v>20</v>
      </c>
      <c r="I66" s="40">
        <v>3</v>
      </c>
      <c r="J66" s="40">
        <v>3.6</v>
      </c>
      <c r="K66" s="40">
        <v>25</v>
      </c>
      <c r="M66" s="59"/>
      <c r="N66" s="59">
        <v>18.58324</v>
      </c>
      <c r="O66" s="60">
        <f t="shared" si="0"/>
        <v>185.83240000000001</v>
      </c>
      <c r="P66" s="60">
        <v>24</v>
      </c>
      <c r="Q66" s="39">
        <f t="shared" si="1"/>
        <v>240</v>
      </c>
      <c r="S66" s="62"/>
      <c r="T66" s="62">
        <v>41579</v>
      </c>
      <c r="U66" s="62">
        <v>42675</v>
      </c>
      <c r="V66" s="59">
        <v>10</v>
      </c>
      <c r="W66" s="59">
        <v>31</v>
      </c>
      <c r="X66" s="37">
        <f t="shared" si="38"/>
        <v>9.0341468157510943E-2</v>
      </c>
      <c r="Y66" s="38">
        <f t="shared" si="2"/>
        <v>77.430166666666665</v>
      </c>
      <c r="Z66" s="37">
        <f t="shared" si="39"/>
        <v>0.11667476908118619</v>
      </c>
      <c r="AA66" s="37">
        <f t="shared" si="40"/>
        <v>0</v>
      </c>
      <c r="AB66" s="37">
        <f t="shared" si="41"/>
        <v>6.3198833252309183E-2</v>
      </c>
      <c r="AC66" s="38">
        <f t="shared" si="42"/>
        <v>0</v>
      </c>
      <c r="AD66" s="39">
        <f t="shared" si="43"/>
        <v>100</v>
      </c>
      <c r="AF66" s="41">
        <v>7.4178579724620048</v>
      </c>
      <c r="AG66" s="41">
        <v>3.312321036402484</v>
      </c>
      <c r="AH66" s="41">
        <v>3.554833423789773</v>
      </c>
    </row>
    <row r="67" spans="1:34" ht="13.2" x14ac:dyDescent="0.25">
      <c r="A67" s="40" t="s">
        <v>758</v>
      </c>
      <c r="B67" s="40" t="s">
        <v>717</v>
      </c>
      <c r="C67" s="40" t="s">
        <v>741</v>
      </c>
      <c r="D67" s="40">
        <v>554</v>
      </c>
      <c r="E67" s="40">
        <f>$I67*$V67*4</f>
        <v>57.599999999999994</v>
      </c>
      <c r="F67" s="40">
        <f>$I67*$V67*8</f>
        <v>115.19999999999999</v>
      </c>
      <c r="G67" s="40">
        <v>80</v>
      </c>
      <c r="H67" s="40">
        <v>12</v>
      </c>
      <c r="I67" s="40">
        <v>2.4</v>
      </c>
      <c r="J67" s="40">
        <v>2.67</v>
      </c>
      <c r="K67" s="40">
        <v>12</v>
      </c>
      <c r="M67" s="59"/>
      <c r="N67" s="59">
        <v>5.2348749999999997</v>
      </c>
      <c r="O67" s="60">
        <f t="shared" si="0"/>
        <v>31.40925</v>
      </c>
      <c r="P67" s="60">
        <v>9.5999970000000001</v>
      </c>
      <c r="Q67" s="39">
        <f t="shared" ref="Q67:Q130" si="44">P67*V67</f>
        <v>57.599981999999997</v>
      </c>
      <c r="S67" s="62"/>
      <c r="T67" s="62">
        <v>40848</v>
      </c>
      <c r="U67" s="62">
        <v>42309</v>
      </c>
      <c r="V67" s="59">
        <v>6</v>
      </c>
      <c r="W67" s="59">
        <v>31</v>
      </c>
      <c r="X67" s="37">
        <f t="shared" si="38"/>
        <v>5.6695397111913355E-2</v>
      </c>
      <c r="Y67" s="38">
        <f t="shared" ref="Y67:Y130" si="45">O67/Q67*100</f>
        <v>54.529964957280718</v>
      </c>
      <c r="Z67" s="37">
        <f t="shared" si="39"/>
        <v>0.10397108664259927</v>
      </c>
      <c r="AA67" s="37">
        <f t="shared" si="40"/>
        <v>0</v>
      </c>
      <c r="AB67" s="37">
        <f t="shared" si="41"/>
        <v>0.1444043321299639</v>
      </c>
      <c r="AC67" s="38">
        <f t="shared" si="42"/>
        <v>0</v>
      </c>
      <c r="AD67" s="39">
        <f t="shared" si="43"/>
        <v>99.999968750000008</v>
      </c>
      <c r="AF67" s="41">
        <v>7.0659063117065788</v>
      </c>
      <c r="AG67" s="41">
        <v>3.719888017349616</v>
      </c>
      <c r="AH67" s="41">
        <v>2.663339782271553</v>
      </c>
    </row>
    <row r="68" spans="1:34" ht="13.2" x14ac:dyDescent="0.25">
      <c r="A68" s="40" t="s">
        <v>143</v>
      </c>
      <c r="B68" s="40" t="s">
        <v>140</v>
      </c>
      <c r="C68" s="40" t="s">
        <v>140</v>
      </c>
      <c r="D68" s="59">
        <v>459</v>
      </c>
      <c r="G68" s="59">
        <v>215</v>
      </c>
      <c r="H68" s="71"/>
      <c r="I68" s="59">
        <v>1.3</v>
      </c>
      <c r="J68" s="59">
        <v>1.5</v>
      </c>
      <c r="K68" s="59">
        <v>32</v>
      </c>
      <c r="M68" s="59"/>
      <c r="N68" s="59">
        <v>23.892769999999999</v>
      </c>
      <c r="O68" s="60">
        <f t="shared" si="0"/>
        <v>1529.1372799999999</v>
      </c>
      <c r="P68" s="60">
        <v>39.80057</v>
      </c>
      <c r="Q68" s="39">
        <f t="shared" si="44"/>
        <v>2547.23648</v>
      </c>
      <c r="S68" s="62"/>
      <c r="T68" s="62">
        <v>42675</v>
      </c>
      <c r="U68" s="62">
        <v>44501</v>
      </c>
      <c r="V68" s="59">
        <v>64</v>
      </c>
      <c r="W68" s="59">
        <v>31</v>
      </c>
      <c r="X68" s="37">
        <f t="shared" si="38"/>
        <v>3.3314537690631805</v>
      </c>
      <c r="Y68" s="38">
        <f t="shared" si="45"/>
        <v>60.031225683451261</v>
      </c>
      <c r="Z68" s="37">
        <f t="shared" si="39"/>
        <v>5.5495348148148151</v>
      </c>
      <c r="AA68" s="37">
        <f t="shared" si="40"/>
        <v>0</v>
      </c>
      <c r="AB68" s="37">
        <f t="shared" si="41"/>
        <v>0.4684095860566449</v>
      </c>
      <c r="AC68" s="38">
        <f t="shared" si="42"/>
        <v>0</v>
      </c>
      <c r="AF68" s="41">
        <v>8.249825557343641</v>
      </c>
      <c r="AG68" s="41">
        <v>13.61008564373075</v>
      </c>
      <c r="AH68" s="41">
        <v>12.654261916872739</v>
      </c>
    </row>
    <row r="69" spans="1:34" ht="13.2" x14ac:dyDescent="0.25">
      <c r="A69" s="40" t="s">
        <v>1002</v>
      </c>
      <c r="B69" s="40" t="s">
        <v>717</v>
      </c>
      <c r="C69" s="40" t="s">
        <v>718</v>
      </c>
      <c r="D69" s="73">
        <v>112</v>
      </c>
      <c r="E69" s="40">
        <f>$I69*$V69*4</f>
        <v>44.8</v>
      </c>
      <c r="F69" s="40">
        <f>$I69*$V69*8</f>
        <v>89.6</v>
      </c>
      <c r="G69" s="40">
        <v>95</v>
      </c>
      <c r="H69" s="40">
        <v>8</v>
      </c>
      <c r="I69" s="40">
        <v>2.8</v>
      </c>
      <c r="J69" s="40">
        <v>3.2</v>
      </c>
      <c r="K69" s="40">
        <v>8</v>
      </c>
      <c r="M69" s="59"/>
      <c r="N69" s="59">
        <v>9.8299029999999998</v>
      </c>
      <c r="O69" s="60">
        <f t="shared" si="0"/>
        <v>39.319611999999999</v>
      </c>
      <c r="P69" s="60">
        <v>11.213609999999999</v>
      </c>
      <c r="Q69" s="39">
        <f t="shared" si="44"/>
        <v>44.854439999999997</v>
      </c>
      <c r="S69" s="62"/>
      <c r="T69" s="62">
        <v>40848</v>
      </c>
      <c r="U69" s="62">
        <v>41944</v>
      </c>
      <c r="V69" s="59">
        <v>4</v>
      </c>
      <c r="W69" s="59">
        <v>31</v>
      </c>
      <c r="X69" s="37">
        <f t="shared" si="38"/>
        <v>0.3510679642857143</v>
      </c>
      <c r="Y69" s="38">
        <f t="shared" si="45"/>
        <v>87.660467949215288</v>
      </c>
      <c r="Z69" s="37">
        <f t="shared" si="39"/>
        <v>0.4004860714285714</v>
      </c>
      <c r="AA69" s="37">
        <f t="shared" si="40"/>
        <v>0</v>
      </c>
      <c r="AB69" s="37">
        <f t="shared" si="41"/>
        <v>0.8482142857142857</v>
      </c>
      <c r="AC69" s="38">
        <f t="shared" si="42"/>
        <v>0</v>
      </c>
      <c r="AD69" s="39">
        <f>Q69/E69*100</f>
        <v>100.12151785714285</v>
      </c>
      <c r="AF69" s="41">
        <v>6.8968691716301951</v>
      </c>
      <c r="AG69" s="41">
        <v>2.633248293591262</v>
      </c>
      <c r="AH69" s="41">
        <v>3.1158230697219498</v>
      </c>
    </row>
    <row r="70" spans="1:34" ht="13.2" x14ac:dyDescent="0.25">
      <c r="A70" s="40" t="s">
        <v>220</v>
      </c>
      <c r="B70" s="40" t="s">
        <v>182</v>
      </c>
      <c r="C70" s="40" t="s">
        <v>198</v>
      </c>
      <c r="D70" s="73">
        <v>349</v>
      </c>
      <c r="G70" s="40">
        <v>115</v>
      </c>
      <c r="H70" s="40">
        <v>8</v>
      </c>
      <c r="I70" s="40">
        <v>2.4</v>
      </c>
      <c r="J70" s="69"/>
      <c r="K70" s="69"/>
      <c r="M70" s="59"/>
      <c r="N70" s="59">
        <v>6.8813719999999998</v>
      </c>
      <c r="O70" s="60">
        <f t="shared" si="0"/>
        <v>55.050975999999999</v>
      </c>
      <c r="P70" s="60">
        <v>9.6162019999999995</v>
      </c>
      <c r="Q70" s="39">
        <f t="shared" si="44"/>
        <v>76.929615999999996</v>
      </c>
      <c r="S70" s="62"/>
      <c r="T70" s="62">
        <v>40848</v>
      </c>
      <c r="U70" s="62">
        <v>43040</v>
      </c>
      <c r="V70" s="59">
        <v>8</v>
      </c>
      <c r="W70" s="59">
        <v>30</v>
      </c>
      <c r="X70" s="37">
        <f t="shared" si="38"/>
        <v>0.15773918624641833</v>
      </c>
      <c r="Y70" s="38">
        <f t="shared" si="45"/>
        <v>71.560185611741517</v>
      </c>
      <c r="Z70" s="37">
        <f t="shared" si="39"/>
        <v>0.22042869914040114</v>
      </c>
      <c r="AA70" s="37">
        <f t="shared" si="40"/>
        <v>0</v>
      </c>
      <c r="AB70" s="37">
        <f t="shared" si="41"/>
        <v>0.32951289398280803</v>
      </c>
      <c r="AC70" s="38">
        <f t="shared" si="42"/>
        <v>0</v>
      </c>
      <c r="AF70" s="41">
        <v>6.8592987928082856</v>
      </c>
      <c r="AG70" s="41">
        <v>9.7893891177305967</v>
      </c>
      <c r="AH70" s="41">
        <v>10.372585860410849</v>
      </c>
    </row>
    <row r="71" spans="1:34" ht="13.2" x14ac:dyDescent="0.25">
      <c r="A71" s="40" t="s">
        <v>992</v>
      </c>
      <c r="B71" s="40" t="s">
        <v>717</v>
      </c>
      <c r="C71" s="40" t="s">
        <v>718</v>
      </c>
      <c r="D71" s="40">
        <v>262</v>
      </c>
      <c r="E71" s="40">
        <f>$I71*$V71*4</f>
        <v>42.56</v>
      </c>
      <c r="F71" s="40">
        <f>$I71*$V71*8</f>
        <v>85.12</v>
      </c>
      <c r="G71" s="40">
        <v>95</v>
      </c>
      <c r="H71" s="40">
        <v>8</v>
      </c>
      <c r="I71" s="40">
        <v>2.66</v>
      </c>
      <c r="J71" s="40">
        <v>3.06</v>
      </c>
      <c r="K71" s="40">
        <v>8</v>
      </c>
      <c r="M71" s="59"/>
      <c r="N71" s="59">
        <v>7.0617739999999998</v>
      </c>
      <c r="O71" s="60">
        <f t="shared" si="0"/>
        <v>28.247095999999999</v>
      </c>
      <c r="P71" s="60">
        <v>10.6709</v>
      </c>
      <c r="Q71" s="39">
        <f t="shared" si="44"/>
        <v>42.683599999999998</v>
      </c>
      <c r="S71" s="62"/>
      <c r="T71" s="62">
        <v>40848</v>
      </c>
      <c r="U71" s="62">
        <v>41579</v>
      </c>
      <c r="V71" s="59">
        <v>4</v>
      </c>
      <c r="W71" s="59">
        <v>30</v>
      </c>
      <c r="X71" s="37">
        <f t="shared" si="38"/>
        <v>0.10781334351145037</v>
      </c>
      <c r="Y71" s="38">
        <f t="shared" si="45"/>
        <v>66.17786690907046</v>
      </c>
      <c r="Z71" s="37">
        <f t="shared" si="39"/>
        <v>0.1629145038167939</v>
      </c>
      <c r="AA71" s="37">
        <f t="shared" si="40"/>
        <v>0</v>
      </c>
      <c r="AB71" s="37">
        <f t="shared" si="41"/>
        <v>0.36259541984732824</v>
      </c>
      <c r="AC71" s="38">
        <f t="shared" si="42"/>
        <v>0</v>
      </c>
      <c r="AD71" s="39">
        <f>Q71/E71*100</f>
        <v>100.2904135338346</v>
      </c>
      <c r="AF71" s="41">
        <v>6.6283845675953561</v>
      </c>
      <c r="AG71" s="41">
        <v>3.1459948143333398</v>
      </c>
      <c r="AH71" s="41">
        <v>2.6945729906220799</v>
      </c>
    </row>
    <row r="72" spans="1:34" ht="13.2" x14ac:dyDescent="0.25">
      <c r="A72" s="63" t="s">
        <v>414</v>
      </c>
      <c r="B72" s="63" t="s">
        <v>375</v>
      </c>
      <c r="C72" s="63" t="s">
        <v>415</v>
      </c>
      <c r="D72" s="63"/>
      <c r="E72" s="63"/>
      <c r="F72" s="63"/>
      <c r="G72" s="63"/>
      <c r="H72" s="63"/>
      <c r="I72" s="63"/>
      <c r="J72" s="63"/>
      <c r="K72" s="63"/>
      <c r="L72" s="64"/>
      <c r="M72" s="65"/>
      <c r="N72" s="65">
        <v>2.8703219999999998</v>
      </c>
      <c r="O72" s="60">
        <f t="shared" si="0"/>
        <v>11.481287999999999</v>
      </c>
      <c r="P72" s="66">
        <v>3.3999980000000001</v>
      </c>
      <c r="Q72" s="39">
        <f t="shared" si="44"/>
        <v>13.599992</v>
      </c>
      <c r="R72" s="65">
        <v>7.6904300000000001</v>
      </c>
      <c r="S72" s="67">
        <f>R72*V72</f>
        <v>30.76172</v>
      </c>
      <c r="T72" s="68">
        <v>40848</v>
      </c>
      <c r="U72" s="72">
        <v>42156</v>
      </c>
      <c r="V72" s="65">
        <v>4</v>
      </c>
      <c r="W72" s="65">
        <v>30</v>
      </c>
      <c r="X72" s="37"/>
      <c r="Y72" s="38">
        <f t="shared" si="45"/>
        <v>84.421284953697025</v>
      </c>
      <c r="Z72" s="37"/>
      <c r="AA72" s="37"/>
      <c r="AB72" s="37"/>
      <c r="AC72" s="37"/>
      <c r="AD72" s="42"/>
      <c r="AF72" s="41">
        <v>6.7439710240429571</v>
      </c>
      <c r="AG72" s="41">
        <v>7.4299700753057607</v>
      </c>
      <c r="AH72" s="41">
        <v>8.3270856629407639</v>
      </c>
    </row>
    <row r="73" spans="1:34" ht="13.2" x14ac:dyDescent="0.25">
      <c r="A73" s="40" t="s">
        <v>949</v>
      </c>
      <c r="B73" s="40" t="s">
        <v>134</v>
      </c>
      <c r="C73" s="40" t="s">
        <v>937</v>
      </c>
      <c r="D73" s="59">
        <v>10009</v>
      </c>
      <c r="E73" s="40">
        <f>$I73*$V73*32</f>
        <v>2419.2000000000003</v>
      </c>
      <c r="F73" s="40">
        <f>$I73*$V73*64</f>
        <v>4838.4000000000005</v>
      </c>
      <c r="G73" s="59">
        <v>205</v>
      </c>
      <c r="H73" s="59">
        <v>56</v>
      </c>
      <c r="I73" s="59">
        <v>2.7</v>
      </c>
      <c r="J73" s="59">
        <v>4</v>
      </c>
      <c r="K73" s="59">
        <v>38.5</v>
      </c>
      <c r="M73" s="59"/>
      <c r="N73" s="59">
        <v>48.377459999999999</v>
      </c>
      <c r="O73" s="60">
        <f t="shared" si="0"/>
        <v>1354.56888</v>
      </c>
      <c r="P73" s="60">
        <v>86.399979999999999</v>
      </c>
      <c r="Q73" s="39">
        <f t="shared" si="44"/>
        <v>2419.1994399999999</v>
      </c>
      <c r="S73" s="61"/>
      <c r="T73" s="61">
        <v>43617</v>
      </c>
      <c r="U73" s="62">
        <v>44501</v>
      </c>
      <c r="V73" s="59">
        <v>28</v>
      </c>
      <c r="W73" s="59">
        <v>29</v>
      </c>
      <c r="X73" s="37">
        <f t="shared" ref="X73:X87" si="46">O73/D73</f>
        <v>0.13533508642222</v>
      </c>
      <c r="Y73" s="38">
        <f t="shared" si="45"/>
        <v>55.992443516769342</v>
      </c>
      <c r="Z73" s="37">
        <f t="shared" ref="Z73:Z87" si="47">Q73/D73</f>
        <v>0.24170241182935356</v>
      </c>
      <c r="AA73" s="37">
        <f t="shared" ref="AA73:AA87" si="48">S73/D73</f>
        <v>0</v>
      </c>
      <c r="AB73" s="37">
        <f t="shared" ref="AB73:AB87" si="49">G73/D73</f>
        <v>2.0481566590068938E-2</v>
      </c>
      <c r="AC73" s="38">
        <f t="shared" ref="AC73:AC87" si="50">S73/G73*100</f>
        <v>0</v>
      </c>
      <c r="AD73" s="39">
        <f t="shared" ref="AD73:AD74" si="51">Q73/E73*100</f>
        <v>99.999976851851841</v>
      </c>
      <c r="AF73" s="41">
        <v>8.2715202480901748</v>
      </c>
      <c r="AG73" s="41">
        <v>16.22805212192505</v>
      </c>
      <c r="AH73" s="41">
        <v>15.5182324606295</v>
      </c>
    </row>
    <row r="74" spans="1:34" ht="13.2" x14ac:dyDescent="0.25">
      <c r="A74" s="40" t="s">
        <v>567</v>
      </c>
      <c r="B74" s="40" t="s">
        <v>499</v>
      </c>
      <c r="C74" s="40" t="s">
        <v>538</v>
      </c>
      <c r="D74" s="40">
        <v>939</v>
      </c>
      <c r="E74" s="40">
        <f>$I74*$V74*16</f>
        <v>332.8</v>
      </c>
      <c r="F74" s="40">
        <f>$I74*$V74*32</f>
        <v>665.6</v>
      </c>
      <c r="G74" s="40">
        <v>90</v>
      </c>
      <c r="H74" s="40">
        <v>16</v>
      </c>
      <c r="I74" s="40">
        <v>2.6</v>
      </c>
      <c r="J74" s="40">
        <v>3.4</v>
      </c>
      <c r="K74" s="40">
        <v>20</v>
      </c>
      <c r="M74" s="59"/>
      <c r="N74" s="59">
        <v>22.71387</v>
      </c>
      <c r="O74" s="60">
        <f t="shared" si="0"/>
        <v>181.71096</v>
      </c>
      <c r="P74" s="60">
        <v>41.6</v>
      </c>
      <c r="Q74" s="39">
        <f t="shared" si="44"/>
        <v>332.8</v>
      </c>
      <c r="S74" s="61"/>
      <c r="T74" s="61">
        <v>42156</v>
      </c>
      <c r="U74" s="61">
        <v>43617</v>
      </c>
      <c r="V74" s="59">
        <v>8</v>
      </c>
      <c r="W74" s="59">
        <v>29</v>
      </c>
      <c r="X74" s="37">
        <f t="shared" si="46"/>
        <v>0.19351539936102236</v>
      </c>
      <c r="Y74" s="38">
        <f t="shared" si="45"/>
        <v>54.600649038461533</v>
      </c>
      <c r="Z74" s="37">
        <f t="shared" si="47"/>
        <v>0.354419595314164</v>
      </c>
      <c r="AA74" s="37">
        <f t="shared" si="48"/>
        <v>0</v>
      </c>
      <c r="AB74" s="37">
        <f t="shared" si="49"/>
        <v>9.5846645367412137E-2</v>
      </c>
      <c r="AC74" s="38">
        <f t="shared" si="50"/>
        <v>0</v>
      </c>
      <c r="AD74" s="39">
        <f t="shared" si="51"/>
        <v>100</v>
      </c>
      <c r="AF74" s="41">
        <v>7.2597595956887897</v>
      </c>
      <c r="AG74" s="41">
        <v>4.5773916965823664</v>
      </c>
      <c r="AH74" s="41">
        <v>3.6793801589268522</v>
      </c>
    </row>
    <row r="75" spans="1:34" ht="13.2" x14ac:dyDescent="0.25">
      <c r="A75" s="40" t="s">
        <v>185</v>
      </c>
      <c r="B75" s="40" t="s">
        <v>182</v>
      </c>
      <c r="C75" s="40" t="s">
        <v>183</v>
      </c>
      <c r="D75" s="40">
        <v>1656</v>
      </c>
      <c r="G75" s="40">
        <v>115</v>
      </c>
      <c r="H75" s="69"/>
      <c r="I75" s="40">
        <v>2.5</v>
      </c>
      <c r="J75" s="69"/>
      <c r="K75" s="69"/>
      <c r="M75" s="59"/>
      <c r="N75" s="59">
        <v>7.9523239999999999</v>
      </c>
      <c r="O75" s="60">
        <f t="shared" si="0"/>
        <v>127.237184</v>
      </c>
      <c r="P75" s="60">
        <v>10</v>
      </c>
      <c r="Q75" s="39">
        <f t="shared" si="44"/>
        <v>160</v>
      </c>
      <c r="S75" s="61"/>
      <c r="T75" s="61">
        <v>41061</v>
      </c>
      <c r="U75" s="62">
        <v>43770</v>
      </c>
      <c r="V75" s="59">
        <v>16</v>
      </c>
      <c r="W75" s="59">
        <v>27</v>
      </c>
      <c r="X75" s="37">
        <f t="shared" si="46"/>
        <v>7.683404830917874E-2</v>
      </c>
      <c r="Y75" s="38">
        <f t="shared" si="45"/>
        <v>79.523240000000001</v>
      </c>
      <c r="Z75" s="37">
        <f t="shared" si="47"/>
        <v>9.6618357487922704E-2</v>
      </c>
      <c r="AA75" s="37">
        <f t="shared" si="48"/>
        <v>0</v>
      </c>
      <c r="AB75" s="37">
        <f t="shared" si="49"/>
        <v>6.9444444444444448E-2</v>
      </c>
      <c r="AC75" s="38">
        <f t="shared" si="50"/>
        <v>0</v>
      </c>
      <c r="AF75" s="41">
        <v>6.4775487578163933</v>
      </c>
      <c r="AG75" s="41">
        <v>6.5548339035743108</v>
      </c>
      <c r="AH75" s="41">
        <v>7.2127533965595454</v>
      </c>
    </row>
    <row r="76" spans="1:34" ht="13.2" x14ac:dyDescent="0.25">
      <c r="A76" s="40" t="s">
        <v>940</v>
      </c>
      <c r="B76" s="40" t="s">
        <v>134</v>
      </c>
      <c r="C76" s="40" t="s">
        <v>937</v>
      </c>
      <c r="D76" s="59">
        <v>6302</v>
      </c>
      <c r="E76" s="40">
        <f>$I76*$V76*32</f>
        <v>2227.1999999999998</v>
      </c>
      <c r="F76" s="40">
        <f>$I76*$V76*64</f>
        <v>4454.3999999999996</v>
      </c>
      <c r="G76" s="59">
        <v>205</v>
      </c>
      <c r="H76" s="59">
        <v>48</v>
      </c>
      <c r="I76" s="59">
        <v>2.9</v>
      </c>
      <c r="J76" s="59">
        <v>3.9</v>
      </c>
      <c r="K76" s="59">
        <v>35.75</v>
      </c>
      <c r="M76" s="59"/>
      <c r="N76" s="59">
        <v>59.78586</v>
      </c>
      <c r="O76" s="60">
        <f t="shared" si="0"/>
        <v>1434.8606399999999</v>
      </c>
      <c r="P76" s="60">
        <v>92.735780000000005</v>
      </c>
      <c r="Q76" s="39">
        <f t="shared" si="44"/>
        <v>2225.6587200000004</v>
      </c>
      <c r="S76" s="62"/>
      <c r="T76" s="62">
        <v>43770</v>
      </c>
      <c r="U76" s="62">
        <v>44501</v>
      </c>
      <c r="V76" s="59">
        <v>24</v>
      </c>
      <c r="W76" s="59">
        <v>26</v>
      </c>
      <c r="X76" s="37">
        <f t="shared" si="46"/>
        <v>0.22768337670580766</v>
      </c>
      <c r="Y76" s="38">
        <f t="shared" si="45"/>
        <v>64.469032341130884</v>
      </c>
      <c r="Z76" s="37">
        <f t="shared" si="47"/>
        <v>0.35316704538241833</v>
      </c>
      <c r="AA76" s="37">
        <f t="shared" si="48"/>
        <v>0</v>
      </c>
      <c r="AB76" s="37">
        <f t="shared" si="49"/>
        <v>3.2529355760076165E-2</v>
      </c>
      <c r="AC76" s="38">
        <f t="shared" si="50"/>
        <v>0</v>
      </c>
      <c r="AD76" s="39">
        <f>Q76/E76*100</f>
        <v>99.93079741379313</v>
      </c>
      <c r="AF76" s="41">
        <v>7.4109093802942816</v>
      </c>
      <c r="AG76" s="41">
        <v>5.6794525215764171</v>
      </c>
      <c r="AH76" s="41">
        <v>5.784800834050305</v>
      </c>
    </row>
    <row r="77" spans="1:34" ht="13.2" x14ac:dyDescent="0.25">
      <c r="A77" s="40" t="s">
        <v>23</v>
      </c>
      <c r="B77" s="40" t="s">
        <v>7</v>
      </c>
      <c r="C77" s="40" t="s">
        <v>8</v>
      </c>
      <c r="D77" s="59">
        <v>5825</v>
      </c>
      <c r="G77" s="59">
        <v>225</v>
      </c>
      <c r="H77" s="59">
        <v>128</v>
      </c>
      <c r="I77" s="59">
        <v>2.25</v>
      </c>
      <c r="J77" s="59">
        <v>3.4</v>
      </c>
      <c r="K77" s="59">
        <v>256</v>
      </c>
      <c r="M77" s="59"/>
      <c r="N77" s="59">
        <v>27.77196</v>
      </c>
      <c r="O77" s="60">
        <f t="shared" si="0"/>
        <v>1777.40544</v>
      </c>
      <c r="P77" s="60">
        <v>35.807650000000002</v>
      </c>
      <c r="Q77" s="39">
        <f t="shared" si="44"/>
        <v>2291.6896000000002</v>
      </c>
      <c r="S77" s="61"/>
      <c r="T77" s="61">
        <v>43983</v>
      </c>
      <c r="U77" s="62">
        <v>44501</v>
      </c>
      <c r="V77" s="59">
        <v>64</v>
      </c>
      <c r="W77" s="59">
        <v>26</v>
      </c>
      <c r="X77" s="37">
        <f t="shared" si="46"/>
        <v>0.3051339811158798</v>
      </c>
      <c r="Y77" s="38">
        <f t="shared" si="45"/>
        <v>77.558733957687807</v>
      </c>
      <c r="Z77" s="37">
        <f t="shared" si="47"/>
        <v>0.39342310729613739</v>
      </c>
      <c r="AA77" s="37">
        <f t="shared" si="48"/>
        <v>0</v>
      </c>
      <c r="AB77" s="37">
        <f t="shared" si="49"/>
        <v>3.8626609442060089E-2</v>
      </c>
      <c r="AC77" s="38">
        <f t="shared" si="50"/>
        <v>0</v>
      </c>
      <c r="AF77" s="41">
        <v>7.4222644384801288</v>
      </c>
      <c r="AG77" s="41">
        <v>10.61038040041106</v>
      </c>
      <c r="AH77" s="41">
        <v>12.99287078652049</v>
      </c>
    </row>
    <row r="78" spans="1:34" ht="13.2" x14ac:dyDescent="0.25">
      <c r="A78" s="40" t="s">
        <v>69</v>
      </c>
      <c r="B78" s="40" t="s">
        <v>55</v>
      </c>
      <c r="C78" s="40" t="s">
        <v>56</v>
      </c>
      <c r="D78" s="40">
        <v>612</v>
      </c>
      <c r="E78" s="40">
        <f>$I78*$V78*8</f>
        <v>124.80000000000001</v>
      </c>
      <c r="F78" s="40">
        <f>$I78*$V78*16</f>
        <v>249.60000000000002</v>
      </c>
      <c r="G78" s="40">
        <v>80</v>
      </c>
      <c r="H78" s="40">
        <v>12</v>
      </c>
      <c r="I78" s="40">
        <v>2.6</v>
      </c>
      <c r="J78" s="40">
        <v>3.1</v>
      </c>
      <c r="K78" s="40">
        <v>15</v>
      </c>
      <c r="M78" s="59"/>
      <c r="N78" s="59">
        <v>10.94692</v>
      </c>
      <c r="O78" s="60">
        <f t="shared" si="0"/>
        <v>65.681520000000006</v>
      </c>
      <c r="P78" s="60">
        <v>20.8</v>
      </c>
      <c r="Q78" s="39">
        <f t="shared" si="44"/>
        <v>124.80000000000001</v>
      </c>
      <c r="S78" s="62"/>
      <c r="T78" s="62">
        <v>41944</v>
      </c>
      <c r="U78" s="62">
        <v>43040</v>
      </c>
      <c r="V78" s="59">
        <v>6</v>
      </c>
      <c r="W78" s="59">
        <v>26</v>
      </c>
      <c r="X78" s="37">
        <f t="shared" si="46"/>
        <v>0.10732274509803923</v>
      </c>
      <c r="Y78" s="38">
        <f t="shared" si="45"/>
        <v>52.629423076923075</v>
      </c>
      <c r="Z78" s="37">
        <f t="shared" si="47"/>
        <v>0.20392156862745101</v>
      </c>
      <c r="AA78" s="37">
        <f t="shared" si="48"/>
        <v>0</v>
      </c>
      <c r="AB78" s="37">
        <f t="shared" si="49"/>
        <v>0.13071895424836602</v>
      </c>
      <c r="AC78" s="38">
        <f t="shared" si="50"/>
        <v>0</v>
      </c>
      <c r="AD78" s="39">
        <f t="shared" ref="AD78:AD81" si="52">Q78/E78*100</f>
        <v>100</v>
      </c>
      <c r="AF78" s="41">
        <v>6.396441084560597</v>
      </c>
      <c r="AG78" s="41">
        <v>4.6319864096930292</v>
      </c>
      <c r="AH78" s="41">
        <v>2.8579642606179689</v>
      </c>
    </row>
    <row r="79" spans="1:34" ht="13.2" x14ac:dyDescent="0.25">
      <c r="A79" s="40" t="s">
        <v>928</v>
      </c>
      <c r="B79" s="40" t="s">
        <v>811</v>
      </c>
      <c r="C79" s="40" t="s">
        <v>922</v>
      </c>
      <c r="D79" s="59">
        <v>5890</v>
      </c>
      <c r="E79" s="40">
        <f>$I79*$V79*32</f>
        <v>1920</v>
      </c>
      <c r="F79" s="40">
        <f>$I79*$V79*64</f>
        <v>3840</v>
      </c>
      <c r="G79" s="59">
        <v>205</v>
      </c>
      <c r="H79" s="59">
        <v>48</v>
      </c>
      <c r="I79" s="59">
        <v>2.5</v>
      </c>
      <c r="J79" s="59">
        <v>3.7</v>
      </c>
      <c r="K79" s="59">
        <v>33</v>
      </c>
      <c r="M79" s="59"/>
      <c r="N79" s="59">
        <v>45.026040000000002</v>
      </c>
      <c r="O79" s="60">
        <f t="shared" si="0"/>
        <v>1080.6249600000001</v>
      </c>
      <c r="P79" s="60">
        <v>80</v>
      </c>
      <c r="Q79" s="39">
        <f t="shared" si="44"/>
        <v>1920</v>
      </c>
      <c r="S79" s="61"/>
      <c r="T79" s="61">
        <v>43252</v>
      </c>
      <c r="U79" s="62">
        <v>44501</v>
      </c>
      <c r="V79" s="59">
        <v>24</v>
      </c>
      <c r="W79" s="59">
        <v>24</v>
      </c>
      <c r="X79" s="37">
        <f t="shared" si="46"/>
        <v>0.18346773514431242</v>
      </c>
      <c r="Y79" s="38">
        <f t="shared" si="45"/>
        <v>56.282550000000008</v>
      </c>
      <c r="Z79" s="37">
        <f t="shared" si="47"/>
        <v>0.32597623089983024</v>
      </c>
      <c r="AA79" s="37">
        <f t="shared" si="48"/>
        <v>0</v>
      </c>
      <c r="AB79" s="37">
        <f t="shared" si="49"/>
        <v>3.4804753820033958E-2</v>
      </c>
      <c r="AC79" s="38">
        <f t="shared" si="50"/>
        <v>0</v>
      </c>
      <c r="AD79" s="39">
        <f t="shared" si="52"/>
        <v>100</v>
      </c>
      <c r="AF79" s="41">
        <v>6.688532039747848</v>
      </c>
      <c r="AG79" s="41">
        <v>4.219933132601386</v>
      </c>
      <c r="AH79" s="41">
        <v>3.77560615217193</v>
      </c>
    </row>
    <row r="80" spans="1:34" ht="13.2" x14ac:dyDescent="0.25">
      <c r="A80" s="40" t="s">
        <v>89</v>
      </c>
      <c r="B80" s="40" t="s">
        <v>55</v>
      </c>
      <c r="C80" s="40" t="s">
        <v>56</v>
      </c>
      <c r="D80" s="40">
        <v>1389</v>
      </c>
      <c r="E80" s="40">
        <f>$I80*$V80*8</f>
        <v>176</v>
      </c>
      <c r="F80" s="40">
        <f>$I80*$V80*16</f>
        <v>352</v>
      </c>
      <c r="G80" s="40">
        <v>95</v>
      </c>
      <c r="H80" s="40">
        <v>20</v>
      </c>
      <c r="I80" s="40">
        <v>2.2000000000000002</v>
      </c>
      <c r="J80" s="40">
        <v>3</v>
      </c>
      <c r="K80" s="40">
        <v>25</v>
      </c>
      <c r="M80" s="59"/>
      <c r="N80" s="59">
        <v>8.7621219999999997</v>
      </c>
      <c r="O80" s="60">
        <f t="shared" si="0"/>
        <v>87.621219999999994</v>
      </c>
      <c r="P80" s="60">
        <v>17.600000000000001</v>
      </c>
      <c r="Q80" s="39">
        <f t="shared" si="44"/>
        <v>176</v>
      </c>
      <c r="S80" s="62"/>
      <c r="T80" s="62">
        <v>41579</v>
      </c>
      <c r="U80" s="61">
        <v>42887</v>
      </c>
      <c r="V80" s="59">
        <v>10</v>
      </c>
      <c r="W80" s="59">
        <v>24</v>
      </c>
      <c r="X80" s="37">
        <f t="shared" si="46"/>
        <v>6.3082231821454282E-2</v>
      </c>
      <c r="Y80" s="38">
        <f t="shared" si="45"/>
        <v>49.784784090909092</v>
      </c>
      <c r="Z80" s="37">
        <f t="shared" si="47"/>
        <v>0.12670986321094313</v>
      </c>
      <c r="AA80" s="37">
        <f t="shared" si="48"/>
        <v>0</v>
      </c>
      <c r="AB80" s="37">
        <f t="shared" si="49"/>
        <v>6.8394528437724977E-2</v>
      </c>
      <c r="AC80" s="38">
        <f t="shared" si="50"/>
        <v>0</v>
      </c>
      <c r="AD80" s="39">
        <f t="shared" si="52"/>
        <v>100</v>
      </c>
      <c r="AF80" s="41">
        <v>5.850482602514786</v>
      </c>
      <c r="AG80" s="41">
        <v>4.5892136889520616</v>
      </c>
      <c r="AH80" s="41">
        <v>2.9656427943535988</v>
      </c>
    </row>
    <row r="81" spans="1:34" ht="13.2" x14ac:dyDescent="0.25">
      <c r="A81" s="40" t="s">
        <v>1074</v>
      </c>
      <c r="B81" s="40" t="s">
        <v>717</v>
      </c>
      <c r="C81" s="40" t="s">
        <v>741</v>
      </c>
      <c r="D81" s="40">
        <v>380</v>
      </c>
      <c r="E81" s="40">
        <f>$I81*$V81*4</f>
        <v>38.4</v>
      </c>
      <c r="F81" s="40">
        <f>$I81*$V81*8</f>
        <v>76.8</v>
      </c>
      <c r="G81" s="40">
        <v>80</v>
      </c>
      <c r="H81" s="40">
        <v>8</v>
      </c>
      <c r="I81" s="40">
        <v>2.4</v>
      </c>
      <c r="J81" s="40">
        <v>2.66</v>
      </c>
      <c r="K81" s="40">
        <v>12</v>
      </c>
      <c r="M81" s="59"/>
      <c r="N81" s="59">
        <v>4.8849710000000002</v>
      </c>
      <c r="O81" s="60">
        <f t="shared" si="0"/>
        <v>19.539884000000001</v>
      </c>
      <c r="P81" s="60">
        <v>9.6000010000000007</v>
      </c>
      <c r="Q81" s="39">
        <f t="shared" si="44"/>
        <v>38.400004000000003</v>
      </c>
      <c r="S81" s="62"/>
      <c r="T81" s="62">
        <v>40848</v>
      </c>
      <c r="U81" s="61">
        <v>41426</v>
      </c>
      <c r="V81" s="59">
        <v>4</v>
      </c>
      <c r="W81" s="59">
        <v>24</v>
      </c>
      <c r="X81" s="37">
        <f t="shared" si="46"/>
        <v>5.1420747368421053E-2</v>
      </c>
      <c r="Y81" s="38">
        <f t="shared" si="45"/>
        <v>50.88510928280111</v>
      </c>
      <c r="Z81" s="37">
        <f t="shared" si="47"/>
        <v>0.10105264210526317</v>
      </c>
      <c r="AA81" s="37">
        <f t="shared" si="48"/>
        <v>0</v>
      </c>
      <c r="AB81" s="37">
        <f t="shared" si="49"/>
        <v>0.21052631578947367</v>
      </c>
      <c r="AC81" s="38">
        <f t="shared" si="50"/>
        <v>0</v>
      </c>
      <c r="AD81" s="39">
        <f t="shared" si="52"/>
        <v>100.00001041666668</v>
      </c>
      <c r="AF81" s="41">
        <v>5.3419958045398026</v>
      </c>
      <c r="AG81" s="41">
        <v>2.881653346313886</v>
      </c>
      <c r="AH81" s="41">
        <v>1.97176086596988</v>
      </c>
    </row>
    <row r="82" spans="1:34" ht="13.2" x14ac:dyDescent="0.25">
      <c r="A82" s="40" t="s">
        <v>269</v>
      </c>
      <c r="B82" s="40" t="s">
        <v>182</v>
      </c>
      <c r="C82" s="40" t="s">
        <v>183</v>
      </c>
      <c r="D82" s="40">
        <v>380</v>
      </c>
      <c r="G82" s="40">
        <v>115</v>
      </c>
      <c r="H82" s="40">
        <v>16</v>
      </c>
      <c r="I82" s="40">
        <v>2.1</v>
      </c>
      <c r="J82" s="40">
        <v>3</v>
      </c>
      <c r="K82" s="40">
        <v>16</v>
      </c>
      <c r="M82" s="59"/>
      <c r="N82" s="59">
        <v>6.4523890000000002</v>
      </c>
      <c r="O82" s="60">
        <f t="shared" si="0"/>
        <v>103.238224</v>
      </c>
      <c r="P82" s="60">
        <v>8.4073049999999991</v>
      </c>
      <c r="Q82" s="39">
        <f t="shared" si="44"/>
        <v>134.51687999999999</v>
      </c>
      <c r="S82" s="62"/>
      <c r="T82" s="62">
        <v>40848</v>
      </c>
      <c r="U82" s="62">
        <v>42309</v>
      </c>
      <c r="V82" s="59">
        <v>16</v>
      </c>
      <c r="W82" s="59">
        <v>24</v>
      </c>
      <c r="X82" s="37">
        <f t="shared" si="46"/>
        <v>0.27167953684210527</v>
      </c>
      <c r="Y82" s="38">
        <f t="shared" si="45"/>
        <v>76.747411923321451</v>
      </c>
      <c r="Z82" s="37">
        <f t="shared" si="47"/>
        <v>0.35399178947368415</v>
      </c>
      <c r="AA82" s="37">
        <f t="shared" si="48"/>
        <v>0</v>
      </c>
      <c r="AB82" s="37">
        <f t="shared" si="49"/>
        <v>0.30263157894736842</v>
      </c>
      <c r="AC82" s="38">
        <f t="shared" si="50"/>
        <v>0</v>
      </c>
      <c r="AF82" s="41">
        <v>5.4714005735409863</v>
      </c>
      <c r="AG82" s="41">
        <v>3.7069014395291311</v>
      </c>
      <c r="AH82" s="41">
        <v>3.8424467653488992</v>
      </c>
    </row>
    <row r="83" spans="1:34" ht="13.2" x14ac:dyDescent="0.25">
      <c r="A83" s="40" t="s">
        <v>543</v>
      </c>
      <c r="B83" s="40" t="s">
        <v>503</v>
      </c>
      <c r="C83" s="40" t="s">
        <v>510</v>
      </c>
      <c r="D83" s="40">
        <v>410</v>
      </c>
      <c r="E83" s="40">
        <f>V83*I83*8</f>
        <v>96</v>
      </c>
      <c r="F83" s="40">
        <f>V83*I83*16</f>
        <v>192</v>
      </c>
      <c r="G83" s="40">
        <v>95</v>
      </c>
      <c r="H83" s="40">
        <v>12</v>
      </c>
      <c r="I83" s="40">
        <v>2</v>
      </c>
      <c r="J83" s="40">
        <v>2.5</v>
      </c>
      <c r="K83" s="40">
        <v>15</v>
      </c>
      <c r="M83" s="59"/>
      <c r="N83" s="59">
        <v>7.9089270000000003</v>
      </c>
      <c r="O83" s="60">
        <f t="shared" si="0"/>
        <v>47.453562000000005</v>
      </c>
      <c r="P83" s="60">
        <v>16</v>
      </c>
      <c r="Q83" s="39">
        <f t="shared" si="44"/>
        <v>96</v>
      </c>
      <c r="S83" s="62"/>
      <c r="T83" s="62">
        <v>41579</v>
      </c>
      <c r="U83" s="61">
        <v>42522</v>
      </c>
      <c r="V83" s="59">
        <v>6</v>
      </c>
      <c r="W83" s="59">
        <v>22</v>
      </c>
      <c r="X83" s="37">
        <f t="shared" si="46"/>
        <v>0.11574039512195124</v>
      </c>
      <c r="Y83" s="38">
        <f t="shared" si="45"/>
        <v>49.430793750000007</v>
      </c>
      <c r="Z83" s="37">
        <f t="shared" si="47"/>
        <v>0.23414634146341465</v>
      </c>
      <c r="AA83" s="37">
        <f t="shared" si="48"/>
        <v>0</v>
      </c>
      <c r="AB83" s="37">
        <f t="shared" si="49"/>
        <v>0.23170731707317074</v>
      </c>
      <c r="AC83" s="38">
        <f t="shared" si="50"/>
        <v>0</v>
      </c>
      <c r="AD83" s="39">
        <f t="shared" ref="AD83:AD85" si="53">Q83/E83*100</f>
        <v>100</v>
      </c>
      <c r="AF83" s="41">
        <v>5.1785326251435873</v>
      </c>
      <c r="AG83" s="41">
        <v>3.2634934510266831</v>
      </c>
      <c r="AH83" s="41">
        <v>2.2259853755883361</v>
      </c>
    </row>
    <row r="84" spans="1:34" ht="13.2" x14ac:dyDescent="0.25">
      <c r="A84" s="40" t="s">
        <v>1062</v>
      </c>
      <c r="B84" s="40" t="s">
        <v>717</v>
      </c>
      <c r="C84" s="40" t="s">
        <v>1059</v>
      </c>
      <c r="D84" s="63">
        <v>20</v>
      </c>
      <c r="E84" s="40">
        <f>$I84*$V84*4</f>
        <v>72.64</v>
      </c>
      <c r="F84" s="40">
        <f>$I84*$V84*8</f>
        <v>145.28</v>
      </c>
      <c r="G84" s="40">
        <v>130</v>
      </c>
      <c r="H84" s="40">
        <v>16</v>
      </c>
      <c r="I84" s="40">
        <v>2.27</v>
      </c>
      <c r="J84" s="40">
        <v>2.67</v>
      </c>
      <c r="K84" s="40">
        <v>24</v>
      </c>
      <c r="M84" s="59"/>
      <c r="N84" s="59">
        <v>7.5896660000000002</v>
      </c>
      <c r="O84" s="60">
        <f t="shared" si="0"/>
        <v>60.717328000000002</v>
      </c>
      <c r="P84" s="60">
        <v>9.0681930000000008</v>
      </c>
      <c r="Q84" s="39">
        <f t="shared" si="44"/>
        <v>72.545544000000007</v>
      </c>
      <c r="S84" s="62"/>
      <c r="T84" s="62">
        <v>40848</v>
      </c>
      <c r="U84" s="61">
        <v>43617</v>
      </c>
      <c r="V84" s="59">
        <v>8</v>
      </c>
      <c r="W84" s="59">
        <v>22</v>
      </c>
      <c r="X84" s="37">
        <f t="shared" si="46"/>
        <v>3.0358664000000002</v>
      </c>
      <c r="Y84" s="38">
        <f t="shared" si="45"/>
        <v>83.695461708854225</v>
      </c>
      <c r="Z84" s="37">
        <f t="shared" si="47"/>
        <v>3.6272772000000004</v>
      </c>
      <c r="AA84" s="37">
        <f t="shared" si="48"/>
        <v>0</v>
      </c>
      <c r="AB84" s="37">
        <f t="shared" si="49"/>
        <v>6.5</v>
      </c>
      <c r="AC84" s="38">
        <f t="shared" si="50"/>
        <v>0</v>
      </c>
      <c r="AD84" s="39">
        <f t="shared" si="53"/>
        <v>99.869966960352428</v>
      </c>
      <c r="AF84" s="41">
        <v>5.2131973766537341</v>
      </c>
      <c r="AG84" s="41">
        <v>7.3812504529550322</v>
      </c>
      <c r="AH84" s="41">
        <v>8.5088120825026703</v>
      </c>
    </row>
    <row r="85" spans="1:34" ht="13.2" x14ac:dyDescent="0.25">
      <c r="A85" s="40" t="s">
        <v>153</v>
      </c>
      <c r="B85" s="40" t="s">
        <v>134</v>
      </c>
      <c r="C85" s="40" t="s">
        <v>154</v>
      </c>
      <c r="D85" s="40">
        <v>2000</v>
      </c>
      <c r="E85" s="40">
        <f>$I85*$V85*32</f>
        <v>3532.7999999999997</v>
      </c>
      <c r="F85" s="40">
        <f>$I85*$V85*64</f>
        <v>7065.5999999999995</v>
      </c>
      <c r="G85" s="59">
        <v>350</v>
      </c>
      <c r="H85" s="59">
        <v>96</v>
      </c>
      <c r="I85" s="59">
        <v>2.2999999999999998</v>
      </c>
      <c r="J85" s="59">
        <v>3.8</v>
      </c>
      <c r="K85" s="59">
        <v>71.5</v>
      </c>
      <c r="M85" s="59"/>
      <c r="N85" s="59">
        <v>51.65972</v>
      </c>
      <c r="O85" s="60">
        <f t="shared" si="0"/>
        <v>2479.6665600000001</v>
      </c>
      <c r="P85" s="60">
        <v>73.636899999999997</v>
      </c>
      <c r="Q85" s="39">
        <f t="shared" si="44"/>
        <v>3534.5711999999999</v>
      </c>
      <c r="S85" s="62"/>
      <c r="T85" s="62">
        <v>43770</v>
      </c>
      <c r="U85" s="62">
        <v>44501</v>
      </c>
      <c r="V85" s="59">
        <v>48</v>
      </c>
      <c r="W85" s="59">
        <v>20</v>
      </c>
      <c r="X85" s="37">
        <f t="shared" si="46"/>
        <v>1.23983328</v>
      </c>
      <c r="Y85" s="38">
        <f t="shared" si="45"/>
        <v>70.154664305531611</v>
      </c>
      <c r="Z85" s="37">
        <f t="shared" si="47"/>
        <v>1.7672855999999999</v>
      </c>
      <c r="AA85" s="37">
        <f t="shared" si="48"/>
        <v>0</v>
      </c>
      <c r="AB85" s="37">
        <f t="shared" si="49"/>
        <v>0.17499999999999999</v>
      </c>
      <c r="AC85" s="38">
        <f t="shared" si="50"/>
        <v>0</v>
      </c>
      <c r="AD85" s="39">
        <f t="shared" si="53"/>
        <v>100.05013586956521</v>
      </c>
      <c r="AF85" s="41">
        <v>5.6998285145538476</v>
      </c>
      <c r="AG85" s="41">
        <v>4.9392168496795383</v>
      </c>
      <c r="AH85" s="41">
        <v>5.5104746955284893</v>
      </c>
    </row>
    <row r="86" spans="1:34" ht="13.2" x14ac:dyDescent="0.25">
      <c r="A86" s="40" t="s">
        <v>252</v>
      </c>
      <c r="B86" s="40" t="s">
        <v>182</v>
      </c>
      <c r="C86" s="40" t="s">
        <v>198</v>
      </c>
      <c r="D86" s="40">
        <v>633</v>
      </c>
      <c r="G86" s="40">
        <v>115</v>
      </c>
      <c r="H86" s="40">
        <v>12</v>
      </c>
      <c r="I86" s="40">
        <v>2.2999999999999998</v>
      </c>
      <c r="J86" s="69"/>
      <c r="K86" s="40">
        <v>12</v>
      </c>
      <c r="M86" s="59"/>
      <c r="N86" s="59">
        <v>5.3655049999999997</v>
      </c>
      <c r="O86" s="60">
        <f t="shared" si="0"/>
        <v>64.386060000000001</v>
      </c>
      <c r="P86" s="60">
        <v>9.199999</v>
      </c>
      <c r="Q86" s="39">
        <f t="shared" si="44"/>
        <v>110.39998800000001</v>
      </c>
      <c r="S86" s="62"/>
      <c r="T86" s="62">
        <v>40848</v>
      </c>
      <c r="U86" s="62">
        <v>42309</v>
      </c>
      <c r="V86" s="59">
        <v>12</v>
      </c>
      <c r="W86" s="59">
        <v>19</v>
      </c>
      <c r="X86" s="37">
        <f t="shared" si="46"/>
        <v>0.1017157345971564</v>
      </c>
      <c r="Y86" s="38">
        <f t="shared" si="45"/>
        <v>58.32071286094704</v>
      </c>
      <c r="Z86" s="37">
        <f t="shared" si="47"/>
        <v>0.17440756398104268</v>
      </c>
      <c r="AA86" s="37">
        <f t="shared" si="48"/>
        <v>0</v>
      </c>
      <c r="AB86" s="37">
        <f t="shared" si="49"/>
        <v>0.18167456556082148</v>
      </c>
      <c r="AC86" s="38">
        <f t="shared" si="50"/>
        <v>0</v>
      </c>
      <c r="AF86" s="41">
        <v>4.3346045179228074</v>
      </c>
      <c r="AG86" s="41">
        <v>2.891036540038856</v>
      </c>
      <c r="AH86" s="41">
        <v>2.3306086244015001</v>
      </c>
    </row>
    <row r="87" spans="1:34" ht="13.2" x14ac:dyDescent="0.25">
      <c r="A87" s="40" t="s">
        <v>1075</v>
      </c>
      <c r="B87" s="40" t="s">
        <v>182</v>
      </c>
      <c r="C87" s="40" t="s">
        <v>188</v>
      </c>
      <c r="D87" s="40">
        <v>37</v>
      </c>
      <c r="G87" s="40">
        <v>75</v>
      </c>
      <c r="H87" s="69"/>
      <c r="I87" s="40">
        <v>2.2999999999999998</v>
      </c>
      <c r="J87" s="69"/>
      <c r="K87" s="40">
        <v>2.048</v>
      </c>
      <c r="M87" s="59"/>
      <c r="N87" s="59">
        <v>7.1321370000000002</v>
      </c>
      <c r="O87" s="60">
        <f t="shared" si="0"/>
        <v>28.528548000000001</v>
      </c>
      <c r="P87" s="60">
        <v>9.2689170000000001</v>
      </c>
      <c r="Q87" s="39">
        <f t="shared" si="44"/>
        <v>37.075668</v>
      </c>
      <c r="S87" s="62"/>
      <c r="T87" s="62">
        <v>40848</v>
      </c>
      <c r="U87" s="61">
        <v>41426</v>
      </c>
      <c r="V87" s="59">
        <v>4</v>
      </c>
      <c r="W87" s="59">
        <v>19</v>
      </c>
      <c r="X87" s="37">
        <f t="shared" si="46"/>
        <v>0.77104183783783786</v>
      </c>
      <c r="Y87" s="38">
        <f t="shared" si="45"/>
        <v>76.946821295303437</v>
      </c>
      <c r="Z87" s="37">
        <f t="shared" si="47"/>
        <v>1.002045081081081</v>
      </c>
      <c r="AA87" s="37">
        <f t="shared" si="48"/>
        <v>0</v>
      </c>
      <c r="AB87" s="37">
        <f t="shared" si="49"/>
        <v>2.0270270270270272</v>
      </c>
      <c r="AC87" s="38">
        <f t="shared" si="50"/>
        <v>0</v>
      </c>
      <c r="AF87" s="41">
        <v>4.2396429020202673</v>
      </c>
      <c r="AG87" s="41">
        <v>3.2493256186361652</v>
      </c>
      <c r="AH87" s="41">
        <v>3.311933434960344</v>
      </c>
    </row>
    <row r="88" spans="1:34" ht="13.2" x14ac:dyDescent="0.25">
      <c r="A88" s="69" t="s">
        <v>391</v>
      </c>
      <c r="B88" s="69" t="s">
        <v>375</v>
      </c>
      <c r="C88" s="69" t="s">
        <v>387</v>
      </c>
      <c r="D88" s="69"/>
      <c r="E88" s="69"/>
      <c r="F88" s="69"/>
      <c r="G88" s="69"/>
      <c r="H88" s="69"/>
      <c r="I88" s="69"/>
      <c r="J88" s="69"/>
      <c r="K88" s="69"/>
      <c r="L88" s="74"/>
      <c r="M88" s="75"/>
      <c r="N88" s="75">
        <v>24.263390000000001</v>
      </c>
      <c r="O88" s="60">
        <f t="shared" si="0"/>
        <v>194.10712000000001</v>
      </c>
      <c r="P88" s="76">
        <v>28.400010000000002</v>
      </c>
      <c r="Q88" s="39">
        <f t="shared" si="44"/>
        <v>227.20008000000001</v>
      </c>
      <c r="R88" s="75">
        <v>30.357140000000001</v>
      </c>
      <c r="S88" s="77">
        <f>R88*V88</f>
        <v>242.85712000000001</v>
      </c>
      <c r="T88" s="78">
        <v>41791</v>
      </c>
      <c r="U88" s="78">
        <v>42887</v>
      </c>
      <c r="V88" s="75">
        <v>8</v>
      </c>
      <c r="W88" s="75">
        <v>19</v>
      </c>
      <c r="X88" s="37"/>
      <c r="Y88" s="38">
        <f t="shared" si="45"/>
        <v>85.434441748436001</v>
      </c>
      <c r="Z88" s="37"/>
      <c r="AA88" s="37"/>
      <c r="AB88" s="37"/>
      <c r="AC88" s="37"/>
      <c r="AD88" s="43"/>
      <c r="AF88" s="41">
        <v>4.5911434924530186</v>
      </c>
      <c r="AG88" s="41">
        <v>2.2983806499290509</v>
      </c>
      <c r="AH88" s="41">
        <v>2.7751277923758231</v>
      </c>
    </row>
    <row r="89" spans="1:34" ht="13.2" x14ac:dyDescent="0.25">
      <c r="A89" s="40" t="s">
        <v>139</v>
      </c>
      <c r="B89" s="40" t="s">
        <v>140</v>
      </c>
      <c r="C89" s="40" t="s">
        <v>140</v>
      </c>
      <c r="D89" s="59">
        <v>1881</v>
      </c>
      <c r="G89" s="59">
        <v>215</v>
      </c>
      <c r="H89" s="69"/>
      <c r="I89" s="59">
        <v>1.3</v>
      </c>
      <c r="J89" s="59">
        <v>1.5</v>
      </c>
      <c r="K89" s="59">
        <v>32</v>
      </c>
      <c r="M89" s="59"/>
      <c r="N89" s="59">
        <v>23.435690000000001</v>
      </c>
      <c r="O89" s="60">
        <f t="shared" si="0"/>
        <v>1499.8841600000001</v>
      </c>
      <c r="P89" s="60">
        <v>47.646030000000003</v>
      </c>
      <c r="Q89" s="39">
        <f t="shared" si="44"/>
        <v>3049.3459200000002</v>
      </c>
      <c r="S89" s="62"/>
      <c r="T89" s="62">
        <v>42675</v>
      </c>
      <c r="U89" s="62">
        <v>44501</v>
      </c>
      <c r="V89" s="59">
        <v>64</v>
      </c>
      <c r="W89" s="59">
        <v>18</v>
      </c>
      <c r="X89" s="37">
        <f t="shared" ref="X89:X94" si="54">O89/D89</f>
        <v>0.797386581605529</v>
      </c>
      <c r="Y89" s="38">
        <f t="shared" si="45"/>
        <v>49.187078125921509</v>
      </c>
      <c r="Z89" s="37">
        <f t="shared" ref="Z89:Z94" si="55">Q89/D89</f>
        <v>1.6211302073365232</v>
      </c>
      <c r="AA89" s="37">
        <f t="shared" ref="AA89:AA94" si="56">S89/D89</f>
        <v>0</v>
      </c>
      <c r="AB89" s="37">
        <f t="shared" ref="AB89:AB94" si="57">G89/D89</f>
        <v>0.11430090377458799</v>
      </c>
      <c r="AC89" s="38">
        <f t="shared" ref="AC89:AC94" si="58">S89/G89*100</f>
        <v>0</v>
      </c>
      <c r="AF89" s="41">
        <v>4.7542135166420936</v>
      </c>
      <c r="AG89" s="41">
        <v>3.710017886447412</v>
      </c>
      <c r="AH89" s="41">
        <v>2.7395753510547789</v>
      </c>
    </row>
    <row r="90" spans="1:34" ht="13.2" x14ac:dyDescent="0.25">
      <c r="A90" s="40" t="s">
        <v>854</v>
      </c>
      <c r="B90" s="40" t="s">
        <v>811</v>
      </c>
      <c r="C90" s="40" t="s">
        <v>812</v>
      </c>
      <c r="D90" s="59">
        <v>3543</v>
      </c>
      <c r="E90" s="40">
        <f t="shared" ref="E90:E91" si="59">$I90*$V90*32</f>
        <v>1728</v>
      </c>
      <c r="F90" s="40">
        <f t="shared" ref="F90:F91" si="60">$I90*$V90*64</f>
        <v>3456</v>
      </c>
      <c r="G90" s="59">
        <v>200</v>
      </c>
      <c r="H90" s="59">
        <v>36</v>
      </c>
      <c r="I90" s="59">
        <v>3</v>
      </c>
      <c r="J90" s="59">
        <v>3.7</v>
      </c>
      <c r="K90" s="59">
        <v>24.75</v>
      </c>
      <c r="M90" s="59"/>
      <c r="N90" s="59">
        <v>64.029719999999998</v>
      </c>
      <c r="O90" s="60">
        <f t="shared" si="0"/>
        <v>1152.53496</v>
      </c>
      <c r="P90" s="60">
        <v>96</v>
      </c>
      <c r="Q90" s="39">
        <f t="shared" si="44"/>
        <v>1728</v>
      </c>
      <c r="S90" s="62"/>
      <c r="T90" s="62">
        <v>43040</v>
      </c>
      <c r="U90" s="62">
        <v>44501</v>
      </c>
      <c r="V90" s="59">
        <v>18</v>
      </c>
      <c r="W90" s="59">
        <v>17</v>
      </c>
      <c r="X90" s="37">
        <f t="shared" si="54"/>
        <v>0.32529917019475019</v>
      </c>
      <c r="Y90" s="38">
        <f t="shared" si="45"/>
        <v>66.697624999999988</v>
      </c>
      <c r="Z90" s="37">
        <f t="shared" si="55"/>
        <v>0.48772226926333617</v>
      </c>
      <c r="AA90" s="37">
        <f t="shared" si="56"/>
        <v>0</v>
      </c>
      <c r="AB90" s="37">
        <f t="shared" si="57"/>
        <v>5.6449336720293536E-2</v>
      </c>
      <c r="AC90" s="38">
        <f t="shared" si="58"/>
        <v>0</v>
      </c>
      <c r="AD90" s="39">
        <f t="shared" ref="AD90:AD94" si="61">Q90/E90*100</f>
        <v>100</v>
      </c>
      <c r="AF90" s="41">
        <v>4.7308756950779847</v>
      </c>
      <c r="AG90" s="41">
        <v>6.0688208702830719</v>
      </c>
      <c r="AH90" s="41">
        <v>6.4100596358282589</v>
      </c>
    </row>
    <row r="91" spans="1:34" ht="13.2" x14ac:dyDescent="0.25">
      <c r="A91" s="40" t="s">
        <v>841</v>
      </c>
      <c r="B91" s="40" t="s">
        <v>811</v>
      </c>
      <c r="C91" s="40" t="s">
        <v>812</v>
      </c>
      <c r="D91" s="59">
        <v>2946</v>
      </c>
      <c r="E91" s="40">
        <f t="shared" si="59"/>
        <v>1331.2</v>
      </c>
      <c r="F91" s="40">
        <f t="shared" si="60"/>
        <v>2662.4</v>
      </c>
      <c r="G91" s="59">
        <v>150</v>
      </c>
      <c r="H91" s="59">
        <v>32</v>
      </c>
      <c r="I91" s="59">
        <v>2.6</v>
      </c>
      <c r="J91" s="59">
        <v>3.7</v>
      </c>
      <c r="K91" s="59">
        <v>22</v>
      </c>
      <c r="M91" s="59"/>
      <c r="N91" s="59">
        <v>48.531799999999997</v>
      </c>
      <c r="O91" s="60">
        <f t="shared" si="0"/>
        <v>776.50879999999995</v>
      </c>
      <c r="P91" s="60">
        <v>80.691289999999995</v>
      </c>
      <c r="Q91" s="39">
        <f t="shared" si="44"/>
        <v>1291.0606399999999</v>
      </c>
      <c r="S91" s="62"/>
      <c r="T91" s="62">
        <v>43040</v>
      </c>
      <c r="U91" s="62">
        <v>44501</v>
      </c>
      <c r="V91" s="59">
        <v>16</v>
      </c>
      <c r="W91" s="59">
        <v>17</v>
      </c>
      <c r="X91" s="37">
        <f t="shared" si="54"/>
        <v>0.26358071961982349</v>
      </c>
      <c r="Y91" s="38">
        <f t="shared" si="45"/>
        <v>60.145029283829764</v>
      </c>
      <c r="Z91" s="37">
        <f t="shared" si="55"/>
        <v>0.4382419008825526</v>
      </c>
      <c r="AA91" s="37">
        <f t="shared" si="56"/>
        <v>0</v>
      </c>
      <c r="AB91" s="37">
        <f t="shared" si="57"/>
        <v>5.0916496945010187E-2</v>
      </c>
      <c r="AC91" s="38">
        <f t="shared" si="58"/>
        <v>0</v>
      </c>
      <c r="AD91" s="39">
        <f t="shared" si="61"/>
        <v>96.984723557692291</v>
      </c>
      <c r="AF91" s="41">
        <v>4.6605210515339941</v>
      </c>
      <c r="AG91" s="41">
        <v>3.371573067514968</v>
      </c>
      <c r="AH91" s="41">
        <v>3.2240722138356102</v>
      </c>
    </row>
    <row r="92" spans="1:34" ht="13.2" x14ac:dyDescent="0.25">
      <c r="A92" s="40" t="s">
        <v>65</v>
      </c>
      <c r="B92" s="40" t="s">
        <v>55</v>
      </c>
      <c r="C92" s="40" t="s">
        <v>56</v>
      </c>
      <c r="D92" s="40">
        <v>297</v>
      </c>
      <c r="E92" s="40">
        <f>$I92*$V92*8</f>
        <v>80</v>
      </c>
      <c r="F92" s="40">
        <f>$I92*$V92*16</f>
        <v>160</v>
      </c>
      <c r="G92" s="40">
        <v>80</v>
      </c>
      <c r="H92" s="40">
        <v>4</v>
      </c>
      <c r="I92" s="40">
        <v>2.5</v>
      </c>
      <c r="J92" s="40">
        <v>2.5</v>
      </c>
      <c r="K92" s="40">
        <v>10</v>
      </c>
      <c r="M92" s="59"/>
      <c r="N92" s="59">
        <v>4.6183540000000001</v>
      </c>
      <c r="O92" s="60">
        <f t="shared" si="0"/>
        <v>18.473416</v>
      </c>
      <c r="P92" s="60">
        <v>20</v>
      </c>
      <c r="Q92" s="39">
        <f t="shared" si="44"/>
        <v>80</v>
      </c>
      <c r="S92" s="61"/>
      <c r="T92" s="61">
        <v>41791</v>
      </c>
      <c r="U92" s="61">
        <v>42887</v>
      </c>
      <c r="V92" s="59">
        <v>4</v>
      </c>
      <c r="W92" s="59">
        <v>17</v>
      </c>
      <c r="X92" s="37">
        <f t="shared" si="54"/>
        <v>6.2200053872053872E-2</v>
      </c>
      <c r="Y92" s="38">
        <f t="shared" si="45"/>
        <v>23.09177</v>
      </c>
      <c r="Z92" s="37">
        <f t="shared" si="55"/>
        <v>0.26936026936026936</v>
      </c>
      <c r="AA92" s="37">
        <f t="shared" si="56"/>
        <v>0</v>
      </c>
      <c r="AB92" s="37">
        <f t="shared" si="57"/>
        <v>0.26936026936026936</v>
      </c>
      <c r="AC92" s="38">
        <f t="shared" si="58"/>
        <v>0</v>
      </c>
      <c r="AD92" s="39">
        <f t="shared" si="61"/>
        <v>100</v>
      </c>
      <c r="AF92" s="41">
        <v>4.1719162088230988</v>
      </c>
      <c r="AG92" s="41">
        <v>5.7848861657514057</v>
      </c>
      <c r="AH92" s="41">
        <v>1.745138510933518</v>
      </c>
    </row>
    <row r="93" spans="1:34" ht="13.2" x14ac:dyDescent="0.25">
      <c r="A93" s="40" t="s">
        <v>886</v>
      </c>
      <c r="B93" s="40" t="s">
        <v>134</v>
      </c>
      <c r="C93" s="40" t="s">
        <v>135</v>
      </c>
      <c r="D93" s="59">
        <v>3655</v>
      </c>
      <c r="E93" s="40">
        <f>$I93*$V93*32</f>
        <v>1612.8000000000002</v>
      </c>
      <c r="F93" s="40">
        <f>$I93*$V93*64</f>
        <v>3225.6000000000004</v>
      </c>
      <c r="G93" s="59">
        <v>150</v>
      </c>
      <c r="H93" s="59">
        <v>48</v>
      </c>
      <c r="I93" s="59">
        <v>2.1</v>
      </c>
      <c r="J93" s="59">
        <v>3.7</v>
      </c>
      <c r="K93" s="59">
        <v>35.75</v>
      </c>
      <c r="M93" s="59"/>
      <c r="N93" s="59">
        <v>33.97625</v>
      </c>
      <c r="O93" s="60">
        <f t="shared" si="0"/>
        <v>815.43000000000006</v>
      </c>
      <c r="P93" s="60">
        <v>67.2</v>
      </c>
      <c r="Q93" s="39">
        <f t="shared" si="44"/>
        <v>1612.8000000000002</v>
      </c>
      <c r="S93" s="62"/>
      <c r="T93" s="62">
        <v>44501</v>
      </c>
      <c r="U93" s="62">
        <v>44501</v>
      </c>
      <c r="V93" s="59">
        <v>24</v>
      </c>
      <c r="W93" s="59">
        <v>16</v>
      </c>
      <c r="X93" s="37">
        <f t="shared" si="54"/>
        <v>0.2230998632010944</v>
      </c>
      <c r="Y93" s="38">
        <f t="shared" si="45"/>
        <v>50.559895833333336</v>
      </c>
      <c r="Z93" s="37">
        <f t="shared" si="55"/>
        <v>0.44125854993160057</v>
      </c>
      <c r="AA93" s="37">
        <f t="shared" si="56"/>
        <v>0</v>
      </c>
      <c r="AB93" s="37">
        <f t="shared" si="57"/>
        <v>4.1039671682626538E-2</v>
      </c>
      <c r="AC93" s="38">
        <f t="shared" si="58"/>
        <v>0</v>
      </c>
      <c r="AD93" s="39">
        <f t="shared" si="61"/>
        <v>100</v>
      </c>
      <c r="AF93" s="41">
        <v>4.5977011494252888</v>
      </c>
      <c r="AG93" s="41">
        <v>3.1131954313533949</v>
      </c>
      <c r="AH93" s="41">
        <v>2.5058326981803289</v>
      </c>
    </row>
    <row r="94" spans="1:34" ht="13.2" x14ac:dyDescent="0.25">
      <c r="A94" s="40" t="s">
        <v>917</v>
      </c>
      <c r="B94" s="40" t="s">
        <v>717</v>
      </c>
      <c r="C94" s="40" t="s">
        <v>741</v>
      </c>
      <c r="D94" s="40">
        <v>999</v>
      </c>
      <c r="E94" s="40">
        <f>$I94*$V94*4</f>
        <v>54.239999999999995</v>
      </c>
      <c r="F94" s="40">
        <f>$I94*$V94*8</f>
        <v>108.47999999999999</v>
      </c>
      <c r="G94" s="40">
        <v>60</v>
      </c>
      <c r="H94" s="40">
        <v>12</v>
      </c>
      <c r="I94" s="40">
        <v>2.2599999999999998</v>
      </c>
      <c r="J94" s="40">
        <v>2.8</v>
      </c>
      <c r="K94" s="40">
        <v>12</v>
      </c>
      <c r="M94" s="59"/>
      <c r="N94" s="59">
        <v>5.2169660000000002</v>
      </c>
      <c r="O94" s="60">
        <f t="shared" si="0"/>
        <v>31.301796000000003</v>
      </c>
      <c r="P94" s="60">
        <v>9.0867830000000005</v>
      </c>
      <c r="Q94" s="39">
        <f t="shared" si="44"/>
        <v>54.520698000000003</v>
      </c>
      <c r="S94" s="62"/>
      <c r="T94" s="62">
        <v>40848</v>
      </c>
      <c r="U94" s="61">
        <v>41426</v>
      </c>
      <c r="V94" s="59">
        <v>6</v>
      </c>
      <c r="W94" s="59">
        <v>16</v>
      </c>
      <c r="X94" s="37">
        <f t="shared" si="54"/>
        <v>3.1333129129129132E-2</v>
      </c>
      <c r="Y94" s="38">
        <f t="shared" si="45"/>
        <v>57.412683894839354</v>
      </c>
      <c r="Z94" s="37">
        <f t="shared" si="55"/>
        <v>5.457527327327328E-2</v>
      </c>
      <c r="AA94" s="37">
        <f t="shared" si="56"/>
        <v>0</v>
      </c>
      <c r="AB94" s="37">
        <f t="shared" si="57"/>
        <v>6.006006006006006E-2</v>
      </c>
      <c r="AC94" s="38">
        <f t="shared" si="58"/>
        <v>0</v>
      </c>
      <c r="AD94" s="39">
        <f t="shared" si="61"/>
        <v>100.51751106194691</v>
      </c>
      <c r="AF94" s="41">
        <v>3.5827222688932951</v>
      </c>
      <c r="AG94" s="41">
        <v>1.703660226735318</v>
      </c>
      <c r="AH94" s="41">
        <v>1.305224710931014</v>
      </c>
    </row>
    <row r="95" spans="1:34" ht="13.2" x14ac:dyDescent="0.25">
      <c r="A95" s="69" t="s">
        <v>464</v>
      </c>
      <c r="B95" s="69" t="s">
        <v>446</v>
      </c>
      <c r="C95" s="69" t="s">
        <v>460</v>
      </c>
      <c r="D95" s="69"/>
      <c r="E95" s="69"/>
      <c r="F95" s="69"/>
      <c r="G95" s="69"/>
      <c r="H95" s="69"/>
      <c r="I95" s="69"/>
      <c r="J95" s="69"/>
      <c r="K95" s="69"/>
      <c r="L95" s="74"/>
      <c r="M95" s="75"/>
      <c r="N95" s="75">
        <v>14.90729</v>
      </c>
      <c r="O95" s="60">
        <f t="shared" si="0"/>
        <v>119.25832</v>
      </c>
      <c r="P95" s="76">
        <v>16</v>
      </c>
      <c r="Q95" s="39">
        <f t="shared" si="44"/>
        <v>128</v>
      </c>
      <c r="R95" s="75">
        <v>17.956679999999999</v>
      </c>
      <c r="S95" s="77">
        <f>R95*V95</f>
        <v>143.65343999999999</v>
      </c>
      <c r="T95" s="79">
        <v>40848</v>
      </c>
      <c r="U95" s="78">
        <v>43617</v>
      </c>
      <c r="V95" s="75">
        <v>8</v>
      </c>
      <c r="W95" s="75">
        <v>16</v>
      </c>
      <c r="X95" s="37"/>
      <c r="Y95" s="38">
        <f t="shared" si="45"/>
        <v>93.170562500000003</v>
      </c>
      <c r="Z95" s="37"/>
      <c r="AA95" s="37"/>
      <c r="AB95" s="37"/>
      <c r="AC95" s="37"/>
      <c r="AD95" s="43"/>
      <c r="AF95" s="41">
        <v>3.8702482049120941</v>
      </c>
      <c r="AG95" s="41">
        <v>61.701542970639949</v>
      </c>
      <c r="AH95" s="41">
        <v>79.348677016704968</v>
      </c>
    </row>
    <row r="96" spans="1:34" ht="13.2" x14ac:dyDescent="0.25">
      <c r="A96" s="40" t="s">
        <v>682</v>
      </c>
      <c r="B96" s="40" t="s">
        <v>499</v>
      </c>
      <c r="C96" s="40" t="s">
        <v>538</v>
      </c>
      <c r="D96" s="59">
        <v>547</v>
      </c>
      <c r="E96" s="40">
        <f>$I96*$V96*16</f>
        <v>662.4</v>
      </c>
      <c r="F96" s="40">
        <f>$I96*$V96*32</f>
        <v>1324.8</v>
      </c>
      <c r="G96" s="59">
        <v>145</v>
      </c>
      <c r="H96" s="59">
        <v>36</v>
      </c>
      <c r="I96" s="59">
        <v>2.2999999999999998</v>
      </c>
      <c r="J96" s="59">
        <v>3.6</v>
      </c>
      <c r="K96" s="59">
        <v>45</v>
      </c>
      <c r="M96" s="59"/>
      <c r="N96" s="59">
        <v>26.74296</v>
      </c>
      <c r="O96" s="60">
        <f t="shared" si="0"/>
        <v>481.37328000000002</v>
      </c>
      <c r="P96" s="60">
        <v>36.799999999999997</v>
      </c>
      <c r="Q96" s="39">
        <f t="shared" si="44"/>
        <v>662.4</v>
      </c>
      <c r="S96" s="61"/>
      <c r="T96" s="61">
        <v>42156</v>
      </c>
      <c r="U96" s="62">
        <v>44501</v>
      </c>
      <c r="V96" s="59">
        <v>18</v>
      </c>
      <c r="W96" s="59">
        <v>15</v>
      </c>
      <c r="X96" s="37">
        <f>O96/D96</f>
        <v>0.8800242778793419</v>
      </c>
      <c r="Y96" s="38">
        <f t="shared" si="45"/>
        <v>72.671086956521748</v>
      </c>
      <c r="Z96" s="37">
        <f>Q96/D96</f>
        <v>1.2109689213893966</v>
      </c>
      <c r="AA96" s="37">
        <f>S96/D96</f>
        <v>0</v>
      </c>
      <c r="AB96" s="37">
        <f>G96/D96</f>
        <v>0.26508226691042047</v>
      </c>
      <c r="AC96" s="38">
        <f t="shared" ref="AC96:AC101" si="62">S96/G96*100</f>
        <v>0</v>
      </c>
      <c r="AD96" s="39">
        <f t="shared" ref="AD96:AD101" si="63">Q96/E96*100</f>
        <v>100</v>
      </c>
      <c r="AF96" s="41">
        <v>3.9522147596009169</v>
      </c>
      <c r="AG96" s="41">
        <v>8.2237861925713318</v>
      </c>
      <c r="AH96" s="41">
        <v>8.7517432093631715</v>
      </c>
    </row>
    <row r="97" spans="1:34" ht="13.2" x14ac:dyDescent="0.25">
      <c r="A97" s="40" t="s">
        <v>517</v>
      </c>
      <c r="B97" s="40" t="s">
        <v>503</v>
      </c>
      <c r="C97" s="40" t="s">
        <v>510</v>
      </c>
      <c r="D97" s="69"/>
      <c r="E97" s="40">
        <f t="shared" ref="E97:E98" si="64">V97*I97*8</f>
        <v>128</v>
      </c>
      <c r="F97" s="40">
        <f t="shared" ref="F97:F98" si="65">V97*I97*16</f>
        <v>256</v>
      </c>
      <c r="G97" s="40">
        <v>60</v>
      </c>
      <c r="H97" s="40">
        <v>12</v>
      </c>
      <c r="I97" s="40">
        <v>2</v>
      </c>
      <c r="J97" s="40">
        <v>2.5</v>
      </c>
      <c r="K97" s="40">
        <v>15</v>
      </c>
      <c r="M97" s="59"/>
      <c r="N97" s="59">
        <v>7.7503929999999999</v>
      </c>
      <c r="O97" s="60">
        <f t="shared" si="0"/>
        <v>62.003143999999999</v>
      </c>
      <c r="P97" s="60">
        <v>16</v>
      </c>
      <c r="Q97" s="39">
        <f t="shared" si="44"/>
        <v>128</v>
      </c>
      <c r="S97" s="62"/>
      <c r="T97" s="62">
        <v>41579</v>
      </c>
      <c r="U97" s="62">
        <v>42309</v>
      </c>
      <c r="V97" s="59">
        <v>8</v>
      </c>
      <c r="W97" s="59">
        <v>15</v>
      </c>
      <c r="X97" s="37"/>
      <c r="Y97" s="38">
        <f t="shared" si="45"/>
        <v>48.439956250000002</v>
      </c>
      <c r="Z97" s="37"/>
      <c r="AA97" s="37"/>
      <c r="AB97" s="37"/>
      <c r="AC97" s="38">
        <f t="shared" si="62"/>
        <v>0</v>
      </c>
      <c r="AD97" s="39">
        <f t="shared" si="63"/>
        <v>100</v>
      </c>
      <c r="AF97" s="41">
        <v>3.524295988171001</v>
      </c>
      <c r="AG97" s="41">
        <v>2.3840425424620308</v>
      </c>
      <c r="AH97" s="41">
        <v>1.599379152665326</v>
      </c>
    </row>
    <row r="98" spans="1:34" ht="13.2" x14ac:dyDescent="0.25">
      <c r="A98" s="40" t="s">
        <v>652</v>
      </c>
      <c r="B98" s="40" t="s">
        <v>503</v>
      </c>
      <c r="C98" s="40" t="s">
        <v>510</v>
      </c>
      <c r="D98" s="40">
        <v>2059</v>
      </c>
      <c r="E98" s="40">
        <f t="shared" si="64"/>
        <v>185.6</v>
      </c>
      <c r="F98" s="40">
        <f t="shared" si="65"/>
        <v>371.2</v>
      </c>
      <c r="G98" s="40">
        <v>135</v>
      </c>
      <c r="H98" s="40">
        <v>16</v>
      </c>
      <c r="I98" s="40">
        <v>2.9</v>
      </c>
      <c r="J98" s="40">
        <v>3.8</v>
      </c>
      <c r="K98" s="40">
        <v>20</v>
      </c>
      <c r="M98" s="59"/>
      <c r="N98" s="59">
        <v>20.310289999999998</v>
      </c>
      <c r="O98" s="60">
        <f t="shared" si="0"/>
        <v>162.48231999999999</v>
      </c>
      <c r="P98" s="60">
        <v>24.69557</v>
      </c>
      <c r="Q98" s="39">
        <f t="shared" si="44"/>
        <v>197.56456</v>
      </c>
      <c r="S98" s="62"/>
      <c r="T98" s="62">
        <v>41214</v>
      </c>
      <c r="U98" s="62">
        <v>42309</v>
      </c>
      <c r="V98" s="59">
        <v>8</v>
      </c>
      <c r="W98" s="59">
        <v>14</v>
      </c>
      <c r="X98" s="37">
        <f t="shared" ref="X98:X101" si="66">O98/D98</f>
        <v>7.8913220009713445E-2</v>
      </c>
      <c r="Y98" s="38">
        <f t="shared" si="45"/>
        <v>82.242645138379061</v>
      </c>
      <c r="Z98" s="37">
        <f t="shared" ref="Z98:Z101" si="67">Q98/D98</f>
        <v>9.5951704711024766E-2</v>
      </c>
      <c r="AA98" s="37">
        <f t="shared" ref="AA98:AA101" si="68">S98/D98</f>
        <v>0</v>
      </c>
      <c r="AB98" s="37">
        <f t="shared" ref="AB98:AB101" si="69">G98/D98</f>
        <v>6.5565808644973286E-2</v>
      </c>
      <c r="AC98" s="38">
        <f t="shared" si="62"/>
        <v>0</v>
      </c>
      <c r="AD98" s="39">
        <f t="shared" si="63"/>
        <v>106.4464224137931</v>
      </c>
      <c r="AF98" s="41">
        <v>3.242226146131352</v>
      </c>
      <c r="AG98" s="41">
        <v>1.2798399696344389</v>
      </c>
      <c r="AH98" s="41">
        <v>1.4570093140743301</v>
      </c>
    </row>
    <row r="99" spans="1:34" ht="13.2" x14ac:dyDescent="0.25">
      <c r="A99" s="40" t="s">
        <v>856</v>
      </c>
      <c r="B99" s="40" t="s">
        <v>134</v>
      </c>
      <c r="C99" s="40" t="s">
        <v>135</v>
      </c>
      <c r="D99" s="59">
        <v>1900</v>
      </c>
      <c r="E99" s="40">
        <f>$I99*$V99*32</f>
        <v>1344</v>
      </c>
      <c r="F99" s="40">
        <f>$I99*$V99*64</f>
        <v>2688</v>
      </c>
      <c r="G99" s="59">
        <v>125</v>
      </c>
      <c r="H99" s="59">
        <v>40</v>
      </c>
      <c r="I99" s="59">
        <v>2.1</v>
      </c>
      <c r="J99" s="59">
        <v>3.9</v>
      </c>
      <c r="K99" s="59">
        <v>27.5</v>
      </c>
      <c r="M99" s="59"/>
      <c r="N99" s="59">
        <v>44.384970000000003</v>
      </c>
      <c r="O99" s="60">
        <f t="shared" si="0"/>
        <v>887.69940000000008</v>
      </c>
      <c r="P99" s="60">
        <v>71.157150000000001</v>
      </c>
      <c r="Q99" s="39">
        <f t="shared" si="44"/>
        <v>1423.143</v>
      </c>
      <c r="S99" s="61"/>
      <c r="T99" s="61">
        <v>43617</v>
      </c>
      <c r="U99" s="62">
        <v>44501</v>
      </c>
      <c r="V99" s="59">
        <v>20</v>
      </c>
      <c r="W99" s="59">
        <v>14</v>
      </c>
      <c r="X99" s="37">
        <f t="shared" si="66"/>
        <v>0.46721021052631584</v>
      </c>
      <c r="Y99" s="38">
        <f t="shared" si="45"/>
        <v>62.375980488257333</v>
      </c>
      <c r="Z99" s="37">
        <f t="shared" si="67"/>
        <v>0.74902263157894733</v>
      </c>
      <c r="AA99" s="37">
        <f t="shared" si="68"/>
        <v>0</v>
      </c>
      <c r="AB99" s="37">
        <f t="shared" si="69"/>
        <v>6.5789473684210523E-2</v>
      </c>
      <c r="AC99" s="38">
        <f t="shared" si="62"/>
        <v>0</v>
      </c>
      <c r="AD99" s="39">
        <f t="shared" si="63"/>
        <v>105.88861607142857</v>
      </c>
      <c r="AF99" s="41">
        <v>3.9579562211991561</v>
      </c>
      <c r="AG99" s="41">
        <v>1.7403077035113359</v>
      </c>
      <c r="AH99" s="41">
        <v>1.7410637022535891</v>
      </c>
    </row>
    <row r="100" spans="1:34" ht="13.2" x14ac:dyDescent="0.25">
      <c r="A100" s="40" t="s">
        <v>1049</v>
      </c>
      <c r="B100" s="40" t="s">
        <v>717</v>
      </c>
      <c r="C100" s="40" t="s">
        <v>741</v>
      </c>
      <c r="D100" s="40">
        <v>1666</v>
      </c>
      <c r="E100" s="40">
        <f>$I100*$V100*4</f>
        <v>79.92</v>
      </c>
      <c r="F100" s="40">
        <f>$I100*$V100*8</f>
        <v>159.84</v>
      </c>
      <c r="G100" s="40">
        <v>130</v>
      </c>
      <c r="H100" s="40">
        <v>12</v>
      </c>
      <c r="I100" s="40">
        <v>3.33</v>
      </c>
      <c r="J100" s="40">
        <v>3.6</v>
      </c>
      <c r="K100" s="40">
        <v>12</v>
      </c>
      <c r="M100" s="59"/>
      <c r="N100" s="59">
        <v>10.89554</v>
      </c>
      <c r="O100" s="60">
        <f t="shared" si="0"/>
        <v>65.37324000000001</v>
      </c>
      <c r="P100" s="60">
        <v>13.299200000000001</v>
      </c>
      <c r="Q100" s="39">
        <f t="shared" si="44"/>
        <v>79.795200000000008</v>
      </c>
      <c r="S100" s="62"/>
      <c r="T100" s="62">
        <v>40848</v>
      </c>
      <c r="U100" s="62">
        <v>42309</v>
      </c>
      <c r="V100" s="59">
        <v>6</v>
      </c>
      <c r="W100" s="59">
        <v>14</v>
      </c>
      <c r="X100" s="37">
        <f t="shared" si="66"/>
        <v>3.9239639855942386E-2</v>
      </c>
      <c r="Y100" s="38">
        <f t="shared" si="45"/>
        <v>81.926281280076992</v>
      </c>
      <c r="Z100" s="37">
        <f t="shared" si="67"/>
        <v>4.7896278511404565E-2</v>
      </c>
      <c r="AA100" s="37">
        <f t="shared" si="68"/>
        <v>0</v>
      </c>
      <c r="AB100" s="37">
        <f t="shared" si="69"/>
        <v>7.8031212484993992E-2</v>
      </c>
      <c r="AC100" s="38">
        <f t="shared" si="62"/>
        <v>0</v>
      </c>
      <c r="AD100" s="39">
        <f t="shared" si="63"/>
        <v>99.843843843843842</v>
      </c>
      <c r="AF100" s="41">
        <v>3.192456574846263</v>
      </c>
      <c r="AG100" s="41">
        <v>1.8897656271979659</v>
      </c>
      <c r="AH100" s="41">
        <v>2.1023289997418062</v>
      </c>
    </row>
    <row r="101" spans="1:34" ht="13.2" x14ac:dyDescent="0.25">
      <c r="A101" s="40" t="s">
        <v>62</v>
      </c>
      <c r="B101" s="40" t="s">
        <v>55</v>
      </c>
      <c r="C101" s="40" t="s">
        <v>56</v>
      </c>
      <c r="D101" s="40">
        <v>1107</v>
      </c>
      <c r="E101" s="40">
        <f>$I101*$V101*8</f>
        <v>160</v>
      </c>
      <c r="F101" s="40">
        <f>$I101*$V101*16</f>
        <v>320</v>
      </c>
      <c r="G101" s="40">
        <v>95</v>
      </c>
      <c r="H101" s="40">
        <v>16</v>
      </c>
      <c r="I101" s="40">
        <v>2.5</v>
      </c>
      <c r="J101" s="40">
        <v>3.3</v>
      </c>
      <c r="K101" s="40">
        <v>20</v>
      </c>
      <c r="M101" s="59"/>
      <c r="N101" s="59">
        <v>12.445499999999999</v>
      </c>
      <c r="O101" s="60">
        <f t="shared" si="0"/>
        <v>99.563999999999993</v>
      </c>
      <c r="P101" s="60">
        <v>20</v>
      </c>
      <c r="Q101" s="39">
        <f t="shared" si="44"/>
        <v>160</v>
      </c>
      <c r="R101" s="59">
        <v>14.38331</v>
      </c>
      <c r="S101" s="50">
        <f t="shared" ref="S101:S102" si="70">R101*V101</f>
        <v>115.06648</v>
      </c>
      <c r="T101" s="62">
        <v>42309</v>
      </c>
      <c r="U101" s="62">
        <v>43040</v>
      </c>
      <c r="V101" s="59">
        <v>8</v>
      </c>
      <c r="W101" s="59">
        <v>14</v>
      </c>
      <c r="X101" s="37">
        <f t="shared" si="66"/>
        <v>8.9940379403794027E-2</v>
      </c>
      <c r="Y101" s="38">
        <f t="shared" si="45"/>
        <v>62.227499999999992</v>
      </c>
      <c r="Z101" s="37">
        <f t="shared" si="67"/>
        <v>0.14453477868112014</v>
      </c>
      <c r="AA101" s="37">
        <f t="shared" si="68"/>
        <v>0.10394442637759711</v>
      </c>
      <c r="AB101" s="37">
        <f t="shared" si="69"/>
        <v>8.5817524841915085E-2</v>
      </c>
      <c r="AC101" s="38">
        <f t="shared" si="62"/>
        <v>121.12261052631578</v>
      </c>
      <c r="AD101" s="39">
        <f t="shared" si="63"/>
        <v>100</v>
      </c>
      <c r="AF101" s="41">
        <v>3.4534413235015271</v>
      </c>
      <c r="AG101" s="41">
        <v>1.9726671625401631</v>
      </c>
      <c r="AH101" s="41">
        <v>1.8331606101324289</v>
      </c>
    </row>
    <row r="102" spans="1:34" ht="13.2" x14ac:dyDescent="0.25">
      <c r="A102" s="69" t="s">
        <v>441</v>
      </c>
      <c r="B102" s="69" t="s">
        <v>442</v>
      </c>
      <c r="C102" s="69" t="s">
        <v>442</v>
      </c>
      <c r="D102" s="69"/>
      <c r="E102" s="69"/>
      <c r="F102" s="69"/>
      <c r="G102" s="69"/>
      <c r="H102" s="69"/>
      <c r="I102" s="69"/>
      <c r="J102" s="69"/>
      <c r="K102" s="69"/>
      <c r="L102" s="74"/>
      <c r="M102" s="75"/>
      <c r="N102" s="75">
        <v>5.8010200000000003</v>
      </c>
      <c r="O102" s="60">
        <f t="shared" si="0"/>
        <v>92.816320000000005</v>
      </c>
      <c r="P102" s="76">
        <v>7.8</v>
      </c>
      <c r="Q102" s="39">
        <f t="shared" si="44"/>
        <v>124.8</v>
      </c>
      <c r="R102" s="75">
        <v>7.8279880000000004</v>
      </c>
      <c r="S102" s="77">
        <f t="shared" si="70"/>
        <v>125.24780800000001</v>
      </c>
      <c r="T102" s="79">
        <v>40848</v>
      </c>
      <c r="U102" s="78">
        <v>43252</v>
      </c>
      <c r="V102" s="75">
        <v>16</v>
      </c>
      <c r="W102" s="75">
        <v>14</v>
      </c>
      <c r="X102" s="37"/>
      <c r="Y102" s="38">
        <f t="shared" si="45"/>
        <v>74.372051282051288</v>
      </c>
      <c r="Z102" s="37"/>
      <c r="AA102" s="37"/>
      <c r="AB102" s="37"/>
      <c r="AC102" s="37"/>
      <c r="AD102" s="43"/>
      <c r="AF102" s="41">
        <v>3.3192672919230599</v>
      </c>
      <c r="AG102" s="41">
        <v>5.694522326826668</v>
      </c>
      <c r="AH102" s="41">
        <v>5.824413059940543</v>
      </c>
    </row>
    <row r="103" spans="1:34" ht="13.2" x14ac:dyDescent="0.25">
      <c r="A103" s="40" t="s">
        <v>933</v>
      </c>
      <c r="B103" s="40" t="s">
        <v>811</v>
      </c>
      <c r="C103" s="40" t="s">
        <v>922</v>
      </c>
      <c r="D103" s="40">
        <v>20320</v>
      </c>
      <c r="E103" s="40">
        <f>$I103*$V103*32</f>
        <v>2380.8000000000002</v>
      </c>
      <c r="F103" s="40">
        <f>$I103*$V103*64</f>
        <v>4761.6000000000004</v>
      </c>
      <c r="G103" s="59">
        <v>240</v>
      </c>
      <c r="H103" s="59">
        <v>48</v>
      </c>
      <c r="I103" s="59">
        <v>3.1</v>
      </c>
      <c r="J103" s="59">
        <v>3.9</v>
      </c>
      <c r="K103" s="59">
        <v>33</v>
      </c>
      <c r="M103" s="59"/>
      <c r="N103" s="59">
        <v>67.468800000000002</v>
      </c>
      <c r="O103" s="60">
        <f t="shared" si="0"/>
        <v>1619.2512000000002</v>
      </c>
      <c r="P103" s="60">
        <v>93.096209999999999</v>
      </c>
      <c r="Q103" s="39">
        <f t="shared" si="44"/>
        <v>2234.3090400000001</v>
      </c>
      <c r="S103" s="62"/>
      <c r="T103" s="62">
        <v>43405</v>
      </c>
      <c r="U103" s="62">
        <v>44501</v>
      </c>
      <c r="V103" s="59">
        <v>24</v>
      </c>
      <c r="W103" s="59">
        <v>13</v>
      </c>
      <c r="X103" s="37">
        <f t="shared" ref="X103:X105" si="71">O103/D103</f>
        <v>7.9687559055118123E-2</v>
      </c>
      <c r="Y103" s="38">
        <f t="shared" si="45"/>
        <v>72.472123193844311</v>
      </c>
      <c r="Z103" s="37">
        <f t="shared" ref="Z103:Z105" si="72">Q103/D103</f>
        <v>0.10995615354330709</v>
      </c>
      <c r="AA103" s="37">
        <f t="shared" ref="AA103:AA105" si="73">S103/D103</f>
        <v>0</v>
      </c>
      <c r="AB103" s="37">
        <f t="shared" ref="AB103:AB105" si="74">G103/D103</f>
        <v>1.1811023622047244E-2</v>
      </c>
      <c r="AC103" s="38">
        <f t="shared" ref="AC103:AC105" si="75">S103/G103*100</f>
        <v>0</v>
      </c>
      <c r="AD103" s="39">
        <f t="shared" ref="AD103:AD104" si="76">Q103/E103*100</f>
        <v>93.846985887096764</v>
      </c>
      <c r="AF103" s="41">
        <v>3.669192536762079</v>
      </c>
      <c r="AG103" s="41">
        <v>11.09227611529815</v>
      </c>
      <c r="AH103" s="41">
        <v>12.85041478170724</v>
      </c>
    </row>
    <row r="104" spans="1:34" ht="13.2" x14ac:dyDescent="0.25">
      <c r="A104" s="40" t="s">
        <v>784</v>
      </c>
      <c r="B104" s="40" t="s">
        <v>499</v>
      </c>
      <c r="C104" s="40" t="s">
        <v>785</v>
      </c>
      <c r="D104" s="59">
        <v>3500</v>
      </c>
      <c r="E104" s="40">
        <f>$I104*$V104*16</f>
        <v>492.80000000000007</v>
      </c>
      <c r="F104" s="40">
        <f>$I104*$V104*32</f>
        <v>985.60000000000014</v>
      </c>
      <c r="G104" s="59">
        <v>115</v>
      </c>
      <c r="H104" s="59">
        <v>28</v>
      </c>
      <c r="I104" s="59">
        <v>2.2000000000000002</v>
      </c>
      <c r="J104" s="59">
        <v>2.8</v>
      </c>
      <c r="K104" s="59">
        <v>35</v>
      </c>
      <c r="M104" s="59"/>
      <c r="N104" s="59">
        <v>12.45787</v>
      </c>
      <c r="O104" s="60">
        <f t="shared" si="0"/>
        <v>174.41018</v>
      </c>
      <c r="P104" s="60">
        <v>35.200000000000003</v>
      </c>
      <c r="Q104" s="39">
        <f t="shared" si="44"/>
        <v>492.80000000000007</v>
      </c>
      <c r="S104" s="61"/>
      <c r="T104" s="61">
        <v>42522</v>
      </c>
      <c r="U104" s="62">
        <v>44501</v>
      </c>
      <c r="V104" s="59">
        <v>14</v>
      </c>
      <c r="W104" s="59">
        <v>13</v>
      </c>
      <c r="X104" s="37">
        <f t="shared" si="71"/>
        <v>4.9831479999999997E-2</v>
      </c>
      <c r="Y104" s="38">
        <f t="shared" si="45"/>
        <v>35.391676136363628</v>
      </c>
      <c r="Z104" s="37">
        <f t="shared" si="72"/>
        <v>0.14080000000000001</v>
      </c>
      <c r="AA104" s="37">
        <f t="shared" si="73"/>
        <v>0</v>
      </c>
      <c r="AB104" s="37">
        <f t="shared" si="74"/>
        <v>3.2857142857142856E-2</v>
      </c>
      <c r="AC104" s="38">
        <f t="shared" si="75"/>
        <v>0</v>
      </c>
      <c r="AD104" s="39">
        <f t="shared" si="76"/>
        <v>100</v>
      </c>
      <c r="AF104" s="41">
        <v>3.5759927724967282</v>
      </c>
      <c r="AG104" s="41">
        <v>19.17896300586381</v>
      </c>
      <c r="AH104" s="41">
        <v>1.5200134359137021</v>
      </c>
    </row>
    <row r="105" spans="1:34" ht="13.2" x14ac:dyDescent="0.25">
      <c r="A105" s="40" t="s">
        <v>901</v>
      </c>
      <c r="B105" s="40" t="s">
        <v>491</v>
      </c>
      <c r="C105" s="40" t="s">
        <v>690</v>
      </c>
      <c r="D105" s="40">
        <v>347</v>
      </c>
      <c r="G105" s="40">
        <v>80</v>
      </c>
      <c r="H105" s="69"/>
      <c r="I105" s="40">
        <v>2.5</v>
      </c>
      <c r="J105" s="69"/>
      <c r="K105" s="40">
        <v>12</v>
      </c>
      <c r="M105" s="59"/>
      <c r="N105" s="59">
        <v>6.5677589999999997</v>
      </c>
      <c r="O105" s="60">
        <f t="shared" si="0"/>
        <v>26.271035999999999</v>
      </c>
      <c r="P105" s="60">
        <v>10</v>
      </c>
      <c r="Q105" s="39">
        <f t="shared" si="44"/>
        <v>40</v>
      </c>
      <c r="S105" s="62"/>
      <c r="T105" s="62">
        <v>40848</v>
      </c>
      <c r="U105" s="61">
        <v>42156</v>
      </c>
      <c r="V105" s="59">
        <v>4</v>
      </c>
      <c r="W105" s="59">
        <v>13</v>
      </c>
      <c r="X105" s="37">
        <f t="shared" si="71"/>
        <v>7.5709037463976947E-2</v>
      </c>
      <c r="Y105" s="38">
        <f t="shared" si="45"/>
        <v>65.677589999999995</v>
      </c>
      <c r="Z105" s="37">
        <f t="shared" si="72"/>
        <v>0.11527377521613832</v>
      </c>
      <c r="AA105" s="37">
        <f t="shared" si="73"/>
        <v>0</v>
      </c>
      <c r="AB105" s="37">
        <f t="shared" si="74"/>
        <v>0.23054755043227665</v>
      </c>
      <c r="AC105" s="38">
        <f t="shared" si="75"/>
        <v>0</v>
      </c>
      <c r="AF105" s="41">
        <v>2.94056740608052</v>
      </c>
      <c r="AG105" s="41">
        <v>1.6556489484852741</v>
      </c>
      <c r="AH105" s="41">
        <v>1.489992208995252</v>
      </c>
    </row>
    <row r="106" spans="1:34" ht="13.2" x14ac:dyDescent="0.25">
      <c r="A106" s="71" t="s">
        <v>0</v>
      </c>
      <c r="B106" s="71" t="s">
        <v>1</v>
      </c>
      <c r="C106" s="71" t="s">
        <v>2</v>
      </c>
      <c r="D106" s="71"/>
      <c r="E106" s="71"/>
      <c r="F106" s="71"/>
      <c r="G106" s="71"/>
      <c r="H106" s="71"/>
      <c r="I106" s="80">
        <v>2.2000000000000002</v>
      </c>
      <c r="J106" s="71"/>
      <c r="K106" s="71"/>
      <c r="L106" s="81">
        <v>2.1199999999999999E-3</v>
      </c>
      <c r="M106" s="59">
        <f>L106*V106</f>
        <v>0.10175999999999999</v>
      </c>
      <c r="N106" s="80">
        <v>59.239179999999998</v>
      </c>
      <c r="O106" s="60">
        <f t="shared" si="0"/>
        <v>2843.4806399999998</v>
      </c>
      <c r="P106" s="82">
        <v>70.400019999999998</v>
      </c>
      <c r="Q106" s="39">
        <f t="shared" si="44"/>
        <v>3379.2009600000001</v>
      </c>
      <c r="R106" s="71"/>
      <c r="S106" s="83"/>
      <c r="T106" s="83">
        <v>43983</v>
      </c>
      <c r="U106" s="84">
        <v>44501</v>
      </c>
      <c r="V106" s="80">
        <v>48</v>
      </c>
      <c r="W106" s="80">
        <v>13</v>
      </c>
      <c r="X106" s="37"/>
      <c r="Y106" s="38">
        <f t="shared" si="45"/>
        <v>84.146538594733343</v>
      </c>
      <c r="Z106" s="37"/>
      <c r="AA106" s="37"/>
      <c r="AB106" s="37"/>
      <c r="AC106" s="37"/>
      <c r="AD106" s="44"/>
      <c r="AF106" s="41">
        <v>3.7070620163811538</v>
      </c>
      <c r="AG106" s="41">
        <v>91.684030081900602</v>
      </c>
      <c r="AH106" s="41">
        <v>118.9018138285691</v>
      </c>
    </row>
    <row r="107" spans="1:34" ht="13.2" x14ac:dyDescent="0.25">
      <c r="A107" s="40" t="s">
        <v>33</v>
      </c>
      <c r="B107" s="40" t="s">
        <v>7</v>
      </c>
      <c r="C107" s="40" t="s">
        <v>8</v>
      </c>
      <c r="D107" s="59">
        <v>8444</v>
      </c>
      <c r="G107" s="59">
        <v>280</v>
      </c>
      <c r="H107" s="59">
        <v>128</v>
      </c>
      <c r="I107" s="59">
        <v>2.6</v>
      </c>
      <c r="J107" s="59">
        <v>3.3</v>
      </c>
      <c r="K107" s="59">
        <v>256</v>
      </c>
      <c r="M107" s="59"/>
      <c r="N107" s="59">
        <v>30.55639</v>
      </c>
      <c r="O107" s="60">
        <f t="shared" si="0"/>
        <v>1955.60896</v>
      </c>
      <c r="P107" s="60">
        <v>41.762900000000002</v>
      </c>
      <c r="Q107" s="39">
        <f t="shared" si="44"/>
        <v>2672.8256000000001</v>
      </c>
      <c r="S107" s="61"/>
      <c r="T107" s="61">
        <v>44348</v>
      </c>
      <c r="U107" s="62">
        <v>44501</v>
      </c>
      <c r="V107" s="59">
        <v>64</v>
      </c>
      <c r="W107" s="59">
        <v>12</v>
      </c>
      <c r="X107" s="37">
        <f>O107/D107</f>
        <v>0.23159746091899575</v>
      </c>
      <c r="Y107" s="38">
        <f t="shared" si="45"/>
        <v>73.166350995740231</v>
      </c>
      <c r="Z107" s="37">
        <f>Q107/D107</f>
        <v>0.31653548081477972</v>
      </c>
      <c r="AA107" s="37">
        <f>S107/D107</f>
        <v>0</v>
      </c>
      <c r="AB107" s="37">
        <f>G107/D107</f>
        <v>3.3159639981051633E-2</v>
      </c>
      <c r="AC107" s="38">
        <f>S107/G107*100</f>
        <v>0</v>
      </c>
      <c r="AF107" s="41">
        <v>3.4319487983281101</v>
      </c>
      <c r="AG107" s="41">
        <v>2.5151794733731769</v>
      </c>
      <c r="AH107" s="41">
        <v>2.8895545159556089</v>
      </c>
    </row>
    <row r="108" spans="1:34" ht="13.2" x14ac:dyDescent="0.25">
      <c r="A108" s="69" t="s">
        <v>471</v>
      </c>
      <c r="B108" s="69" t="s">
        <v>442</v>
      </c>
      <c r="C108" s="69" t="s">
        <v>472</v>
      </c>
      <c r="D108" s="69"/>
      <c r="E108" s="69"/>
      <c r="F108" s="69"/>
      <c r="G108" s="69"/>
      <c r="H108" s="69"/>
      <c r="I108" s="75">
        <v>1.45</v>
      </c>
      <c r="J108" s="69"/>
      <c r="K108" s="69"/>
      <c r="L108" s="74"/>
      <c r="M108" s="75"/>
      <c r="N108" s="75">
        <v>8.7340929999999997</v>
      </c>
      <c r="O108" s="60">
        <f t="shared" si="0"/>
        <v>2270.86418</v>
      </c>
      <c r="P108" s="76">
        <v>11.778460000000001</v>
      </c>
      <c r="Q108" s="39">
        <f t="shared" si="44"/>
        <v>3062.3996000000002</v>
      </c>
      <c r="R108" s="75">
        <v>1.443341</v>
      </c>
      <c r="S108" s="77">
        <f t="shared" ref="S108:S110" si="77">R108*V108</f>
        <v>375.26866000000001</v>
      </c>
      <c r="T108" s="78">
        <v>42522</v>
      </c>
      <c r="U108" s="79">
        <v>44501</v>
      </c>
      <c r="V108" s="75">
        <v>260</v>
      </c>
      <c r="W108" s="75">
        <v>12</v>
      </c>
      <c r="X108" s="37"/>
      <c r="Y108" s="38">
        <f t="shared" si="45"/>
        <v>74.153098112996091</v>
      </c>
      <c r="Z108" s="37"/>
      <c r="AA108" s="37"/>
      <c r="AB108" s="37"/>
      <c r="AC108" s="37"/>
      <c r="AD108" s="43"/>
      <c r="AF108" s="41">
        <v>3.2125207127863931</v>
      </c>
      <c r="AG108" s="41">
        <v>120.38789571368051</v>
      </c>
      <c r="AH108" s="41">
        <v>137.52608058933529</v>
      </c>
    </row>
    <row r="109" spans="1:34" ht="13.2" x14ac:dyDescent="0.25">
      <c r="A109" s="69" t="s">
        <v>705</v>
      </c>
      <c r="B109" s="69" t="s">
        <v>491</v>
      </c>
      <c r="C109" s="69" t="s">
        <v>690</v>
      </c>
      <c r="D109" s="69"/>
      <c r="E109" s="69"/>
      <c r="F109" s="69"/>
      <c r="G109" s="69"/>
      <c r="H109" s="69"/>
      <c r="I109" s="69"/>
      <c r="J109" s="69"/>
      <c r="K109" s="69"/>
      <c r="L109" s="74"/>
      <c r="M109" s="75"/>
      <c r="N109" s="75">
        <v>8.4643449999999998</v>
      </c>
      <c r="O109" s="60">
        <f t="shared" si="0"/>
        <v>33.857379999999999</v>
      </c>
      <c r="P109" s="76">
        <v>11.32</v>
      </c>
      <c r="Q109" s="39">
        <f t="shared" si="44"/>
        <v>45.28</v>
      </c>
      <c r="R109" s="75">
        <v>39.410240000000002</v>
      </c>
      <c r="S109" s="77">
        <f t="shared" si="77"/>
        <v>157.64096000000001</v>
      </c>
      <c r="T109" s="79">
        <v>40848</v>
      </c>
      <c r="U109" s="79">
        <v>41214</v>
      </c>
      <c r="V109" s="75">
        <v>4</v>
      </c>
      <c r="W109" s="75">
        <v>12</v>
      </c>
      <c r="X109" s="37"/>
      <c r="Y109" s="38">
        <f t="shared" si="45"/>
        <v>74.77336572438162</v>
      </c>
      <c r="Z109" s="37"/>
      <c r="AA109" s="37"/>
      <c r="AB109" s="37"/>
      <c r="AC109" s="37"/>
      <c r="AD109" s="43"/>
      <c r="AF109" s="41">
        <v>2.6858983434832799</v>
      </c>
      <c r="AG109" s="41">
        <v>1.0849521042215</v>
      </c>
      <c r="AH109" s="41">
        <v>1.085792682096101</v>
      </c>
    </row>
    <row r="110" spans="1:34" ht="13.2" x14ac:dyDescent="0.25">
      <c r="A110" s="40" t="s">
        <v>36</v>
      </c>
      <c r="B110" s="40" t="s">
        <v>7</v>
      </c>
      <c r="C110" s="40" t="s">
        <v>8</v>
      </c>
      <c r="D110" s="59">
        <v>7638</v>
      </c>
      <c r="G110" s="59">
        <v>280</v>
      </c>
      <c r="H110" s="59">
        <v>128</v>
      </c>
      <c r="I110" s="59">
        <v>2.6</v>
      </c>
      <c r="J110" s="59">
        <v>3.3</v>
      </c>
      <c r="K110" s="59">
        <v>256</v>
      </c>
      <c r="M110" s="59"/>
      <c r="N110" s="59">
        <v>31.850989999999999</v>
      </c>
      <c r="O110" s="60">
        <f t="shared" si="0"/>
        <v>2038.46336</v>
      </c>
      <c r="P110" s="60">
        <v>48.973210000000002</v>
      </c>
      <c r="Q110" s="39">
        <f t="shared" si="44"/>
        <v>3134.2854400000001</v>
      </c>
      <c r="R110" s="59">
        <v>6.3135519999999996</v>
      </c>
      <c r="S110" s="50">
        <f t="shared" si="77"/>
        <v>404.06732799999997</v>
      </c>
      <c r="T110" s="62">
        <v>43770</v>
      </c>
      <c r="U110" s="62">
        <v>44501</v>
      </c>
      <c r="V110" s="59">
        <v>64</v>
      </c>
      <c r="W110" s="59">
        <v>11</v>
      </c>
      <c r="X110" s="37">
        <f t="shared" ref="X110:X112" si="78">O110/D110</f>
        <v>0.26688444095312908</v>
      </c>
      <c r="Y110" s="38">
        <f t="shared" si="45"/>
        <v>65.037578708849182</v>
      </c>
      <c r="Z110" s="37">
        <f t="shared" ref="Z110:Z112" si="79">Q110/D110</f>
        <v>0.41035420790782928</v>
      </c>
      <c r="AA110" s="37">
        <f t="shared" ref="AA110:AA112" si="80">S110/D110</f>
        <v>5.2902242471851268E-2</v>
      </c>
      <c r="AB110" s="37">
        <f t="shared" ref="AB110:AB112" si="81">G110/D110</f>
        <v>3.6658811207122284E-2</v>
      </c>
      <c r="AC110" s="38">
        <f t="shared" ref="AC110:AC112" si="82">S110/G110*100</f>
        <v>144.30976000000001</v>
      </c>
      <c r="AF110" s="41">
        <v>3.1275251400134878</v>
      </c>
      <c r="AG110" s="41">
        <v>3.7048449890485688</v>
      </c>
      <c r="AH110" s="41">
        <v>3.7888494650259661</v>
      </c>
    </row>
    <row r="111" spans="1:34" ht="13.2" x14ac:dyDescent="0.25">
      <c r="A111" s="40" t="s">
        <v>799</v>
      </c>
      <c r="B111" s="40" t="s">
        <v>499</v>
      </c>
      <c r="C111" s="40" t="s">
        <v>785</v>
      </c>
      <c r="D111" s="40">
        <v>4061</v>
      </c>
      <c r="E111" s="40">
        <f>$I111*$V111*16</f>
        <v>563.20000000000005</v>
      </c>
      <c r="F111" s="40">
        <f>$I111*$V111*32</f>
        <v>1126.4000000000001</v>
      </c>
      <c r="G111" s="40">
        <v>140</v>
      </c>
      <c r="H111" s="40">
        <v>32</v>
      </c>
      <c r="I111" s="40">
        <v>2.2000000000000002</v>
      </c>
      <c r="J111" s="40">
        <v>3.2</v>
      </c>
      <c r="K111" s="40">
        <v>40</v>
      </c>
      <c r="M111" s="59"/>
      <c r="N111" s="59">
        <v>21.568000000000001</v>
      </c>
      <c r="O111" s="60">
        <f t="shared" si="0"/>
        <v>345.08800000000002</v>
      </c>
      <c r="P111" s="60">
        <v>35.200000000000003</v>
      </c>
      <c r="Q111" s="39">
        <f t="shared" si="44"/>
        <v>563.20000000000005</v>
      </c>
      <c r="S111" s="61"/>
      <c r="T111" s="61">
        <v>42522</v>
      </c>
      <c r="U111" s="61">
        <v>43252</v>
      </c>
      <c r="V111" s="59">
        <v>16</v>
      </c>
      <c r="W111" s="59">
        <v>11</v>
      </c>
      <c r="X111" s="37">
        <f t="shared" si="78"/>
        <v>8.4976114257572039E-2</v>
      </c>
      <c r="Y111" s="38">
        <f t="shared" si="45"/>
        <v>61.272727272727266</v>
      </c>
      <c r="Z111" s="37">
        <f t="shared" si="79"/>
        <v>0.13868505294262498</v>
      </c>
      <c r="AA111" s="37">
        <f t="shared" si="80"/>
        <v>0</v>
      </c>
      <c r="AB111" s="37">
        <f t="shared" si="81"/>
        <v>3.4474267421817285E-2</v>
      </c>
      <c r="AC111" s="38">
        <f t="shared" si="82"/>
        <v>0</v>
      </c>
      <c r="AD111" s="39">
        <f t="shared" ref="AD111:AD112" si="83">Q111/E111*100</f>
        <v>100</v>
      </c>
      <c r="AF111" s="41">
        <v>2.7053307719023389</v>
      </c>
      <c r="AG111" s="41">
        <v>1.451955828981732</v>
      </c>
      <c r="AH111" s="41">
        <v>1.281589602026169</v>
      </c>
    </row>
    <row r="112" spans="1:34" ht="13.2" x14ac:dyDescent="0.25">
      <c r="A112" s="40" t="s">
        <v>685</v>
      </c>
      <c r="B112" s="40" t="s">
        <v>128</v>
      </c>
      <c r="C112" s="40" t="s">
        <v>549</v>
      </c>
      <c r="D112" s="59">
        <v>919</v>
      </c>
      <c r="E112" s="40">
        <f>$I112*$V112*16</f>
        <v>774.40000000000009</v>
      </c>
      <c r="F112" s="40">
        <f>$I112*$V112*32</f>
        <v>1548.8000000000002</v>
      </c>
      <c r="G112" s="59">
        <v>145</v>
      </c>
      <c r="H112" s="59">
        <v>44</v>
      </c>
      <c r="I112" s="59">
        <v>2.2000000000000002</v>
      </c>
      <c r="J112" s="59">
        <v>3.6</v>
      </c>
      <c r="K112" s="59">
        <v>55</v>
      </c>
      <c r="M112" s="59"/>
      <c r="N112" s="59">
        <v>27.937010000000001</v>
      </c>
      <c r="O112" s="60">
        <f t="shared" si="0"/>
        <v>614.61422000000005</v>
      </c>
      <c r="P112" s="60">
        <v>35.200000000000003</v>
      </c>
      <c r="Q112" s="39">
        <f t="shared" si="44"/>
        <v>774.40000000000009</v>
      </c>
      <c r="S112" s="61"/>
      <c r="T112" s="61">
        <v>42887</v>
      </c>
      <c r="U112" s="62">
        <v>44501</v>
      </c>
      <c r="V112" s="59">
        <v>22</v>
      </c>
      <c r="W112" s="59">
        <v>11</v>
      </c>
      <c r="X112" s="37">
        <f t="shared" si="78"/>
        <v>0.66878587595212191</v>
      </c>
      <c r="Y112" s="38">
        <f t="shared" si="45"/>
        <v>79.366505681818182</v>
      </c>
      <c r="Z112" s="37">
        <f t="shared" si="79"/>
        <v>0.84265505984766065</v>
      </c>
      <c r="AA112" s="37">
        <f t="shared" si="80"/>
        <v>0</v>
      </c>
      <c r="AB112" s="37">
        <f t="shared" si="81"/>
        <v>0.15778019586507072</v>
      </c>
      <c r="AC112" s="38">
        <f t="shared" si="82"/>
        <v>0</v>
      </c>
      <c r="AD112" s="39">
        <f t="shared" si="83"/>
        <v>100</v>
      </c>
      <c r="AF112" s="41">
        <v>2.9435722537275888</v>
      </c>
      <c r="AG112" s="41">
        <v>1.8371172317534981</v>
      </c>
      <c r="AH112" s="41">
        <v>2.280706111764129</v>
      </c>
    </row>
    <row r="113" spans="1:34" ht="13.2" x14ac:dyDescent="0.25">
      <c r="A113" s="69" t="s">
        <v>399</v>
      </c>
      <c r="B113" s="69" t="s">
        <v>375</v>
      </c>
      <c r="C113" s="69" t="s">
        <v>387</v>
      </c>
      <c r="D113" s="69"/>
      <c r="E113" s="69"/>
      <c r="F113" s="69"/>
      <c r="G113" s="69"/>
      <c r="H113" s="69"/>
      <c r="I113" s="69"/>
      <c r="J113" s="69"/>
      <c r="K113" s="69"/>
      <c r="L113" s="74"/>
      <c r="M113" s="75"/>
      <c r="N113" s="75">
        <v>23.528400000000001</v>
      </c>
      <c r="O113" s="60">
        <f t="shared" si="0"/>
        <v>188.22720000000001</v>
      </c>
      <c r="P113" s="76">
        <v>30.687259999999998</v>
      </c>
      <c r="Q113" s="39">
        <f t="shared" si="44"/>
        <v>245.49807999999999</v>
      </c>
      <c r="R113" s="69"/>
      <c r="S113" s="79"/>
      <c r="T113" s="79">
        <v>40848</v>
      </c>
      <c r="U113" s="79">
        <v>40848</v>
      </c>
      <c r="V113" s="75">
        <v>8</v>
      </c>
      <c r="W113" s="75">
        <v>11</v>
      </c>
      <c r="X113" s="37"/>
      <c r="Y113" s="38">
        <f t="shared" si="45"/>
        <v>76.671556861055706</v>
      </c>
      <c r="Z113" s="37"/>
      <c r="AA113" s="37"/>
      <c r="AB113" s="37"/>
      <c r="AC113" s="37"/>
      <c r="AD113" s="43"/>
      <c r="AF113" s="41">
        <v>2.3861171366594358</v>
      </c>
      <c r="AG113" s="41">
        <v>2.287253680552614</v>
      </c>
      <c r="AH113" s="41">
        <v>2.3440249085110452</v>
      </c>
    </row>
    <row r="114" spans="1:34" ht="13.2" x14ac:dyDescent="0.25">
      <c r="A114" s="69" t="s">
        <v>450</v>
      </c>
      <c r="B114" s="69" t="s">
        <v>446</v>
      </c>
      <c r="C114" s="69" t="s">
        <v>447</v>
      </c>
      <c r="D114" s="69"/>
      <c r="E114" s="69"/>
      <c r="F114" s="69"/>
      <c r="G114" s="69"/>
      <c r="H114" s="69"/>
      <c r="I114" s="69"/>
      <c r="J114" s="69"/>
      <c r="K114" s="69"/>
      <c r="L114" s="74"/>
      <c r="M114" s="75"/>
      <c r="N114" s="75">
        <v>13.57673</v>
      </c>
      <c r="O114" s="60">
        <f t="shared" si="0"/>
        <v>217.22767999999999</v>
      </c>
      <c r="P114" s="76">
        <v>14.784000000000001</v>
      </c>
      <c r="Q114" s="39">
        <f t="shared" si="44"/>
        <v>236.54400000000001</v>
      </c>
      <c r="R114" s="69"/>
      <c r="S114" s="78"/>
      <c r="T114" s="78">
        <v>41791</v>
      </c>
      <c r="U114" s="79">
        <v>43040</v>
      </c>
      <c r="V114" s="75">
        <v>16</v>
      </c>
      <c r="W114" s="75">
        <v>11</v>
      </c>
      <c r="X114" s="37"/>
      <c r="Y114" s="38">
        <f t="shared" si="45"/>
        <v>91.833942099567096</v>
      </c>
      <c r="Z114" s="37"/>
      <c r="AA114" s="37"/>
      <c r="AB114" s="37"/>
      <c r="AC114" s="37"/>
      <c r="AD114" s="43"/>
      <c r="AF114" s="41">
        <v>2.6520079113093611</v>
      </c>
      <c r="AG114" s="41">
        <v>2.2408139438884618</v>
      </c>
      <c r="AH114" s="41">
        <v>2.9239087957030678</v>
      </c>
    </row>
    <row r="115" spans="1:34" ht="13.2" x14ac:dyDescent="0.25">
      <c r="A115" s="69" t="s">
        <v>347</v>
      </c>
      <c r="B115" s="69" t="s">
        <v>182</v>
      </c>
      <c r="C115" s="69" t="s">
        <v>188</v>
      </c>
      <c r="D115" s="69"/>
      <c r="E115" s="69"/>
      <c r="F115" s="69"/>
      <c r="G115" s="69">
        <v>75</v>
      </c>
      <c r="H115" s="69"/>
      <c r="I115" s="69">
        <v>2.4</v>
      </c>
      <c r="J115" s="69"/>
      <c r="K115" s="69">
        <v>6</v>
      </c>
      <c r="L115" s="74"/>
      <c r="M115" s="75"/>
      <c r="N115" s="75">
        <v>7.8161209999999999</v>
      </c>
      <c r="O115" s="60">
        <f t="shared" si="0"/>
        <v>31.264483999999999</v>
      </c>
      <c r="P115" s="76">
        <v>9.6</v>
      </c>
      <c r="Q115" s="39">
        <f t="shared" si="44"/>
        <v>38.4</v>
      </c>
      <c r="R115" s="69"/>
      <c r="S115" s="79"/>
      <c r="T115" s="79">
        <v>40848</v>
      </c>
      <c r="U115" s="78">
        <v>42156</v>
      </c>
      <c r="V115" s="75">
        <v>4</v>
      </c>
      <c r="W115" s="75">
        <v>11</v>
      </c>
      <c r="X115" s="37"/>
      <c r="Y115" s="38">
        <f t="shared" si="45"/>
        <v>81.417927083333325</v>
      </c>
      <c r="Z115" s="37"/>
      <c r="AA115" s="37"/>
      <c r="AB115" s="37"/>
      <c r="AC115" s="38">
        <f t="shared" ref="AC115:AC121" si="84">S115/G115*100</f>
        <v>0</v>
      </c>
      <c r="AD115" s="43"/>
      <c r="AF115" s="41">
        <v>2.499432419747436</v>
      </c>
      <c r="AG115" s="41">
        <v>1.2085830160798501</v>
      </c>
      <c r="AH115" s="41">
        <v>1.3282388783386001</v>
      </c>
    </row>
    <row r="116" spans="1:34" ht="13.2" x14ac:dyDescent="0.25">
      <c r="A116" s="40" t="s">
        <v>835</v>
      </c>
      <c r="B116" s="40" t="s">
        <v>811</v>
      </c>
      <c r="C116" s="40" t="s">
        <v>812</v>
      </c>
      <c r="D116" s="59">
        <v>2612</v>
      </c>
      <c r="E116" s="40">
        <f>$I116*$V116*32</f>
        <v>1280</v>
      </c>
      <c r="F116" s="40">
        <f>$I116*$V116*64</f>
        <v>2560</v>
      </c>
      <c r="G116" s="59">
        <v>125</v>
      </c>
      <c r="H116" s="59">
        <v>40</v>
      </c>
      <c r="I116" s="59">
        <v>2</v>
      </c>
      <c r="J116" s="59">
        <v>3.7</v>
      </c>
      <c r="K116" s="59">
        <v>27.5</v>
      </c>
      <c r="M116" s="59"/>
      <c r="N116" s="59">
        <v>35.234029999999997</v>
      </c>
      <c r="O116" s="60">
        <f t="shared" si="0"/>
        <v>704.68059999999991</v>
      </c>
      <c r="P116" s="60">
        <v>64</v>
      </c>
      <c r="Q116" s="39">
        <f t="shared" si="44"/>
        <v>1280</v>
      </c>
      <c r="S116" s="62"/>
      <c r="T116" s="62">
        <v>43040</v>
      </c>
      <c r="U116" s="62">
        <v>44501</v>
      </c>
      <c r="V116" s="59">
        <v>20</v>
      </c>
      <c r="W116" s="59">
        <v>10</v>
      </c>
      <c r="X116" s="37">
        <f t="shared" ref="X116:X121" si="85">O116/D116</f>
        <v>0.26978583460949462</v>
      </c>
      <c r="Y116" s="38">
        <f t="shared" si="45"/>
        <v>55.053171874999997</v>
      </c>
      <c r="Z116" s="37">
        <f t="shared" ref="Z116:Z121" si="86">Q116/D116</f>
        <v>0.49004594180704442</v>
      </c>
      <c r="AA116" s="37">
        <f t="shared" ref="AA116:AA121" si="87">S116/D116</f>
        <v>0</v>
      </c>
      <c r="AB116" s="37">
        <f t="shared" ref="AB116:AB121" si="88">G116/D116</f>
        <v>4.7856049004594184E-2</v>
      </c>
      <c r="AC116" s="38">
        <f t="shared" si="84"/>
        <v>0</v>
      </c>
      <c r="AD116" s="39">
        <f t="shared" ref="AD116:AD121" si="89">Q116/E116*100</f>
        <v>100</v>
      </c>
      <c r="AF116" s="41">
        <v>2.7632528370291989</v>
      </c>
      <c r="AG116" s="41">
        <v>1.5436853880645971</v>
      </c>
      <c r="AH116" s="41">
        <v>1.351650044846529</v>
      </c>
    </row>
    <row r="117" spans="1:34" ht="13.2" x14ac:dyDescent="0.25">
      <c r="A117" s="40" t="s">
        <v>606</v>
      </c>
      <c r="B117" s="40" t="s">
        <v>499</v>
      </c>
      <c r="C117" s="40" t="s">
        <v>538</v>
      </c>
      <c r="D117" s="40">
        <v>2057</v>
      </c>
      <c r="E117" s="40">
        <f>$I117*$V117*16</f>
        <v>409.6</v>
      </c>
      <c r="F117" s="40">
        <f>$I117*$V117*32</f>
        <v>819.2</v>
      </c>
      <c r="G117" s="40">
        <v>135</v>
      </c>
      <c r="H117" s="40">
        <v>16</v>
      </c>
      <c r="I117" s="40">
        <v>3.2</v>
      </c>
      <c r="J117" s="40">
        <v>3.6</v>
      </c>
      <c r="K117" s="40">
        <v>20</v>
      </c>
      <c r="M117" s="59"/>
      <c r="N117" s="59">
        <v>30.327030000000001</v>
      </c>
      <c r="O117" s="60">
        <f t="shared" si="0"/>
        <v>242.61624</v>
      </c>
      <c r="P117" s="60">
        <v>51.2</v>
      </c>
      <c r="Q117" s="39">
        <f t="shared" si="44"/>
        <v>409.6</v>
      </c>
      <c r="S117" s="61"/>
      <c r="T117" s="61">
        <v>42156</v>
      </c>
      <c r="U117" s="61">
        <v>43252</v>
      </c>
      <c r="V117" s="59">
        <v>8</v>
      </c>
      <c r="W117" s="59">
        <v>10</v>
      </c>
      <c r="X117" s="37">
        <f t="shared" si="85"/>
        <v>0.11794664073894021</v>
      </c>
      <c r="Y117" s="38">
        <f t="shared" si="45"/>
        <v>59.232480468749991</v>
      </c>
      <c r="Z117" s="37">
        <f t="shared" si="86"/>
        <v>0.19912493923189112</v>
      </c>
      <c r="AA117" s="37">
        <f t="shared" si="87"/>
        <v>0</v>
      </c>
      <c r="AB117" s="37">
        <f t="shared" si="88"/>
        <v>6.562955760816723E-2</v>
      </c>
      <c r="AC117" s="38">
        <f t="shared" si="84"/>
        <v>0</v>
      </c>
      <c r="AD117" s="39">
        <f t="shared" si="89"/>
        <v>100</v>
      </c>
      <c r="AF117" s="41">
        <v>2.4749523782755949</v>
      </c>
      <c r="AG117" s="41">
        <v>1.243767685365303</v>
      </c>
      <c r="AH117" s="41">
        <v>1.047323663034968</v>
      </c>
    </row>
    <row r="118" spans="1:34" ht="13.2" x14ac:dyDescent="0.25">
      <c r="A118" s="40" t="s">
        <v>1055</v>
      </c>
      <c r="B118" s="40" t="s">
        <v>717</v>
      </c>
      <c r="C118" s="40" t="s">
        <v>741</v>
      </c>
      <c r="D118" s="40">
        <v>1666</v>
      </c>
      <c r="E118" s="40">
        <f>$I118*$V118*4</f>
        <v>83.039999999999992</v>
      </c>
      <c r="F118" s="40">
        <f>$I118*$V118*8</f>
        <v>166.07999999999998</v>
      </c>
      <c r="G118" s="40">
        <v>130</v>
      </c>
      <c r="H118" s="40">
        <v>12</v>
      </c>
      <c r="I118" s="40">
        <v>3.46</v>
      </c>
      <c r="J118" s="40">
        <v>3.73</v>
      </c>
      <c r="K118" s="40">
        <v>12</v>
      </c>
      <c r="M118" s="59"/>
      <c r="N118" s="59">
        <v>10.52985</v>
      </c>
      <c r="O118" s="60">
        <f t="shared" si="0"/>
        <v>63.179099999999998</v>
      </c>
      <c r="P118" s="60">
        <v>13.859260000000001</v>
      </c>
      <c r="Q118" s="39">
        <f t="shared" si="44"/>
        <v>83.155560000000008</v>
      </c>
      <c r="S118" s="62"/>
      <c r="T118" s="62">
        <v>40848</v>
      </c>
      <c r="U118" s="61">
        <v>42522</v>
      </c>
      <c r="V118" s="59">
        <v>6</v>
      </c>
      <c r="W118" s="59">
        <v>10</v>
      </c>
      <c r="X118" s="37">
        <f t="shared" si="85"/>
        <v>3.7922629051620645E-2</v>
      </c>
      <c r="Y118" s="38">
        <f t="shared" si="45"/>
        <v>75.977000215018691</v>
      </c>
      <c r="Z118" s="37">
        <f t="shared" si="86"/>
        <v>4.9913301320528215E-2</v>
      </c>
      <c r="AA118" s="37">
        <f t="shared" si="87"/>
        <v>0</v>
      </c>
      <c r="AB118" s="37">
        <f t="shared" si="88"/>
        <v>7.8031212484993992E-2</v>
      </c>
      <c r="AC118" s="38">
        <f t="shared" si="84"/>
        <v>0</v>
      </c>
      <c r="AD118" s="39">
        <f t="shared" si="89"/>
        <v>100.13916184971102</v>
      </c>
      <c r="AF118" s="41">
        <v>2.326152421361571</v>
      </c>
      <c r="AG118" s="41">
        <v>1.871652402352378</v>
      </c>
      <c r="AH118" s="41">
        <v>1.745405331801787</v>
      </c>
    </row>
    <row r="119" spans="1:34" ht="13.2" x14ac:dyDescent="0.25">
      <c r="A119" s="40" t="s">
        <v>71</v>
      </c>
      <c r="B119" s="40" t="s">
        <v>55</v>
      </c>
      <c r="C119" s="40" t="s">
        <v>56</v>
      </c>
      <c r="D119" s="40">
        <v>996</v>
      </c>
      <c r="E119" s="40">
        <f>$I119*$V119*8</f>
        <v>112</v>
      </c>
      <c r="F119" s="40">
        <f>$I119*$V119*16</f>
        <v>224</v>
      </c>
      <c r="G119" s="40">
        <v>130</v>
      </c>
      <c r="H119" s="40">
        <v>8</v>
      </c>
      <c r="I119" s="40">
        <v>3.5</v>
      </c>
      <c r="J119" s="40">
        <v>3.8</v>
      </c>
      <c r="K119" s="40">
        <v>15</v>
      </c>
      <c r="M119" s="59"/>
      <c r="N119" s="59">
        <v>10.78819</v>
      </c>
      <c r="O119" s="60">
        <f t="shared" si="0"/>
        <v>43.152760000000001</v>
      </c>
      <c r="P119" s="60">
        <v>27.89134</v>
      </c>
      <c r="Q119" s="39">
        <f t="shared" si="44"/>
        <v>111.56536</v>
      </c>
      <c r="S119" s="61"/>
      <c r="T119" s="61">
        <v>41791</v>
      </c>
      <c r="U119" s="62">
        <v>42675</v>
      </c>
      <c r="V119" s="59">
        <v>4</v>
      </c>
      <c r="W119" s="59">
        <v>10</v>
      </c>
      <c r="X119" s="37">
        <f t="shared" si="85"/>
        <v>4.3326064257028112E-2</v>
      </c>
      <c r="Y119" s="38">
        <f t="shared" si="45"/>
        <v>38.679353519766352</v>
      </c>
      <c r="Z119" s="37">
        <f t="shared" si="86"/>
        <v>0.11201341365461848</v>
      </c>
      <c r="AA119" s="37">
        <f t="shared" si="87"/>
        <v>0</v>
      </c>
      <c r="AB119" s="37">
        <f t="shared" si="88"/>
        <v>0.13052208835341367</v>
      </c>
      <c r="AC119" s="38">
        <f t="shared" si="84"/>
        <v>0</v>
      </c>
      <c r="AD119" s="39">
        <f t="shared" si="89"/>
        <v>99.611928571428564</v>
      </c>
      <c r="AF119" s="41">
        <v>2.439924486011853</v>
      </c>
      <c r="AG119" s="41">
        <v>1.919941713372076</v>
      </c>
      <c r="AH119" s="41">
        <v>1.0714733449941589</v>
      </c>
    </row>
    <row r="120" spans="1:34" ht="13.2" x14ac:dyDescent="0.25">
      <c r="A120" s="40" t="s">
        <v>971</v>
      </c>
      <c r="B120" s="40" t="s">
        <v>811</v>
      </c>
      <c r="C120" s="40" t="s">
        <v>972</v>
      </c>
      <c r="D120" s="59">
        <v>501</v>
      </c>
      <c r="E120" s="40">
        <f>$I120*$V120*16</f>
        <v>268.8</v>
      </c>
      <c r="F120" s="40">
        <f>$I120*$V120*32</f>
        <v>537.6</v>
      </c>
      <c r="G120" s="59">
        <v>85</v>
      </c>
      <c r="H120" s="59">
        <v>16</v>
      </c>
      <c r="I120" s="59">
        <v>2.1</v>
      </c>
      <c r="J120" s="59">
        <v>3</v>
      </c>
      <c r="K120" s="59">
        <v>11</v>
      </c>
      <c r="M120" s="59"/>
      <c r="N120" s="59">
        <v>16.074400000000001</v>
      </c>
      <c r="O120" s="60">
        <f t="shared" si="0"/>
        <v>128.59520000000001</v>
      </c>
      <c r="P120" s="60">
        <v>53.76</v>
      </c>
      <c r="Q120" s="39">
        <f t="shared" si="44"/>
        <v>430.08</v>
      </c>
      <c r="S120" s="62"/>
      <c r="T120" s="62">
        <v>43405</v>
      </c>
      <c r="U120" s="62">
        <v>44501</v>
      </c>
      <c r="V120" s="59">
        <v>8</v>
      </c>
      <c r="W120" s="59">
        <v>10</v>
      </c>
      <c r="X120" s="37">
        <f t="shared" si="85"/>
        <v>0.25667704590818363</v>
      </c>
      <c r="Y120" s="38">
        <f t="shared" si="45"/>
        <v>29.90029761904762</v>
      </c>
      <c r="Z120" s="37">
        <f>Q120/D120</f>
        <v>0.85844311377245508</v>
      </c>
      <c r="AA120" s="37">
        <f t="shared" si="87"/>
        <v>0</v>
      </c>
      <c r="AB120" s="37">
        <f t="shared" si="88"/>
        <v>0.16966067864271456</v>
      </c>
      <c r="AC120" s="38">
        <f t="shared" si="84"/>
        <v>0</v>
      </c>
      <c r="AD120" s="39">
        <f t="shared" si="89"/>
        <v>160</v>
      </c>
      <c r="AF120" s="41">
        <v>2.8294479393359668</v>
      </c>
      <c r="AG120" s="41">
        <v>2.9884545916112182</v>
      </c>
      <c r="AH120" s="41">
        <v>1.397162392378229</v>
      </c>
    </row>
    <row r="121" spans="1:34" ht="13.2" x14ac:dyDescent="0.25">
      <c r="A121" s="40" t="s">
        <v>534</v>
      </c>
      <c r="B121" s="40" t="s">
        <v>503</v>
      </c>
      <c r="C121" s="40" t="s">
        <v>510</v>
      </c>
      <c r="D121" s="40">
        <v>297</v>
      </c>
      <c r="E121" s="40">
        <f>V121*I121*8</f>
        <v>76.8</v>
      </c>
      <c r="F121" s="40">
        <f>V121*I121*16</f>
        <v>153.6</v>
      </c>
      <c r="G121" s="40">
        <v>80</v>
      </c>
      <c r="H121" s="40">
        <v>4</v>
      </c>
      <c r="I121" s="40">
        <v>2.4</v>
      </c>
      <c r="J121" s="69"/>
      <c r="K121" s="40">
        <v>10</v>
      </c>
      <c r="M121" s="59"/>
      <c r="N121" s="59">
        <v>9.9377589999999998</v>
      </c>
      <c r="O121" s="60">
        <f t="shared" si="0"/>
        <v>39.751035999999999</v>
      </c>
      <c r="P121" s="60">
        <v>19.200009999999999</v>
      </c>
      <c r="Q121" s="39">
        <f t="shared" si="44"/>
        <v>76.800039999999996</v>
      </c>
      <c r="S121" s="61"/>
      <c r="T121" s="61">
        <v>41426</v>
      </c>
      <c r="U121" s="61">
        <v>41791</v>
      </c>
      <c r="V121" s="59">
        <v>4</v>
      </c>
      <c r="W121" s="59">
        <v>10</v>
      </c>
      <c r="X121" s="37">
        <f t="shared" si="85"/>
        <v>0.13384187205387205</v>
      </c>
      <c r="Y121" s="38">
        <f t="shared" si="45"/>
        <v>51.759134500450784</v>
      </c>
      <c r="Z121" s="37">
        <f t="shared" si="86"/>
        <v>0.25858599326599324</v>
      </c>
      <c r="AA121" s="37">
        <f t="shared" si="87"/>
        <v>0</v>
      </c>
      <c r="AB121" s="37">
        <f t="shared" si="88"/>
        <v>0.26936026936026936</v>
      </c>
      <c r="AC121" s="38">
        <f t="shared" si="84"/>
        <v>0</v>
      </c>
      <c r="AD121" s="39">
        <f t="shared" si="89"/>
        <v>100.00005208333333</v>
      </c>
      <c r="AF121" s="41">
        <v>2.2447870173744149</v>
      </c>
      <c r="AG121" s="41">
        <v>1.112060700437876</v>
      </c>
      <c r="AH121" s="41">
        <v>0.78637972031477799</v>
      </c>
    </row>
    <row r="122" spans="1:34" ht="13.2" x14ac:dyDescent="0.25">
      <c r="A122" s="69" t="s">
        <v>445</v>
      </c>
      <c r="B122" s="69" t="s">
        <v>446</v>
      </c>
      <c r="C122" s="69" t="s">
        <v>447</v>
      </c>
      <c r="D122" s="69"/>
      <c r="E122" s="69"/>
      <c r="F122" s="69"/>
      <c r="G122" s="69"/>
      <c r="H122" s="69"/>
      <c r="I122" s="69"/>
      <c r="J122" s="69"/>
      <c r="K122" s="69"/>
      <c r="L122" s="74"/>
      <c r="M122" s="75"/>
      <c r="N122" s="75">
        <v>13.606120000000001</v>
      </c>
      <c r="O122" s="60">
        <f t="shared" si="0"/>
        <v>217.69792000000001</v>
      </c>
      <c r="P122" s="76">
        <v>14.78401</v>
      </c>
      <c r="Q122" s="39">
        <f t="shared" si="44"/>
        <v>236.54416000000001</v>
      </c>
      <c r="R122" s="69"/>
      <c r="S122" s="78"/>
      <c r="T122" s="78">
        <v>41061</v>
      </c>
      <c r="U122" s="79">
        <v>41579</v>
      </c>
      <c r="V122" s="75">
        <v>16</v>
      </c>
      <c r="W122" s="75">
        <v>10</v>
      </c>
      <c r="X122" s="37"/>
      <c r="Y122" s="38">
        <f t="shared" si="45"/>
        <v>92.032675843698698</v>
      </c>
      <c r="Z122" s="37"/>
      <c r="AA122" s="37"/>
      <c r="AB122" s="37"/>
      <c r="AC122" s="37"/>
      <c r="AD122" s="43"/>
      <c r="AF122" s="41">
        <v>2.2595223248619418</v>
      </c>
      <c r="AG122" s="41">
        <v>3.103182437131963</v>
      </c>
      <c r="AH122" s="41">
        <v>3.8067366742361779</v>
      </c>
    </row>
    <row r="123" spans="1:34" ht="13.2" x14ac:dyDescent="0.25">
      <c r="A123" s="69" t="s">
        <v>410</v>
      </c>
      <c r="B123" s="69" t="s">
        <v>375</v>
      </c>
      <c r="C123" s="69" t="s">
        <v>411</v>
      </c>
      <c r="D123" s="69"/>
      <c r="E123" s="69"/>
      <c r="F123" s="69"/>
      <c r="G123" s="69"/>
      <c r="H123" s="69"/>
      <c r="I123" s="69"/>
      <c r="J123" s="69"/>
      <c r="K123" s="69"/>
      <c r="L123" s="74"/>
      <c r="M123" s="75"/>
      <c r="N123" s="75">
        <v>2.2320389999999999</v>
      </c>
      <c r="O123" s="60">
        <f t="shared" si="0"/>
        <v>4.4640779999999998</v>
      </c>
      <c r="P123" s="76">
        <v>2.799998</v>
      </c>
      <c r="Q123" s="39">
        <f t="shared" si="44"/>
        <v>5.599996</v>
      </c>
      <c r="R123" s="69"/>
      <c r="S123" s="79"/>
      <c r="T123" s="79">
        <v>40848</v>
      </c>
      <c r="U123" s="79">
        <v>41214</v>
      </c>
      <c r="V123" s="75">
        <v>2</v>
      </c>
      <c r="W123" s="75">
        <v>10</v>
      </c>
      <c r="X123" s="37"/>
      <c r="Y123" s="38">
        <f t="shared" si="45"/>
        <v>79.715735511239643</v>
      </c>
      <c r="Z123" s="37"/>
      <c r="AA123" s="37"/>
      <c r="AB123" s="37"/>
      <c r="AC123" s="37"/>
      <c r="AD123" s="43"/>
      <c r="AF123" s="41">
        <v>2.229277338917071</v>
      </c>
      <c r="AG123" s="41">
        <v>1.57253431780494</v>
      </c>
      <c r="AH123" s="41">
        <v>1.6925230036264329</v>
      </c>
    </row>
    <row r="124" spans="1:34" ht="13.2" x14ac:dyDescent="0.25">
      <c r="A124" s="40" t="s">
        <v>27</v>
      </c>
      <c r="B124" s="40" t="s">
        <v>28</v>
      </c>
      <c r="C124" s="40" t="s">
        <v>29</v>
      </c>
      <c r="D124" s="59">
        <v>7890</v>
      </c>
      <c r="G124" s="59">
        <v>280</v>
      </c>
      <c r="H124" s="59">
        <v>128</v>
      </c>
      <c r="I124" s="59">
        <v>2.4500000000000002</v>
      </c>
      <c r="J124" s="59">
        <v>3.5</v>
      </c>
      <c r="K124" s="59">
        <v>256</v>
      </c>
      <c r="M124" s="59"/>
      <c r="N124" s="59">
        <v>29.63373</v>
      </c>
      <c r="O124" s="60">
        <f t="shared" si="0"/>
        <v>1896.55872</v>
      </c>
      <c r="P124" s="60">
        <v>38.550359999999998</v>
      </c>
      <c r="Q124" s="39">
        <f t="shared" si="44"/>
        <v>2467.2230399999999</v>
      </c>
      <c r="S124" s="61"/>
      <c r="T124" s="61">
        <v>44348</v>
      </c>
      <c r="U124" s="62">
        <v>44501</v>
      </c>
      <c r="V124" s="59">
        <v>64</v>
      </c>
      <c r="W124" s="59">
        <v>9</v>
      </c>
      <c r="X124" s="37">
        <f t="shared" ref="X124:X130" si="90">O124/D124</f>
        <v>0.24037499619771863</v>
      </c>
      <c r="Y124" s="38">
        <f t="shared" si="45"/>
        <v>76.870177087840432</v>
      </c>
      <c r="Z124" s="37">
        <f t="shared" ref="Z124:Z130" si="91">Q124/D124</f>
        <v>0.31270253992395436</v>
      </c>
      <c r="AA124" s="37">
        <f t="shared" ref="AA124:AA130" si="92">S124/D124</f>
        <v>0</v>
      </c>
      <c r="AB124" s="37">
        <f t="shared" ref="AB124:AB130" si="93">G124/D124</f>
        <v>3.5487959442332066E-2</v>
      </c>
      <c r="AC124" s="38">
        <f t="shared" ref="AC124:AC130" si="94">S124/G124*100</f>
        <v>0</v>
      </c>
      <c r="AF124" s="41">
        <v>2.5796760710553821</v>
      </c>
      <c r="AG124" s="41">
        <v>2.523134905534957</v>
      </c>
      <c r="AH124" s="41">
        <v>2.996411369686693</v>
      </c>
    </row>
    <row r="125" spans="1:34" ht="13.2" x14ac:dyDescent="0.25">
      <c r="A125" s="40" t="s">
        <v>646</v>
      </c>
      <c r="B125" s="40" t="s">
        <v>499</v>
      </c>
      <c r="C125" s="40" t="s">
        <v>538</v>
      </c>
      <c r="D125" s="40">
        <v>1846</v>
      </c>
      <c r="E125" s="40">
        <f>$I125*$V125*16</f>
        <v>448</v>
      </c>
      <c r="F125" s="40">
        <f>$I125*$V125*32</f>
        <v>896</v>
      </c>
      <c r="G125" s="40">
        <v>120</v>
      </c>
      <c r="H125" s="40">
        <v>28</v>
      </c>
      <c r="I125" s="40">
        <v>2</v>
      </c>
      <c r="J125" s="40">
        <v>3</v>
      </c>
      <c r="K125" s="40">
        <v>35</v>
      </c>
      <c r="M125" s="59"/>
      <c r="N125" s="59">
        <v>25.061889999999998</v>
      </c>
      <c r="O125" s="60">
        <f t="shared" si="0"/>
        <v>350.86645999999996</v>
      </c>
      <c r="P125" s="60">
        <v>32</v>
      </c>
      <c r="Q125" s="39">
        <f t="shared" si="44"/>
        <v>448</v>
      </c>
      <c r="S125" s="62"/>
      <c r="T125" s="62">
        <v>41944</v>
      </c>
      <c r="U125" s="62">
        <v>42675</v>
      </c>
      <c r="V125" s="59">
        <v>14</v>
      </c>
      <c r="W125" s="59">
        <v>9</v>
      </c>
      <c r="X125" s="37">
        <f t="shared" si="90"/>
        <v>0.19006850487540627</v>
      </c>
      <c r="Y125" s="38">
        <f t="shared" si="45"/>
        <v>78.318406249999995</v>
      </c>
      <c r="Z125" s="37">
        <f t="shared" si="91"/>
        <v>0.24268689057421453</v>
      </c>
      <c r="AA125" s="37">
        <f t="shared" si="92"/>
        <v>0</v>
      </c>
      <c r="AB125" s="37">
        <f t="shared" si="93"/>
        <v>6.500541711809317E-2</v>
      </c>
      <c r="AC125" s="38">
        <f t="shared" si="94"/>
        <v>0</v>
      </c>
      <c r="AD125" s="39">
        <f t="shared" ref="AD125:AD128" si="95">Q125/E125*100</f>
        <v>100</v>
      </c>
      <c r="AF125" s="41">
        <v>2.2129232331512991</v>
      </c>
      <c r="AG125" s="41">
        <v>0.93966575894006554</v>
      </c>
      <c r="AH125" s="41">
        <v>1.058987151891319</v>
      </c>
    </row>
    <row r="126" spans="1:34" ht="13.2" x14ac:dyDescent="0.25">
      <c r="A126" s="40" t="s">
        <v>84</v>
      </c>
      <c r="B126" s="40" t="s">
        <v>55</v>
      </c>
      <c r="C126" s="40" t="s">
        <v>56</v>
      </c>
      <c r="D126" s="40">
        <v>1750</v>
      </c>
      <c r="E126" s="40">
        <f>$I126*$V126*8</f>
        <v>192</v>
      </c>
      <c r="F126" s="40">
        <f>$I126*$V126*16</f>
        <v>384</v>
      </c>
      <c r="G126" s="40">
        <v>95</v>
      </c>
      <c r="H126" s="40">
        <v>20</v>
      </c>
      <c r="I126" s="40">
        <v>2.4</v>
      </c>
      <c r="J126" s="40">
        <v>3</v>
      </c>
      <c r="K126" s="40">
        <v>25</v>
      </c>
      <c r="M126" s="59"/>
      <c r="N126" s="59">
        <v>15.05729</v>
      </c>
      <c r="O126" s="60">
        <f t="shared" si="0"/>
        <v>150.5729</v>
      </c>
      <c r="P126" s="60">
        <v>19.2</v>
      </c>
      <c r="Q126" s="39">
        <f t="shared" si="44"/>
        <v>192</v>
      </c>
      <c r="S126" s="62"/>
      <c r="T126" s="62">
        <v>41579</v>
      </c>
      <c r="U126" s="61">
        <v>43983</v>
      </c>
      <c r="V126" s="59">
        <v>10</v>
      </c>
      <c r="W126" s="59">
        <v>9</v>
      </c>
      <c r="X126" s="37">
        <f t="shared" si="90"/>
        <v>8.604165714285715E-2</v>
      </c>
      <c r="Y126" s="38">
        <f t="shared" si="45"/>
        <v>78.423385416666662</v>
      </c>
      <c r="Z126" s="37">
        <f t="shared" si="91"/>
        <v>0.10971428571428571</v>
      </c>
      <c r="AA126" s="37">
        <f t="shared" si="92"/>
        <v>0</v>
      </c>
      <c r="AB126" s="37">
        <f t="shared" si="93"/>
        <v>5.4285714285714284E-2</v>
      </c>
      <c r="AC126" s="38">
        <f t="shared" si="94"/>
        <v>0</v>
      </c>
      <c r="AD126" s="39">
        <f t="shared" si="95"/>
        <v>100</v>
      </c>
      <c r="AF126" s="41">
        <v>2.3009100778101872</v>
      </c>
      <c r="AG126" s="41">
        <v>0.85475856144258999</v>
      </c>
      <c r="AH126" s="41">
        <v>0.97407728446763553</v>
      </c>
    </row>
    <row r="127" spans="1:34" ht="13.2" x14ac:dyDescent="0.25">
      <c r="A127" s="40" t="s">
        <v>810</v>
      </c>
      <c r="B127" s="40" t="s">
        <v>811</v>
      </c>
      <c r="C127" s="40" t="s">
        <v>812</v>
      </c>
      <c r="D127" s="40">
        <v>1286</v>
      </c>
      <c r="E127" s="40">
        <f>$I127*$V127*32</f>
        <v>896</v>
      </c>
      <c r="F127" s="40">
        <f>$I127*$V127*64</f>
        <v>1792</v>
      </c>
      <c r="G127" s="59">
        <v>105</v>
      </c>
      <c r="H127" s="59">
        <v>28</v>
      </c>
      <c r="I127" s="59">
        <v>2</v>
      </c>
      <c r="J127" s="59">
        <v>2.8</v>
      </c>
      <c r="K127" s="59">
        <v>19.25</v>
      </c>
      <c r="M127" s="59"/>
      <c r="N127" s="59">
        <v>15.62256</v>
      </c>
      <c r="O127" s="60">
        <f t="shared" si="0"/>
        <v>218.71584000000001</v>
      </c>
      <c r="P127" s="60">
        <v>64</v>
      </c>
      <c r="Q127" s="39">
        <f t="shared" si="44"/>
        <v>896</v>
      </c>
      <c r="R127" s="59">
        <v>10.97724</v>
      </c>
      <c r="S127" s="50">
        <f>R127*V127</f>
        <v>153.68136000000001</v>
      </c>
      <c r="T127" s="62">
        <v>43405</v>
      </c>
      <c r="U127" s="62">
        <v>44501</v>
      </c>
      <c r="V127" s="59">
        <v>14</v>
      </c>
      <c r="W127" s="59">
        <v>9</v>
      </c>
      <c r="X127" s="37">
        <f t="shared" si="90"/>
        <v>0.17007452566096423</v>
      </c>
      <c r="Y127" s="38">
        <f t="shared" si="45"/>
        <v>24.410250000000001</v>
      </c>
      <c r="Z127" s="37">
        <f t="shared" si="91"/>
        <v>0.69673405909797825</v>
      </c>
      <c r="AA127" s="37">
        <f t="shared" si="92"/>
        <v>0.1195033903576983</v>
      </c>
      <c r="AB127" s="37">
        <f t="shared" si="93"/>
        <v>8.164852255054432E-2</v>
      </c>
      <c r="AC127" s="38">
        <f t="shared" si="94"/>
        <v>146.36320000000001</v>
      </c>
      <c r="AD127" s="39">
        <f t="shared" si="95"/>
        <v>100</v>
      </c>
      <c r="AF127" s="41">
        <v>2.538872418192077</v>
      </c>
      <c r="AG127" s="41">
        <v>2.9828458760127048</v>
      </c>
      <c r="AH127" s="41">
        <v>1.176052590124878</v>
      </c>
    </row>
    <row r="128" spans="1:34" ht="13.2" x14ac:dyDescent="0.25">
      <c r="A128" s="40" t="s">
        <v>906</v>
      </c>
      <c r="B128" s="40" t="s">
        <v>717</v>
      </c>
      <c r="C128" s="40" t="s">
        <v>718</v>
      </c>
      <c r="D128" s="40">
        <v>170</v>
      </c>
      <c r="E128" s="40">
        <f>$I128*$V128*4</f>
        <v>36.159999999999997</v>
      </c>
      <c r="F128" s="40">
        <f>$I128*$V128*8</f>
        <v>72.319999999999993</v>
      </c>
      <c r="G128" s="40">
        <v>60</v>
      </c>
      <c r="H128" s="40">
        <v>8</v>
      </c>
      <c r="I128" s="40">
        <v>2.2599999999999998</v>
      </c>
      <c r="J128" s="40">
        <v>2.48</v>
      </c>
      <c r="K128" s="40">
        <v>8</v>
      </c>
      <c r="M128" s="59"/>
      <c r="N128" s="59">
        <v>5.6824130000000004</v>
      </c>
      <c r="O128" s="60">
        <f t="shared" si="0"/>
        <v>22.729652000000002</v>
      </c>
      <c r="P128" s="60">
        <v>9.0400010000000002</v>
      </c>
      <c r="Q128" s="39">
        <f t="shared" si="44"/>
        <v>36.160004000000001</v>
      </c>
      <c r="S128" s="62"/>
      <c r="T128" s="62">
        <v>40848</v>
      </c>
      <c r="U128" s="61">
        <v>41061</v>
      </c>
      <c r="V128" s="59">
        <v>4</v>
      </c>
      <c r="W128" s="59">
        <v>9</v>
      </c>
      <c r="X128" s="37">
        <f t="shared" si="90"/>
        <v>0.13370383529411767</v>
      </c>
      <c r="Y128" s="38">
        <f t="shared" si="45"/>
        <v>62.858543931577003</v>
      </c>
      <c r="Z128" s="37">
        <f t="shared" si="91"/>
        <v>0.21270590588235294</v>
      </c>
      <c r="AA128" s="37">
        <f t="shared" si="92"/>
        <v>0</v>
      </c>
      <c r="AB128" s="37">
        <f t="shared" si="93"/>
        <v>0.35294117647058826</v>
      </c>
      <c r="AC128" s="38">
        <f t="shared" si="94"/>
        <v>0</v>
      </c>
      <c r="AD128" s="39">
        <f t="shared" si="95"/>
        <v>100.00001106194691</v>
      </c>
      <c r="AF128" s="41">
        <v>1.980251469852083</v>
      </c>
      <c r="AG128" s="41">
        <v>0.92176741026256415</v>
      </c>
      <c r="AH128" s="41">
        <v>0.74967507226155805</v>
      </c>
    </row>
    <row r="129" spans="1:34" ht="13.2" x14ac:dyDescent="0.25">
      <c r="A129" s="40" t="s">
        <v>194</v>
      </c>
      <c r="B129" s="40" t="s">
        <v>182</v>
      </c>
      <c r="C129" s="40" t="s">
        <v>191</v>
      </c>
      <c r="D129" s="40">
        <v>110</v>
      </c>
      <c r="G129" s="40">
        <v>50</v>
      </c>
      <c r="H129" s="40">
        <v>6</v>
      </c>
      <c r="I129" s="40">
        <v>2.1</v>
      </c>
      <c r="J129" s="40">
        <v>2.1</v>
      </c>
      <c r="K129" s="69"/>
      <c r="M129" s="59"/>
      <c r="N129" s="59">
        <v>5.4948889999999997</v>
      </c>
      <c r="O129" s="60">
        <f t="shared" si="0"/>
        <v>32.969333999999996</v>
      </c>
      <c r="P129" s="60">
        <v>8.4</v>
      </c>
      <c r="Q129" s="39">
        <f t="shared" si="44"/>
        <v>50.400000000000006</v>
      </c>
      <c r="S129" s="62"/>
      <c r="T129" s="62">
        <v>41579</v>
      </c>
      <c r="U129" s="62">
        <v>41944</v>
      </c>
      <c r="V129" s="59">
        <v>6</v>
      </c>
      <c r="W129" s="59">
        <v>9</v>
      </c>
      <c r="X129" s="37">
        <f t="shared" si="90"/>
        <v>0.29972121818181813</v>
      </c>
      <c r="Y129" s="38">
        <f t="shared" si="45"/>
        <v>65.415345238095227</v>
      </c>
      <c r="Z129" s="37">
        <f t="shared" si="91"/>
        <v>0.45818181818181825</v>
      </c>
      <c r="AA129" s="37">
        <f t="shared" si="92"/>
        <v>0</v>
      </c>
      <c r="AB129" s="37">
        <f t="shared" si="93"/>
        <v>0.45454545454545453</v>
      </c>
      <c r="AC129" s="38">
        <f t="shared" si="94"/>
        <v>0</v>
      </c>
      <c r="AF129" s="41">
        <v>2.0478720642865849</v>
      </c>
      <c r="AG129" s="41">
        <v>0.84180485203383837</v>
      </c>
      <c r="AH129" s="41">
        <v>0.7604310748743851</v>
      </c>
    </row>
    <row r="130" spans="1:34" ht="13.2" x14ac:dyDescent="0.25">
      <c r="A130" s="40" t="s">
        <v>781</v>
      </c>
      <c r="B130" s="40" t="s">
        <v>55</v>
      </c>
      <c r="C130" s="40" t="s">
        <v>775</v>
      </c>
      <c r="D130" s="40">
        <v>35</v>
      </c>
      <c r="E130" s="40">
        <f>$I130*$V130*8</f>
        <v>176</v>
      </c>
      <c r="F130" s="40">
        <f>$I130*$V130*16</f>
        <v>352</v>
      </c>
      <c r="G130" s="40">
        <v>105</v>
      </c>
      <c r="H130" s="40">
        <v>20</v>
      </c>
      <c r="I130" s="40">
        <v>2.2000000000000002</v>
      </c>
      <c r="J130" s="69"/>
      <c r="K130" s="40">
        <v>20</v>
      </c>
      <c r="M130" s="59"/>
      <c r="N130" s="59">
        <v>8.0936559999999993</v>
      </c>
      <c r="O130" s="60">
        <f t="shared" si="0"/>
        <v>80.936559999999986</v>
      </c>
      <c r="P130" s="60">
        <v>17.600000000000001</v>
      </c>
      <c r="Q130" s="39">
        <f t="shared" si="44"/>
        <v>176</v>
      </c>
      <c r="S130" s="62"/>
      <c r="T130" s="62">
        <v>42309</v>
      </c>
      <c r="U130" s="61">
        <v>42887</v>
      </c>
      <c r="V130" s="59">
        <v>10</v>
      </c>
      <c r="W130" s="59">
        <v>9</v>
      </c>
      <c r="X130" s="37">
        <f t="shared" si="90"/>
        <v>2.3124731428571423</v>
      </c>
      <c r="Y130" s="38">
        <f t="shared" si="45"/>
        <v>45.986681818181815</v>
      </c>
      <c r="Z130" s="37">
        <f t="shared" si="91"/>
        <v>5.0285714285714285</v>
      </c>
      <c r="AA130" s="37">
        <f t="shared" si="92"/>
        <v>0</v>
      </c>
      <c r="AB130" s="37">
        <f t="shared" si="93"/>
        <v>3</v>
      </c>
      <c r="AC130" s="38">
        <f t="shared" si="94"/>
        <v>0</v>
      </c>
      <c r="AD130" s="39">
        <f>Q130/E130*100</f>
        <v>100</v>
      </c>
      <c r="AF130" s="41">
        <v>2.211234713872932</v>
      </c>
      <c r="AG130" s="41">
        <v>1.855834388153244</v>
      </c>
      <c r="AH130" s="41">
        <v>0.90376556816848863</v>
      </c>
    </row>
    <row r="131" spans="1:34" ht="13.2" x14ac:dyDescent="0.25">
      <c r="A131" s="69" t="s">
        <v>469</v>
      </c>
      <c r="B131" s="69" t="s">
        <v>446</v>
      </c>
      <c r="C131" s="69" t="s">
        <v>466</v>
      </c>
      <c r="D131" s="69"/>
      <c r="E131" s="69"/>
      <c r="F131" s="69"/>
      <c r="G131" s="69"/>
      <c r="H131" s="69"/>
      <c r="I131" s="69"/>
      <c r="J131" s="69"/>
      <c r="K131" s="69"/>
      <c r="L131" s="74"/>
      <c r="M131" s="75"/>
      <c r="N131" s="75">
        <v>31.575520000000001</v>
      </c>
      <c r="O131" s="60">
        <f t="shared" si="0"/>
        <v>1010.41664</v>
      </c>
      <c r="P131" s="76">
        <v>35.200000000000003</v>
      </c>
      <c r="Q131" s="39">
        <f t="shared" ref="Q131:Q194" si="96">P131*V131</f>
        <v>1126.4000000000001</v>
      </c>
      <c r="R131" s="69"/>
      <c r="S131" s="79"/>
      <c r="T131" s="79">
        <v>42309</v>
      </c>
      <c r="U131" s="79">
        <v>43770</v>
      </c>
      <c r="V131" s="75">
        <v>32</v>
      </c>
      <c r="W131" s="75">
        <v>9</v>
      </c>
      <c r="X131" s="37"/>
      <c r="Y131" s="38">
        <f t="shared" ref="Y131:Y194" si="97">O131/Q131*100</f>
        <v>89.703181818181804</v>
      </c>
      <c r="Z131" s="37"/>
      <c r="AA131" s="37"/>
      <c r="AB131" s="37"/>
      <c r="AC131" s="37"/>
      <c r="AD131" s="43"/>
      <c r="AF131" s="41">
        <v>2.324776246741691</v>
      </c>
      <c r="AG131" s="41">
        <v>3.345621539173683</v>
      </c>
      <c r="AH131" s="41">
        <v>4.5755878753136061</v>
      </c>
    </row>
    <row r="132" spans="1:34" ht="13.2" x14ac:dyDescent="0.25">
      <c r="A132" s="40" t="s">
        <v>1076</v>
      </c>
      <c r="B132" s="40" t="s">
        <v>182</v>
      </c>
      <c r="C132" s="40" t="s">
        <v>352</v>
      </c>
      <c r="D132" s="69"/>
      <c r="G132" s="40">
        <v>75</v>
      </c>
      <c r="H132" s="40">
        <v>6</v>
      </c>
      <c r="I132" s="40">
        <v>2.6</v>
      </c>
      <c r="J132" s="69"/>
      <c r="K132" s="40">
        <v>6</v>
      </c>
      <c r="M132" s="59"/>
      <c r="N132" s="59">
        <v>7.8515750000000004</v>
      </c>
      <c r="O132" s="60">
        <f t="shared" si="0"/>
        <v>47.109450000000002</v>
      </c>
      <c r="P132" s="60">
        <v>10.39927</v>
      </c>
      <c r="Q132" s="39">
        <f t="shared" si="96"/>
        <v>62.395619999999994</v>
      </c>
      <c r="S132" s="62"/>
      <c r="T132" s="62">
        <v>40848</v>
      </c>
      <c r="U132" s="62">
        <v>41579</v>
      </c>
      <c r="V132" s="59">
        <v>6</v>
      </c>
      <c r="W132" s="59">
        <v>9</v>
      </c>
      <c r="X132" s="37"/>
      <c r="Y132" s="38">
        <f t="shared" si="97"/>
        <v>75.501213065917142</v>
      </c>
      <c r="Z132" s="37"/>
      <c r="AA132" s="37"/>
      <c r="AB132" s="37"/>
      <c r="AC132" s="38">
        <f t="shared" ref="AC132:AC138" si="98">S132/G132*100</f>
        <v>0</v>
      </c>
      <c r="AF132" s="41">
        <v>2.0150933115476208</v>
      </c>
      <c r="AG132" s="41">
        <v>7.040604299160286</v>
      </c>
      <c r="AH132" s="41">
        <v>7.3139017511982356</v>
      </c>
    </row>
    <row r="133" spans="1:34" ht="13.2" x14ac:dyDescent="0.25">
      <c r="A133" s="40" t="s">
        <v>1077</v>
      </c>
      <c r="B133" s="40" t="s">
        <v>182</v>
      </c>
      <c r="C133" s="40" t="s">
        <v>188</v>
      </c>
      <c r="D133" s="69"/>
      <c r="G133" s="40">
        <v>75</v>
      </c>
      <c r="H133" s="69"/>
      <c r="I133" s="40">
        <v>2.2000000000000002</v>
      </c>
      <c r="J133" s="69"/>
      <c r="K133" s="40">
        <v>2</v>
      </c>
      <c r="M133" s="59"/>
      <c r="N133" s="59">
        <v>6.3854100000000003</v>
      </c>
      <c r="O133" s="60">
        <f t="shared" si="0"/>
        <v>25.541640000000001</v>
      </c>
      <c r="P133" s="60">
        <v>8.8557509999999997</v>
      </c>
      <c r="Q133" s="39">
        <f t="shared" si="96"/>
        <v>35.423003999999999</v>
      </c>
      <c r="S133" s="62"/>
      <c r="T133" s="62">
        <v>40848</v>
      </c>
      <c r="U133" s="62">
        <v>41579</v>
      </c>
      <c r="V133" s="59">
        <v>4</v>
      </c>
      <c r="W133" s="59">
        <v>9</v>
      </c>
      <c r="X133" s="37"/>
      <c r="Y133" s="38">
        <f t="shared" si="97"/>
        <v>72.104669609613012</v>
      </c>
      <c r="Z133" s="37"/>
      <c r="AA133" s="37"/>
      <c r="AB133" s="37"/>
      <c r="AC133" s="38">
        <f t="shared" si="98"/>
        <v>0</v>
      </c>
      <c r="AF133" s="41">
        <v>2.0150933115476208</v>
      </c>
      <c r="AG133" s="41">
        <v>1.033707370677208</v>
      </c>
      <c r="AH133" s="41">
        <v>0.99551342131599618</v>
      </c>
    </row>
    <row r="134" spans="1:34" ht="13.2" x14ac:dyDescent="0.25">
      <c r="A134" s="40" t="s">
        <v>936</v>
      </c>
      <c r="B134" s="40" t="s">
        <v>134</v>
      </c>
      <c r="C134" s="40" t="s">
        <v>937</v>
      </c>
      <c r="D134" s="59">
        <v>4702</v>
      </c>
      <c r="E134" s="40">
        <f>$I134*$V134*32</f>
        <v>1843.1999999999998</v>
      </c>
      <c r="F134" s="40">
        <f>$I134*$V134*64</f>
        <v>3686.3999999999996</v>
      </c>
      <c r="G134" s="59">
        <v>165</v>
      </c>
      <c r="H134" s="59">
        <v>48</v>
      </c>
      <c r="I134" s="59">
        <v>2.4</v>
      </c>
      <c r="J134" s="59">
        <v>3.9</v>
      </c>
      <c r="K134" s="59">
        <v>35.75</v>
      </c>
      <c r="M134" s="59"/>
      <c r="N134" s="59">
        <v>45.889600000000002</v>
      </c>
      <c r="O134" s="60">
        <f t="shared" si="0"/>
        <v>1101.3504</v>
      </c>
      <c r="P134" s="60">
        <v>367.16180000000003</v>
      </c>
      <c r="Q134" s="39">
        <f t="shared" si="96"/>
        <v>8811.8832000000002</v>
      </c>
      <c r="S134" s="62"/>
      <c r="T134" s="62">
        <v>44136</v>
      </c>
      <c r="U134" s="62">
        <v>44501</v>
      </c>
      <c r="V134" s="59">
        <v>24</v>
      </c>
      <c r="W134" s="59">
        <v>8</v>
      </c>
      <c r="X134" s="37">
        <f t="shared" ref="X134:X138" si="99">O134/D134</f>
        <v>0.23423019991492983</v>
      </c>
      <c r="Y134" s="38">
        <f t="shared" si="97"/>
        <v>12.498467977877873</v>
      </c>
      <c r="Z134" s="37">
        <f t="shared" ref="Z134:Z138" si="100">Q134/D134</f>
        <v>1.8740712888132709</v>
      </c>
      <c r="AA134" s="37">
        <f t="shared" ref="AA134:AA138" si="101">S134/D134</f>
        <v>0</v>
      </c>
      <c r="AB134" s="37">
        <f t="shared" ref="AB134:AB138" si="102">G134/D134</f>
        <v>3.5091450446618461E-2</v>
      </c>
      <c r="AC134" s="38">
        <f t="shared" si="98"/>
        <v>0</v>
      </c>
      <c r="AD134" s="39">
        <f>Q134/E134*100</f>
        <v>478.07526041666677</v>
      </c>
      <c r="AF134" s="41">
        <v>2.2841422625905392</v>
      </c>
      <c r="AG134" s="41">
        <v>5.3666502069980577</v>
      </c>
      <c r="AH134" s="41">
        <v>1.513723370330406</v>
      </c>
    </row>
    <row r="135" spans="1:34" ht="13.2" x14ac:dyDescent="0.25">
      <c r="A135" s="40" t="s">
        <v>6</v>
      </c>
      <c r="B135" s="40" t="s">
        <v>7</v>
      </c>
      <c r="C135" s="40" t="s">
        <v>8</v>
      </c>
      <c r="D135" s="59">
        <v>2500</v>
      </c>
      <c r="G135" s="59">
        <v>225</v>
      </c>
      <c r="H135" s="59">
        <v>64</v>
      </c>
      <c r="I135" s="59">
        <v>2.9</v>
      </c>
      <c r="J135" s="59">
        <v>3.4</v>
      </c>
      <c r="K135" s="59">
        <v>128</v>
      </c>
      <c r="M135" s="59"/>
      <c r="N135" s="59">
        <v>28.94434</v>
      </c>
      <c r="O135" s="60">
        <f t="shared" si="0"/>
        <v>926.21888000000001</v>
      </c>
      <c r="P135" s="60">
        <v>46.400019999999998</v>
      </c>
      <c r="Q135" s="39">
        <f t="shared" si="96"/>
        <v>1484.8006399999999</v>
      </c>
      <c r="S135" s="61"/>
      <c r="T135" s="61">
        <v>43983</v>
      </c>
      <c r="U135" s="62">
        <v>44501</v>
      </c>
      <c r="V135" s="59">
        <v>32</v>
      </c>
      <c r="W135" s="59">
        <v>8</v>
      </c>
      <c r="X135" s="37">
        <f t="shared" si="99"/>
        <v>0.370487552</v>
      </c>
      <c r="Y135" s="38">
        <f t="shared" si="97"/>
        <v>62.38001621551026</v>
      </c>
      <c r="Z135" s="37">
        <f t="shared" si="100"/>
        <v>0.59392025599999998</v>
      </c>
      <c r="AA135" s="37">
        <f t="shared" si="101"/>
        <v>0</v>
      </c>
      <c r="AB135" s="37">
        <f t="shared" si="102"/>
        <v>0.09</v>
      </c>
      <c r="AC135" s="38">
        <f t="shared" si="98"/>
        <v>0</v>
      </c>
      <c r="AF135" s="41">
        <v>2.2792672696208891</v>
      </c>
      <c r="AG135" s="41">
        <v>1.2996659309198879</v>
      </c>
      <c r="AH135" s="41">
        <v>1.251239031955709</v>
      </c>
    </row>
    <row r="136" spans="1:34" ht="13.2" x14ac:dyDescent="0.25">
      <c r="A136" s="40" t="s">
        <v>585</v>
      </c>
      <c r="B136" s="40" t="s">
        <v>499</v>
      </c>
      <c r="C136" s="40" t="s">
        <v>538</v>
      </c>
      <c r="D136" s="40">
        <v>1166</v>
      </c>
      <c r="E136" s="40">
        <f>$I136*$V136*16</f>
        <v>368</v>
      </c>
      <c r="F136" s="40">
        <f>$I136*$V136*32</f>
        <v>736</v>
      </c>
      <c r="G136" s="40">
        <v>105</v>
      </c>
      <c r="H136" s="40">
        <v>20</v>
      </c>
      <c r="I136" s="40">
        <v>2.2999999999999998</v>
      </c>
      <c r="J136" s="40">
        <v>3</v>
      </c>
      <c r="K136" s="40">
        <v>25</v>
      </c>
      <c r="M136" s="59"/>
      <c r="N136" s="59">
        <v>13.49826</v>
      </c>
      <c r="O136" s="60">
        <f t="shared" si="0"/>
        <v>134.98259999999999</v>
      </c>
      <c r="P136" s="60">
        <v>32</v>
      </c>
      <c r="Q136" s="39">
        <f t="shared" si="96"/>
        <v>320</v>
      </c>
      <c r="S136" s="62"/>
      <c r="T136" s="62">
        <v>42309</v>
      </c>
      <c r="U136" s="62">
        <v>42309</v>
      </c>
      <c r="V136" s="59">
        <v>10</v>
      </c>
      <c r="W136" s="59">
        <v>8</v>
      </c>
      <c r="X136" s="37">
        <f t="shared" si="99"/>
        <v>0.11576552315608919</v>
      </c>
      <c r="Y136" s="38">
        <f t="shared" si="97"/>
        <v>42.182062499999994</v>
      </c>
      <c r="Z136" s="37">
        <f t="shared" si="100"/>
        <v>0.274442538593482</v>
      </c>
      <c r="AA136" s="37">
        <f t="shared" si="101"/>
        <v>0</v>
      </c>
      <c r="AB136" s="37">
        <f t="shared" si="102"/>
        <v>9.0051457975986279E-2</v>
      </c>
      <c r="AC136" s="38">
        <f t="shared" si="98"/>
        <v>0</v>
      </c>
      <c r="AD136" s="39">
        <f t="shared" ref="AD136:AD137" si="103">Q136/E136*100</f>
        <v>86.956521739130437</v>
      </c>
      <c r="AF136" s="41">
        <v>2.0151133501259442</v>
      </c>
      <c r="AG136" s="41">
        <v>3.099351169777683</v>
      </c>
      <c r="AH136" s="41">
        <v>1.7458662416302979</v>
      </c>
    </row>
    <row r="137" spans="1:34" ht="13.2" x14ac:dyDescent="0.25">
      <c r="A137" s="40" t="s">
        <v>570</v>
      </c>
      <c r="B137" s="40" t="s">
        <v>128</v>
      </c>
      <c r="C137" s="40" t="s">
        <v>549</v>
      </c>
      <c r="D137" s="40">
        <v>939</v>
      </c>
      <c r="E137" s="40">
        <f>$I137*$V137*16</f>
        <v>384</v>
      </c>
      <c r="F137" s="40">
        <f>$I137*$V137*32</f>
        <v>768</v>
      </c>
      <c r="G137" s="40">
        <v>90</v>
      </c>
      <c r="H137" s="40">
        <v>20</v>
      </c>
      <c r="I137" s="40">
        <v>2.4</v>
      </c>
      <c r="J137" s="40">
        <v>3.4</v>
      </c>
      <c r="K137" s="40">
        <v>25</v>
      </c>
      <c r="M137" s="59"/>
      <c r="N137" s="59">
        <v>17.010829999999999</v>
      </c>
      <c r="O137" s="60">
        <f t="shared" si="0"/>
        <v>170.10829999999999</v>
      </c>
      <c r="P137" s="60">
        <v>38.4</v>
      </c>
      <c r="Q137" s="39">
        <f t="shared" si="96"/>
        <v>384</v>
      </c>
      <c r="S137" s="61"/>
      <c r="T137" s="61">
        <v>42887</v>
      </c>
      <c r="U137" s="61">
        <v>43252</v>
      </c>
      <c r="V137" s="59">
        <v>10</v>
      </c>
      <c r="W137" s="59">
        <v>8</v>
      </c>
      <c r="X137" s="37">
        <f t="shared" si="99"/>
        <v>0.18115899893503726</v>
      </c>
      <c r="Y137" s="38">
        <f t="shared" si="97"/>
        <v>44.299036458333333</v>
      </c>
      <c r="Z137" s="37">
        <f t="shared" si="100"/>
        <v>0.40894568690095845</v>
      </c>
      <c r="AA137" s="37">
        <f t="shared" si="101"/>
        <v>0</v>
      </c>
      <c r="AB137" s="37">
        <f t="shared" si="102"/>
        <v>9.5846645367412137E-2</v>
      </c>
      <c r="AC137" s="38">
        <f t="shared" si="98"/>
        <v>0</v>
      </c>
      <c r="AD137" s="39">
        <f t="shared" si="103"/>
        <v>100</v>
      </c>
      <c r="AF137" s="41">
        <v>2.0056505164974339</v>
      </c>
      <c r="AG137" s="41">
        <v>1.399850175429376</v>
      </c>
      <c r="AH137" s="41">
        <v>0.93581131930842498</v>
      </c>
    </row>
    <row r="138" spans="1:34" ht="13.2" x14ac:dyDescent="0.25">
      <c r="A138" s="40" t="s">
        <v>287</v>
      </c>
      <c r="B138" s="40" t="s">
        <v>182</v>
      </c>
      <c r="C138" s="40" t="s">
        <v>288</v>
      </c>
      <c r="D138" s="40">
        <v>450</v>
      </c>
      <c r="G138" s="40">
        <v>115</v>
      </c>
      <c r="H138" s="69"/>
      <c r="I138" s="40">
        <v>2.6</v>
      </c>
      <c r="J138" s="40">
        <v>3</v>
      </c>
      <c r="K138" s="40">
        <v>16</v>
      </c>
      <c r="M138" s="59"/>
      <c r="N138" s="59">
        <v>2.359375</v>
      </c>
      <c r="O138" s="60">
        <f t="shared" si="0"/>
        <v>28.3125</v>
      </c>
      <c r="P138" s="60">
        <v>10.4</v>
      </c>
      <c r="Q138" s="39">
        <f t="shared" si="96"/>
        <v>124.80000000000001</v>
      </c>
      <c r="R138" s="59">
        <v>3.7516530000000001</v>
      </c>
      <c r="S138" s="50">
        <f t="shared" ref="S138:S139" si="104">R138*V138</f>
        <v>45.019835999999998</v>
      </c>
      <c r="T138" s="62">
        <v>42309</v>
      </c>
      <c r="U138" s="61">
        <v>42887</v>
      </c>
      <c r="V138" s="59">
        <v>12</v>
      </c>
      <c r="W138" s="59">
        <v>8</v>
      </c>
      <c r="X138" s="37">
        <f t="shared" si="99"/>
        <v>6.2916666666666662E-2</v>
      </c>
      <c r="Y138" s="38">
        <f t="shared" si="97"/>
        <v>22.686298076923077</v>
      </c>
      <c r="Z138" s="37">
        <f t="shared" si="100"/>
        <v>0.27733333333333338</v>
      </c>
      <c r="AA138" s="37">
        <f t="shared" si="101"/>
        <v>0.10004407999999999</v>
      </c>
      <c r="AB138" s="37">
        <f t="shared" si="102"/>
        <v>0.25555555555555554</v>
      </c>
      <c r="AC138" s="38">
        <f t="shared" si="98"/>
        <v>39.147683478260866</v>
      </c>
      <c r="AF138" s="41">
        <v>1.975272570199657</v>
      </c>
      <c r="AG138" s="41">
        <v>2.933916617021175</v>
      </c>
      <c r="AH138" s="41">
        <v>0.84575054480562339</v>
      </c>
    </row>
    <row r="139" spans="1:34" ht="13.2" x14ac:dyDescent="0.25">
      <c r="A139" s="71" t="s">
        <v>477</v>
      </c>
      <c r="B139" s="71" t="s">
        <v>478</v>
      </c>
      <c r="C139" s="71" t="s">
        <v>479</v>
      </c>
      <c r="D139" s="71"/>
      <c r="E139" s="71"/>
      <c r="F139" s="71"/>
      <c r="G139" s="71"/>
      <c r="H139" s="71"/>
      <c r="I139" s="80">
        <v>1.58</v>
      </c>
      <c r="J139" s="71"/>
      <c r="K139" s="71"/>
      <c r="L139" s="81">
        <v>1.3580999999999999E-2</v>
      </c>
      <c r="M139" s="59">
        <f>L139*V139</f>
        <v>0.10864799999999999</v>
      </c>
      <c r="N139" s="80">
        <v>215.9477</v>
      </c>
      <c r="O139" s="60">
        <f t="shared" si="0"/>
        <v>1727.5816</v>
      </c>
      <c r="P139" s="82">
        <v>300.41629999999998</v>
      </c>
      <c r="Q139" s="39">
        <f t="shared" si="96"/>
        <v>2403.3303999999998</v>
      </c>
      <c r="R139" s="80">
        <v>39.186529999999998</v>
      </c>
      <c r="S139" s="85">
        <f t="shared" si="104"/>
        <v>313.49223999999998</v>
      </c>
      <c r="T139" s="84">
        <v>44136</v>
      </c>
      <c r="U139" s="84">
        <v>44501</v>
      </c>
      <c r="V139" s="80">
        <v>8</v>
      </c>
      <c r="W139" s="80">
        <v>8</v>
      </c>
      <c r="X139" s="37"/>
      <c r="Y139" s="38">
        <f t="shared" si="97"/>
        <v>71.882817277224973</v>
      </c>
      <c r="Z139" s="37"/>
      <c r="AA139" s="37"/>
      <c r="AB139" s="37"/>
      <c r="AC139" s="37"/>
      <c r="AD139" s="44"/>
      <c r="AF139" s="41">
        <v>2.2841422625905392</v>
      </c>
      <c r="AG139" s="41">
        <v>2.15439128801922</v>
      </c>
      <c r="AH139" s="41">
        <v>2.471422013936786</v>
      </c>
    </row>
    <row r="140" spans="1:34" ht="13.2" x14ac:dyDescent="0.25">
      <c r="A140" s="86" t="s">
        <v>321</v>
      </c>
      <c r="B140" s="86" t="s">
        <v>182</v>
      </c>
      <c r="C140" s="86" t="s">
        <v>188</v>
      </c>
      <c r="D140" s="86"/>
      <c r="E140" s="86"/>
      <c r="F140" s="86"/>
      <c r="G140" s="86"/>
      <c r="H140" s="86"/>
      <c r="I140" s="86"/>
      <c r="J140" s="86"/>
      <c r="K140" s="86"/>
      <c r="L140" s="87"/>
      <c r="M140" s="88"/>
      <c r="N140" s="88">
        <v>5.8789059999999997</v>
      </c>
      <c r="O140" s="60">
        <f t="shared" si="0"/>
        <v>23.515623999999999</v>
      </c>
      <c r="P140" s="89">
        <v>7.6</v>
      </c>
      <c r="Q140" s="39">
        <f t="shared" si="96"/>
        <v>30.4</v>
      </c>
      <c r="R140" s="86"/>
      <c r="S140" s="90"/>
      <c r="T140" s="90">
        <v>40848</v>
      </c>
      <c r="U140" s="91">
        <v>42156</v>
      </c>
      <c r="V140" s="88">
        <v>4</v>
      </c>
      <c r="W140" s="88">
        <v>8</v>
      </c>
      <c r="X140" s="37"/>
      <c r="Y140" s="38">
        <f t="shared" si="97"/>
        <v>77.354026315789469</v>
      </c>
      <c r="Z140" s="37"/>
      <c r="AA140" s="37"/>
      <c r="AB140" s="37"/>
      <c r="AC140" s="37"/>
      <c r="AD140" s="45"/>
      <c r="AF140" s="41">
        <v>1.827957833876616</v>
      </c>
      <c r="AG140" s="41">
        <v>1.0504429764262779</v>
      </c>
      <c r="AH140" s="41">
        <v>1.098552048898366</v>
      </c>
    </row>
    <row r="141" spans="1:34" ht="13.2" x14ac:dyDescent="0.25">
      <c r="A141" s="40" t="s">
        <v>921</v>
      </c>
      <c r="B141" s="40" t="s">
        <v>811</v>
      </c>
      <c r="C141" s="40" t="s">
        <v>922</v>
      </c>
      <c r="D141" s="40">
        <v>4185</v>
      </c>
      <c r="E141" s="40">
        <f>$I141*$V141*32</f>
        <v>1728</v>
      </c>
      <c r="F141" s="40">
        <f>$I141*$V141*64</f>
        <v>3456</v>
      </c>
      <c r="G141" s="59">
        <v>240</v>
      </c>
      <c r="H141" s="59">
        <v>36</v>
      </c>
      <c r="I141" s="59">
        <v>3</v>
      </c>
      <c r="J141" s="59">
        <v>3.5</v>
      </c>
      <c r="K141" s="59">
        <v>24.75</v>
      </c>
      <c r="M141" s="59"/>
      <c r="N141" s="59">
        <v>47.010420000000003</v>
      </c>
      <c r="O141" s="60">
        <f t="shared" si="0"/>
        <v>846.18756000000008</v>
      </c>
      <c r="P141" s="60">
        <v>93.564750000000004</v>
      </c>
      <c r="Q141" s="39">
        <f t="shared" si="96"/>
        <v>1684.1655000000001</v>
      </c>
      <c r="S141" s="61"/>
      <c r="T141" s="61">
        <v>43617</v>
      </c>
      <c r="U141" s="62">
        <v>44501</v>
      </c>
      <c r="V141" s="59">
        <v>18</v>
      </c>
      <c r="W141" s="59">
        <v>7</v>
      </c>
      <c r="X141" s="37">
        <f t="shared" ref="X141:X163" si="105">O141/D141</f>
        <v>0.20219535483870971</v>
      </c>
      <c r="Y141" s="38">
        <f t="shared" si="97"/>
        <v>50.243729609708787</v>
      </c>
      <c r="Z141" s="37">
        <f t="shared" ref="Z141:Z163" si="106">Q141/D141</f>
        <v>0.40242903225806453</v>
      </c>
      <c r="AA141" s="37">
        <f t="shared" ref="AA141:AA163" si="107">S141/D141</f>
        <v>0</v>
      </c>
      <c r="AB141" s="37">
        <f t="shared" ref="AB141:AB163" si="108">G141/D141</f>
        <v>5.7347670250896057E-2</v>
      </c>
      <c r="AC141" s="38">
        <f t="shared" ref="AC141:AC163" si="109">S141/G141*100</f>
        <v>0</v>
      </c>
      <c r="AD141" s="39">
        <f t="shared" ref="AD141:AD145" si="110">Q141/E141*100</f>
        <v>97.463281249999994</v>
      </c>
      <c r="AF141" s="41">
        <v>1.9785779889626001</v>
      </c>
      <c r="AG141" s="41">
        <v>2.236265122622481</v>
      </c>
      <c r="AH141" s="41">
        <v>1.978137448933887</v>
      </c>
    </row>
    <row r="142" spans="1:34" ht="13.2" x14ac:dyDescent="0.25">
      <c r="A142" s="40" t="s">
        <v>802</v>
      </c>
      <c r="B142" s="40" t="s">
        <v>128</v>
      </c>
      <c r="C142" s="40" t="s">
        <v>129</v>
      </c>
      <c r="D142" s="40">
        <v>4061</v>
      </c>
      <c r="E142" s="40">
        <f>$I142*$V142*16</f>
        <v>633.6</v>
      </c>
      <c r="F142" s="40">
        <f>$I142*$V142*32</f>
        <v>1267.2</v>
      </c>
      <c r="G142" s="40">
        <v>140</v>
      </c>
      <c r="H142" s="40">
        <v>36</v>
      </c>
      <c r="I142" s="40">
        <v>2.2000000000000002</v>
      </c>
      <c r="J142" s="40">
        <v>3.2</v>
      </c>
      <c r="K142" s="40">
        <v>45</v>
      </c>
      <c r="M142" s="59"/>
      <c r="N142" s="59">
        <v>20.767990000000001</v>
      </c>
      <c r="O142" s="60">
        <f t="shared" si="0"/>
        <v>373.82382000000001</v>
      </c>
      <c r="P142" s="60">
        <v>35.200000000000003</v>
      </c>
      <c r="Q142" s="39">
        <f t="shared" si="96"/>
        <v>633.6</v>
      </c>
      <c r="S142" s="62"/>
      <c r="T142" s="62">
        <v>43040</v>
      </c>
      <c r="U142" s="61">
        <v>43617</v>
      </c>
      <c r="V142" s="59">
        <v>18</v>
      </c>
      <c r="W142" s="59">
        <v>7</v>
      </c>
      <c r="X142" s="37">
        <f t="shared" si="105"/>
        <v>9.2052159566609212E-2</v>
      </c>
      <c r="Y142" s="38">
        <f t="shared" si="97"/>
        <v>58.999971590909098</v>
      </c>
      <c r="Z142" s="37">
        <f t="shared" si="106"/>
        <v>0.15602068456045309</v>
      </c>
      <c r="AA142" s="37">
        <f t="shared" si="107"/>
        <v>0</v>
      </c>
      <c r="AB142" s="37">
        <f t="shared" si="108"/>
        <v>3.4474267421817285E-2</v>
      </c>
      <c r="AC142" s="38">
        <f t="shared" si="109"/>
        <v>0</v>
      </c>
      <c r="AD142" s="39">
        <f t="shared" si="110"/>
        <v>100</v>
      </c>
      <c r="AF142" s="41">
        <v>1.8433222988729241</v>
      </c>
      <c r="AG142" s="41">
        <v>1.0176707768302999</v>
      </c>
      <c r="AH142" s="41">
        <v>0.93605820319996469</v>
      </c>
    </row>
    <row r="143" spans="1:34" ht="13.2" x14ac:dyDescent="0.25">
      <c r="A143" s="40" t="s">
        <v>844</v>
      </c>
      <c r="B143" s="40" t="s">
        <v>811</v>
      </c>
      <c r="C143" s="40" t="s">
        <v>812</v>
      </c>
      <c r="D143" s="59">
        <v>3101</v>
      </c>
      <c r="E143" s="40">
        <f>$I143*$V143*32</f>
        <v>1331.2</v>
      </c>
      <c r="F143" s="40">
        <f>$I143*$V143*64</f>
        <v>2662.4</v>
      </c>
      <c r="G143" s="59">
        <v>160</v>
      </c>
      <c r="H143" s="59">
        <v>32</v>
      </c>
      <c r="I143" s="59">
        <v>2.6</v>
      </c>
      <c r="J143" s="59">
        <v>3.7</v>
      </c>
      <c r="K143" s="59">
        <v>22</v>
      </c>
      <c r="M143" s="59"/>
      <c r="N143" s="59">
        <v>45.268259999999998</v>
      </c>
      <c r="O143" s="60">
        <f t="shared" si="0"/>
        <v>724.29215999999997</v>
      </c>
      <c r="P143" s="60">
        <v>53.571429999999999</v>
      </c>
      <c r="Q143" s="39">
        <f t="shared" si="96"/>
        <v>857.14287999999999</v>
      </c>
      <c r="R143" s="59">
        <v>10.56282</v>
      </c>
      <c r="S143" s="50">
        <f>R143*V143</f>
        <v>169.00512000000001</v>
      </c>
      <c r="T143" s="62">
        <v>43405</v>
      </c>
      <c r="U143" s="62">
        <v>44501</v>
      </c>
      <c r="V143" s="59">
        <v>16</v>
      </c>
      <c r="W143" s="59">
        <v>7</v>
      </c>
      <c r="X143" s="37">
        <f t="shared" si="105"/>
        <v>0.23356728797162205</v>
      </c>
      <c r="Y143" s="38">
        <f t="shared" si="97"/>
        <v>84.500749746646676</v>
      </c>
      <c r="Z143" s="37">
        <f t="shared" si="106"/>
        <v>0.27640853918090941</v>
      </c>
      <c r="AA143" s="37">
        <f t="shared" si="107"/>
        <v>5.450019993550468E-2</v>
      </c>
      <c r="AB143" s="37">
        <f t="shared" si="108"/>
        <v>5.1596259271202836E-2</v>
      </c>
      <c r="AC143" s="38">
        <f t="shared" si="109"/>
        <v>105.62819999999999</v>
      </c>
      <c r="AD143" s="39">
        <f t="shared" si="110"/>
        <v>64.388737980769235</v>
      </c>
      <c r="AF143" s="41">
        <v>1.973100423505693</v>
      </c>
      <c r="AG143" s="41">
        <v>0.99936333094527319</v>
      </c>
      <c r="AH143" s="41">
        <v>1.348664868764353</v>
      </c>
    </row>
    <row r="144" spans="1:34" ht="13.2" x14ac:dyDescent="0.25">
      <c r="A144" s="40" t="s">
        <v>1078</v>
      </c>
      <c r="B144" s="40" t="s">
        <v>503</v>
      </c>
      <c r="C144" s="40" t="s">
        <v>504</v>
      </c>
      <c r="D144" s="40">
        <v>1552</v>
      </c>
      <c r="E144" s="40">
        <f>V144*I144*8</f>
        <v>166.4</v>
      </c>
      <c r="F144" s="40">
        <f>V144*I144*16</f>
        <v>332.8</v>
      </c>
      <c r="G144" s="40">
        <v>115</v>
      </c>
      <c r="H144" s="40">
        <v>16</v>
      </c>
      <c r="I144" s="40">
        <v>2.6</v>
      </c>
      <c r="J144" s="40">
        <v>3.3</v>
      </c>
      <c r="K144" s="40">
        <v>20</v>
      </c>
      <c r="M144" s="59"/>
      <c r="N144" s="59">
        <v>17.120280000000001</v>
      </c>
      <c r="O144" s="60">
        <f t="shared" si="0"/>
        <v>136.96224000000001</v>
      </c>
      <c r="P144" s="60">
        <v>20.80001</v>
      </c>
      <c r="Q144" s="39">
        <f t="shared" si="96"/>
        <v>166.40008</v>
      </c>
      <c r="S144" s="62"/>
      <c r="T144" s="62">
        <v>40848</v>
      </c>
      <c r="U144" s="62">
        <v>40848</v>
      </c>
      <c r="V144" s="59">
        <v>8</v>
      </c>
      <c r="W144" s="59">
        <v>7</v>
      </c>
      <c r="X144" s="37">
        <f t="shared" si="105"/>
        <v>8.8248865979381447E-2</v>
      </c>
      <c r="Y144" s="38">
        <f t="shared" si="97"/>
        <v>82.308998889904387</v>
      </c>
      <c r="Z144" s="37">
        <f t="shared" si="106"/>
        <v>0.10721654639175258</v>
      </c>
      <c r="AA144" s="37">
        <f t="shared" si="107"/>
        <v>0</v>
      </c>
      <c r="AB144" s="37">
        <f t="shared" si="108"/>
        <v>7.4097938144329897E-2</v>
      </c>
      <c r="AC144" s="38">
        <f t="shared" si="109"/>
        <v>0</v>
      </c>
      <c r="AD144" s="39">
        <f t="shared" si="110"/>
        <v>100.00004807692306</v>
      </c>
      <c r="AF144" s="41">
        <v>1.518438177874186</v>
      </c>
      <c r="AG144" s="41">
        <v>2.8139861299805919</v>
      </c>
      <c r="AH144" s="41">
        <v>3.0844678916973312</v>
      </c>
    </row>
    <row r="145" spans="1:34" ht="13.2" x14ac:dyDescent="0.25">
      <c r="A145" s="40" t="s">
        <v>774</v>
      </c>
      <c r="B145" s="40" t="s">
        <v>55</v>
      </c>
      <c r="C145" s="40" t="s">
        <v>775</v>
      </c>
      <c r="D145" s="40">
        <v>1446</v>
      </c>
      <c r="E145" s="40">
        <f>$I145*$V145*8</f>
        <v>128</v>
      </c>
      <c r="F145" s="40">
        <f>$I145*$V145*16</f>
        <v>256</v>
      </c>
      <c r="G145" s="40">
        <v>105</v>
      </c>
      <c r="H145" s="40">
        <v>16</v>
      </c>
      <c r="I145" s="40">
        <v>2</v>
      </c>
      <c r="J145" s="40">
        <v>2.5</v>
      </c>
      <c r="K145" s="40">
        <v>16</v>
      </c>
      <c r="M145" s="59"/>
      <c r="N145" s="59">
        <v>12.150829999999999</v>
      </c>
      <c r="O145" s="60">
        <f t="shared" si="0"/>
        <v>97.206639999999993</v>
      </c>
      <c r="P145" s="60">
        <v>16</v>
      </c>
      <c r="Q145" s="39">
        <f t="shared" si="96"/>
        <v>128</v>
      </c>
      <c r="S145" s="62"/>
      <c r="T145" s="62">
        <v>42309</v>
      </c>
      <c r="U145" s="62">
        <v>42675</v>
      </c>
      <c r="V145" s="59">
        <v>8</v>
      </c>
      <c r="W145" s="59">
        <v>7</v>
      </c>
      <c r="X145" s="37">
        <f t="shared" si="105"/>
        <v>6.7224508990318108E-2</v>
      </c>
      <c r="Y145" s="38">
        <f t="shared" si="97"/>
        <v>75.942687499999991</v>
      </c>
      <c r="Z145" s="37">
        <f t="shared" si="106"/>
        <v>8.8520055325034583E-2</v>
      </c>
      <c r="AA145" s="37">
        <f t="shared" si="107"/>
        <v>0</v>
      </c>
      <c r="AB145" s="37">
        <f t="shared" si="108"/>
        <v>7.2614107883817433E-2</v>
      </c>
      <c r="AC145" s="38">
        <f t="shared" si="109"/>
        <v>0</v>
      </c>
      <c r="AD145" s="39">
        <f t="shared" si="110"/>
        <v>100</v>
      </c>
      <c r="AF145" s="41">
        <v>1.7257863811287351</v>
      </c>
      <c r="AG145" s="41">
        <v>0.55894403728242714</v>
      </c>
      <c r="AH145" s="41">
        <v>0.6283522491951915</v>
      </c>
    </row>
    <row r="146" spans="1:34" ht="13.2" x14ac:dyDescent="0.25">
      <c r="A146" s="40" t="s">
        <v>689</v>
      </c>
      <c r="B146" s="40" t="s">
        <v>491</v>
      </c>
      <c r="C146" s="40" t="s">
        <v>690</v>
      </c>
      <c r="D146" s="40">
        <v>284</v>
      </c>
      <c r="G146" s="40">
        <v>80</v>
      </c>
      <c r="H146" s="92"/>
      <c r="I146" s="40">
        <v>2.33</v>
      </c>
      <c r="J146" s="63"/>
      <c r="K146" s="40">
        <v>12</v>
      </c>
      <c r="M146" s="59"/>
      <c r="N146" s="59">
        <v>7.1441439999999998</v>
      </c>
      <c r="O146" s="60">
        <f t="shared" si="0"/>
        <v>28.576575999999999</v>
      </c>
      <c r="P146" s="60">
        <v>9.2565670000000004</v>
      </c>
      <c r="Q146" s="39">
        <f t="shared" si="96"/>
        <v>37.026268000000002</v>
      </c>
      <c r="S146" s="61"/>
      <c r="T146" s="61">
        <v>41061</v>
      </c>
      <c r="U146" s="62">
        <v>41579</v>
      </c>
      <c r="V146" s="59">
        <v>4</v>
      </c>
      <c r="W146" s="59">
        <v>7</v>
      </c>
      <c r="X146" s="37">
        <f t="shared" si="105"/>
        <v>0.10062174647887323</v>
      </c>
      <c r="Y146" s="38">
        <f t="shared" si="97"/>
        <v>77.179196131784053</v>
      </c>
      <c r="Z146" s="37">
        <f t="shared" si="106"/>
        <v>0.13037418309859156</v>
      </c>
      <c r="AA146" s="37">
        <f t="shared" si="107"/>
        <v>0</v>
      </c>
      <c r="AB146" s="37">
        <f t="shared" si="108"/>
        <v>0.28169014084507044</v>
      </c>
      <c r="AC146" s="38">
        <f t="shared" si="109"/>
        <v>0</v>
      </c>
      <c r="AF146" s="41">
        <v>1.5812538321549969</v>
      </c>
      <c r="AG146" s="41">
        <v>0.66948366401554682</v>
      </c>
      <c r="AH146" s="41">
        <v>0.68709869556183434</v>
      </c>
    </row>
    <row r="147" spans="1:34" ht="13.2" x14ac:dyDescent="0.25">
      <c r="A147" s="40" t="s">
        <v>968</v>
      </c>
      <c r="B147" s="40" t="s">
        <v>134</v>
      </c>
      <c r="C147" s="40" t="s">
        <v>937</v>
      </c>
      <c r="D147" s="59">
        <v>16616</v>
      </c>
      <c r="E147" s="40">
        <f>$I147*$V147*32</f>
        <v>1971.2000000000003</v>
      </c>
      <c r="F147" s="40">
        <f>$I147*$V147*64</f>
        <v>3942.4000000000005</v>
      </c>
      <c r="G147" s="59">
        <v>165</v>
      </c>
      <c r="H147" s="59">
        <v>56</v>
      </c>
      <c r="I147" s="59">
        <v>2.2000000000000002</v>
      </c>
      <c r="J147" s="59">
        <v>4</v>
      </c>
      <c r="K147" s="59">
        <v>38.5</v>
      </c>
      <c r="M147" s="59"/>
      <c r="N147" s="59">
        <v>43.788879999999999</v>
      </c>
      <c r="O147" s="60">
        <f t="shared" si="0"/>
        <v>1226.0886399999999</v>
      </c>
      <c r="P147" s="60">
        <v>70.400000000000006</v>
      </c>
      <c r="Q147" s="39">
        <f t="shared" si="96"/>
        <v>1971.2000000000003</v>
      </c>
      <c r="S147" s="62"/>
      <c r="T147" s="62">
        <v>44136</v>
      </c>
      <c r="U147" s="62">
        <v>44501</v>
      </c>
      <c r="V147" s="59">
        <v>28</v>
      </c>
      <c r="W147" s="59">
        <v>6</v>
      </c>
      <c r="X147" s="37">
        <f t="shared" si="105"/>
        <v>7.378963890226288E-2</v>
      </c>
      <c r="Y147" s="38">
        <f t="shared" si="97"/>
        <v>62.200113636363632</v>
      </c>
      <c r="Z147" s="37">
        <f t="shared" si="106"/>
        <v>0.11863264323543574</v>
      </c>
      <c r="AA147" s="37">
        <f t="shared" si="107"/>
        <v>0</v>
      </c>
      <c r="AB147" s="37">
        <f t="shared" si="108"/>
        <v>9.9301877708233028E-3</v>
      </c>
      <c r="AC147" s="38">
        <f t="shared" si="109"/>
        <v>0</v>
      </c>
      <c r="AD147" s="39">
        <f>Q147/E147*100</f>
        <v>100</v>
      </c>
      <c r="AF147" s="41">
        <v>1.7126950316605489</v>
      </c>
      <c r="AG147" s="41">
        <v>1.2933823268341871</v>
      </c>
      <c r="AH147" s="41">
        <v>1.266849197447077</v>
      </c>
    </row>
    <row r="148" spans="1:34" ht="13.2" x14ac:dyDescent="0.25">
      <c r="A148" s="40" t="s">
        <v>19</v>
      </c>
      <c r="B148" s="40" t="s">
        <v>7</v>
      </c>
      <c r="C148" s="40" t="s">
        <v>8</v>
      </c>
      <c r="D148" s="59">
        <v>5895</v>
      </c>
      <c r="G148" s="59">
        <v>200</v>
      </c>
      <c r="H148" s="59">
        <v>128</v>
      </c>
      <c r="I148" s="59">
        <v>2</v>
      </c>
      <c r="J148" s="59">
        <v>3.35</v>
      </c>
      <c r="K148" s="59">
        <v>256</v>
      </c>
      <c r="M148" s="59"/>
      <c r="N148" s="59">
        <v>20.393730000000001</v>
      </c>
      <c r="O148" s="60">
        <f t="shared" si="0"/>
        <v>1305.1987200000001</v>
      </c>
      <c r="P148" s="60">
        <v>30.634920000000001</v>
      </c>
      <c r="Q148" s="39">
        <f t="shared" si="96"/>
        <v>1960.6348800000001</v>
      </c>
      <c r="S148" s="62"/>
      <c r="T148" s="62">
        <v>44136</v>
      </c>
      <c r="U148" s="62">
        <v>44501</v>
      </c>
      <c r="V148" s="59">
        <v>64</v>
      </c>
      <c r="W148" s="59">
        <v>6</v>
      </c>
      <c r="X148" s="37">
        <f t="shared" si="105"/>
        <v>0.22140775572519086</v>
      </c>
      <c r="Y148" s="38">
        <f t="shared" si="97"/>
        <v>66.570208115444728</v>
      </c>
      <c r="Z148" s="37">
        <f t="shared" si="106"/>
        <v>0.33259285496183205</v>
      </c>
      <c r="AA148" s="37">
        <f t="shared" si="107"/>
        <v>0</v>
      </c>
      <c r="AB148" s="37">
        <f t="shared" si="108"/>
        <v>3.3927056827820185E-2</v>
      </c>
      <c r="AC148" s="38">
        <f t="shared" si="109"/>
        <v>0</v>
      </c>
      <c r="AF148" s="41">
        <v>1.715151068599345</v>
      </c>
      <c r="AG148" s="41">
        <v>2.636145803566833</v>
      </c>
      <c r="AH148" s="41">
        <v>3.114965129825551</v>
      </c>
    </row>
    <row r="149" spans="1:34" ht="13.2" x14ac:dyDescent="0.25">
      <c r="A149" s="40" t="s">
        <v>609</v>
      </c>
      <c r="B149" s="40" t="s">
        <v>128</v>
      </c>
      <c r="C149" s="40" t="s">
        <v>549</v>
      </c>
      <c r="D149" s="40">
        <v>2057</v>
      </c>
      <c r="E149" s="40">
        <f t="shared" ref="E149:E150" si="111">$I149*$V149*16</f>
        <v>409.6</v>
      </c>
      <c r="F149" s="40">
        <f t="shared" ref="F149:F150" si="112">$I149*$V149*32</f>
        <v>819.2</v>
      </c>
      <c r="G149" s="40">
        <v>135</v>
      </c>
      <c r="H149" s="40">
        <v>16</v>
      </c>
      <c r="I149" s="40">
        <v>3.2</v>
      </c>
      <c r="J149" s="40">
        <v>3.6</v>
      </c>
      <c r="K149" s="40">
        <v>25</v>
      </c>
      <c r="M149" s="59"/>
      <c r="N149" s="59">
        <v>27.879770000000001</v>
      </c>
      <c r="O149" s="60">
        <f t="shared" si="0"/>
        <v>223.03816</v>
      </c>
      <c r="P149" s="60">
        <v>51.2</v>
      </c>
      <c r="Q149" s="39">
        <f t="shared" si="96"/>
        <v>409.6</v>
      </c>
      <c r="S149" s="62"/>
      <c r="T149" s="62">
        <v>42675</v>
      </c>
      <c r="U149" s="61">
        <v>43983</v>
      </c>
      <c r="V149" s="59">
        <v>8</v>
      </c>
      <c r="W149" s="59">
        <v>6</v>
      </c>
      <c r="X149" s="37">
        <f t="shared" si="105"/>
        <v>0.10842885755955275</v>
      </c>
      <c r="Y149" s="38">
        <f t="shared" si="97"/>
        <v>54.452675781249994</v>
      </c>
      <c r="Z149" s="37">
        <f t="shared" si="106"/>
        <v>0.19912493923189112</v>
      </c>
      <c r="AA149" s="37">
        <f t="shared" si="107"/>
        <v>0</v>
      </c>
      <c r="AB149" s="37">
        <f t="shared" si="108"/>
        <v>6.562955760816723E-2</v>
      </c>
      <c r="AC149" s="38">
        <f t="shared" si="109"/>
        <v>0</v>
      </c>
      <c r="AD149" s="39">
        <f t="shared" ref="AD149:AD152" si="113">Q149/E149*100</f>
        <v>100</v>
      </c>
      <c r="AF149" s="41">
        <v>1.6022012404196151</v>
      </c>
      <c r="AG149" s="41">
        <v>0.83448057106957785</v>
      </c>
      <c r="AH149" s="41">
        <v>0.68778656039681207</v>
      </c>
    </row>
    <row r="150" spans="1:34" ht="13.2" x14ac:dyDescent="0.25">
      <c r="A150" s="40" t="s">
        <v>601</v>
      </c>
      <c r="B150" s="40" t="s">
        <v>128</v>
      </c>
      <c r="C150" s="40" t="s">
        <v>549</v>
      </c>
      <c r="D150" s="40">
        <v>1445</v>
      </c>
      <c r="E150" s="40">
        <f t="shared" si="111"/>
        <v>448</v>
      </c>
      <c r="F150" s="40">
        <f t="shared" si="112"/>
        <v>896</v>
      </c>
      <c r="G150" s="40">
        <v>105</v>
      </c>
      <c r="H150" s="40">
        <v>28</v>
      </c>
      <c r="I150" s="40">
        <v>2</v>
      </c>
      <c r="J150" s="40">
        <v>3.2</v>
      </c>
      <c r="K150" s="40">
        <v>35</v>
      </c>
      <c r="M150" s="59"/>
      <c r="N150" s="59">
        <v>14.297280000000001</v>
      </c>
      <c r="O150" s="60">
        <f t="shared" si="0"/>
        <v>200.16192000000001</v>
      </c>
      <c r="P150" s="60">
        <v>32</v>
      </c>
      <c r="Q150" s="39">
        <f t="shared" si="96"/>
        <v>448</v>
      </c>
      <c r="S150" s="61"/>
      <c r="T150" s="61">
        <v>42887</v>
      </c>
      <c r="U150" s="62">
        <v>43405</v>
      </c>
      <c r="V150" s="59">
        <v>14</v>
      </c>
      <c r="W150" s="59">
        <v>6</v>
      </c>
      <c r="X150" s="37">
        <f t="shared" si="105"/>
        <v>0.1385203598615917</v>
      </c>
      <c r="Y150" s="38">
        <f t="shared" si="97"/>
        <v>44.679000000000002</v>
      </c>
      <c r="Z150" s="37">
        <f t="shared" si="106"/>
        <v>0.31003460207612454</v>
      </c>
      <c r="AA150" s="37">
        <f t="shared" si="107"/>
        <v>0</v>
      </c>
      <c r="AB150" s="37">
        <f t="shared" si="108"/>
        <v>7.2664359861591699E-2</v>
      </c>
      <c r="AC150" s="38">
        <f t="shared" si="109"/>
        <v>0</v>
      </c>
      <c r="AD150" s="39">
        <f t="shared" si="113"/>
        <v>100</v>
      </c>
      <c r="AF150" s="41">
        <v>1.536243824908281</v>
      </c>
      <c r="AG150" s="41">
        <v>1.219471865191792</v>
      </c>
      <c r="AH150" s="41">
        <v>0.79351906931035665</v>
      </c>
    </row>
    <row r="151" spans="1:34" ht="13.2" x14ac:dyDescent="0.25">
      <c r="A151" s="40" t="s">
        <v>77</v>
      </c>
      <c r="B151" s="40" t="s">
        <v>55</v>
      </c>
      <c r="C151" s="40" t="s">
        <v>56</v>
      </c>
      <c r="D151" s="40">
        <v>1219</v>
      </c>
      <c r="E151" s="40">
        <f>$I151*$V151*8</f>
        <v>136</v>
      </c>
      <c r="F151" s="40">
        <f>$I151*$V151*16</f>
        <v>272</v>
      </c>
      <c r="G151" s="40">
        <v>70</v>
      </c>
      <c r="H151" s="40">
        <v>20</v>
      </c>
      <c r="I151" s="40">
        <v>1.7</v>
      </c>
      <c r="J151" s="40">
        <v>2.1</v>
      </c>
      <c r="K151" s="40">
        <v>25</v>
      </c>
      <c r="M151" s="59"/>
      <c r="N151" s="59">
        <v>8.2558039999999995</v>
      </c>
      <c r="O151" s="60">
        <f t="shared" si="0"/>
        <v>82.558039999999991</v>
      </c>
      <c r="P151" s="60">
        <v>13.6</v>
      </c>
      <c r="Q151" s="39">
        <f t="shared" si="96"/>
        <v>136</v>
      </c>
      <c r="S151" s="62"/>
      <c r="T151" s="62">
        <v>42309</v>
      </c>
      <c r="U151" s="62">
        <v>42675</v>
      </c>
      <c r="V151" s="59">
        <v>10</v>
      </c>
      <c r="W151" s="59">
        <v>6</v>
      </c>
      <c r="X151" s="37">
        <f t="shared" si="105"/>
        <v>6.7726037735849051E-2</v>
      </c>
      <c r="Y151" s="38">
        <f t="shared" si="97"/>
        <v>60.704441176470581</v>
      </c>
      <c r="Z151" s="37">
        <f t="shared" si="106"/>
        <v>0.11156685808039377</v>
      </c>
      <c r="AA151" s="37">
        <f t="shared" si="107"/>
        <v>0</v>
      </c>
      <c r="AB151" s="37">
        <f t="shared" si="108"/>
        <v>5.742411812961444E-2</v>
      </c>
      <c r="AC151" s="38">
        <f t="shared" si="109"/>
        <v>0</v>
      </c>
      <c r="AD151" s="39">
        <f t="shared" si="113"/>
        <v>100</v>
      </c>
      <c r="AF151" s="41">
        <v>1.4738972123629921</v>
      </c>
      <c r="AG151" s="41">
        <v>0.56600466146863626</v>
      </c>
      <c r="AH151" s="41">
        <v>0.50608103350738931</v>
      </c>
    </row>
    <row r="152" spans="1:34" ht="13.2" x14ac:dyDescent="0.25">
      <c r="A152" s="40" t="s">
        <v>975</v>
      </c>
      <c r="B152" s="40" t="s">
        <v>811</v>
      </c>
      <c r="C152" s="40" t="s">
        <v>972</v>
      </c>
      <c r="D152" s="40">
        <v>1035</v>
      </c>
      <c r="E152" s="40">
        <f>$I152*$V152*16</f>
        <v>352</v>
      </c>
      <c r="F152" s="40">
        <f>$I152*$V152*32</f>
        <v>704</v>
      </c>
      <c r="G152" s="40">
        <v>85</v>
      </c>
      <c r="H152" s="40">
        <v>20</v>
      </c>
      <c r="I152" s="40">
        <v>2.2000000000000002</v>
      </c>
      <c r="J152" s="40">
        <v>3</v>
      </c>
      <c r="K152" s="40">
        <v>13.75</v>
      </c>
      <c r="M152" s="59"/>
      <c r="N152" s="59">
        <v>17.337510000000002</v>
      </c>
      <c r="O152" s="60">
        <f t="shared" si="0"/>
        <v>173.37510000000003</v>
      </c>
      <c r="P152" s="60">
        <v>70.400000000000006</v>
      </c>
      <c r="Q152" s="39">
        <f t="shared" si="96"/>
        <v>704</v>
      </c>
      <c r="R152" s="59">
        <v>15.983739999999999</v>
      </c>
      <c r="S152" s="50">
        <f>R152*V152</f>
        <v>159.8374</v>
      </c>
      <c r="T152" s="61">
        <v>43617</v>
      </c>
      <c r="U152" s="62">
        <v>44136</v>
      </c>
      <c r="V152" s="59">
        <v>10</v>
      </c>
      <c r="W152" s="59">
        <v>6</v>
      </c>
      <c r="X152" s="37">
        <f t="shared" si="105"/>
        <v>0.16751217391304352</v>
      </c>
      <c r="Y152" s="38">
        <f t="shared" si="97"/>
        <v>24.627144886363642</v>
      </c>
      <c r="Z152" s="37">
        <f t="shared" si="106"/>
        <v>0.68019323671497589</v>
      </c>
      <c r="AA152" s="37">
        <f t="shared" si="107"/>
        <v>0.15443227053140096</v>
      </c>
      <c r="AB152" s="37">
        <f t="shared" si="108"/>
        <v>8.2125603864734303E-2</v>
      </c>
      <c r="AC152" s="38">
        <f t="shared" si="109"/>
        <v>188.04400000000001</v>
      </c>
      <c r="AD152" s="39">
        <f t="shared" si="113"/>
        <v>200</v>
      </c>
      <c r="AF152" s="41">
        <v>1.681103360772336</v>
      </c>
      <c r="AG152" s="41">
        <v>1.9010308173690671</v>
      </c>
      <c r="AH152" s="41">
        <v>0.76370289186563545</v>
      </c>
    </row>
    <row r="153" spans="1:34" ht="13.2" x14ac:dyDescent="0.25">
      <c r="A153" s="40" t="s">
        <v>1079</v>
      </c>
      <c r="B153" s="40" t="s">
        <v>182</v>
      </c>
      <c r="C153" s="40" t="s">
        <v>198</v>
      </c>
      <c r="D153" s="40">
        <v>500</v>
      </c>
      <c r="G153" s="40">
        <v>115</v>
      </c>
      <c r="H153" s="40">
        <v>8</v>
      </c>
      <c r="I153" s="40">
        <v>2.2999999999999998</v>
      </c>
      <c r="J153" s="40">
        <v>3.2</v>
      </c>
      <c r="K153" s="40">
        <v>12</v>
      </c>
      <c r="M153" s="59"/>
      <c r="N153" s="59">
        <v>5.6417310000000001</v>
      </c>
      <c r="O153" s="60">
        <f t="shared" si="0"/>
        <v>45.133848</v>
      </c>
      <c r="P153" s="60">
        <v>9.1999879999999994</v>
      </c>
      <c r="Q153" s="39">
        <f t="shared" si="96"/>
        <v>73.599903999999995</v>
      </c>
      <c r="S153" s="62"/>
      <c r="T153" s="62">
        <v>40848</v>
      </c>
      <c r="U153" s="62">
        <v>41579</v>
      </c>
      <c r="V153" s="59">
        <v>8</v>
      </c>
      <c r="W153" s="59">
        <v>6</v>
      </c>
      <c r="X153" s="37">
        <f t="shared" si="105"/>
        <v>9.0267695999999994E-2</v>
      </c>
      <c r="Y153" s="38">
        <f t="shared" si="97"/>
        <v>61.323243030317002</v>
      </c>
      <c r="Z153" s="37">
        <f t="shared" si="106"/>
        <v>0.14719980799999999</v>
      </c>
      <c r="AA153" s="37">
        <f t="shared" si="107"/>
        <v>0</v>
      </c>
      <c r="AB153" s="37">
        <f t="shared" si="108"/>
        <v>0.23</v>
      </c>
      <c r="AC153" s="38">
        <f t="shared" si="109"/>
        <v>0</v>
      </c>
      <c r="AF153" s="41">
        <v>1.345647822931433</v>
      </c>
      <c r="AG153" s="41">
        <v>0.67977423550528226</v>
      </c>
      <c r="AH153" s="41">
        <v>0.54765590618705962</v>
      </c>
    </row>
    <row r="154" spans="1:34" ht="13.2" x14ac:dyDescent="0.25">
      <c r="A154" s="40" t="s">
        <v>1080</v>
      </c>
      <c r="B154" s="40" t="s">
        <v>491</v>
      </c>
      <c r="C154" s="40" t="s">
        <v>492</v>
      </c>
      <c r="D154" s="40">
        <v>430</v>
      </c>
      <c r="G154" s="40">
        <v>150</v>
      </c>
      <c r="H154" s="63"/>
      <c r="I154" s="40">
        <v>3</v>
      </c>
      <c r="J154" s="63"/>
      <c r="K154" s="40">
        <v>8</v>
      </c>
      <c r="M154" s="59"/>
      <c r="N154" s="59">
        <v>9.2520849999999992</v>
      </c>
      <c r="O154" s="60">
        <f t="shared" si="0"/>
        <v>37.008339999999997</v>
      </c>
      <c r="P154" s="60">
        <v>12</v>
      </c>
      <c r="Q154" s="39">
        <f t="shared" si="96"/>
        <v>48</v>
      </c>
      <c r="R154" s="59">
        <v>56.448900000000002</v>
      </c>
      <c r="S154" s="50">
        <f t="shared" ref="S154:S155" si="114">R154*V154</f>
        <v>225.79560000000001</v>
      </c>
      <c r="T154" s="61">
        <v>41061</v>
      </c>
      <c r="U154" s="62">
        <v>41579</v>
      </c>
      <c r="V154" s="59">
        <v>4</v>
      </c>
      <c r="W154" s="59">
        <v>6</v>
      </c>
      <c r="X154" s="37">
        <f t="shared" si="105"/>
        <v>8.6065906976744183E-2</v>
      </c>
      <c r="Y154" s="38">
        <f t="shared" si="97"/>
        <v>77.10070833333333</v>
      </c>
      <c r="Z154" s="37">
        <f t="shared" si="106"/>
        <v>0.11162790697674418</v>
      </c>
      <c r="AA154" s="37">
        <f t="shared" si="107"/>
        <v>0.52510604651162796</v>
      </c>
      <c r="AB154" s="37">
        <f t="shared" si="108"/>
        <v>0.34883720930232559</v>
      </c>
      <c r="AC154" s="38">
        <f t="shared" si="109"/>
        <v>150.53039999999999</v>
      </c>
      <c r="AF154" s="41">
        <v>1.357038585518225</v>
      </c>
      <c r="AG154" s="41">
        <v>0.61750807993783519</v>
      </c>
      <c r="AH154" s="41">
        <v>0.6328876201198117</v>
      </c>
    </row>
    <row r="155" spans="1:34" ht="13.2" x14ac:dyDescent="0.25">
      <c r="A155" s="40" t="s">
        <v>722</v>
      </c>
      <c r="B155" s="40" t="s">
        <v>723</v>
      </c>
      <c r="C155" s="40" t="s">
        <v>724</v>
      </c>
      <c r="D155" s="40">
        <v>392</v>
      </c>
      <c r="G155" s="40">
        <v>80</v>
      </c>
      <c r="H155" s="40">
        <v>8</v>
      </c>
      <c r="I155" s="40">
        <v>2.2599999999999998</v>
      </c>
      <c r="J155" s="40">
        <v>2.5299999999999998</v>
      </c>
      <c r="K155" s="40">
        <v>8</v>
      </c>
      <c r="M155" s="59"/>
      <c r="N155" s="59">
        <v>5.7535530000000001</v>
      </c>
      <c r="O155" s="60">
        <f t="shared" si="0"/>
        <v>23.014212000000001</v>
      </c>
      <c r="P155" s="60">
        <v>9.0586640000000003</v>
      </c>
      <c r="Q155" s="39">
        <f t="shared" si="96"/>
        <v>36.234656000000001</v>
      </c>
      <c r="R155" s="59">
        <v>33.461080000000003</v>
      </c>
      <c r="S155" s="50">
        <f t="shared" si="114"/>
        <v>133.84432000000001</v>
      </c>
      <c r="T155" s="62">
        <v>40848</v>
      </c>
      <c r="U155" s="62">
        <v>40848</v>
      </c>
      <c r="V155" s="59">
        <v>4</v>
      </c>
      <c r="W155" s="59">
        <v>6</v>
      </c>
      <c r="X155" s="37">
        <f t="shared" si="105"/>
        <v>5.8709724489795917E-2</v>
      </c>
      <c r="Y155" s="38">
        <f t="shared" si="97"/>
        <v>63.514365915327033</v>
      </c>
      <c r="Z155" s="37">
        <f t="shared" si="106"/>
        <v>9.2435346938775517E-2</v>
      </c>
      <c r="AA155" s="37">
        <f t="shared" si="107"/>
        <v>0.34143959183673472</v>
      </c>
      <c r="AB155" s="37">
        <f t="shared" si="108"/>
        <v>0.20408163265306123</v>
      </c>
      <c r="AC155" s="38">
        <f t="shared" si="109"/>
        <v>167.30539999999999</v>
      </c>
      <c r="AF155" s="41">
        <v>1.3015184381778739</v>
      </c>
      <c r="AG155" s="41">
        <v>0.74620422264448039</v>
      </c>
      <c r="AH155" s="41">
        <v>0.58826204196645915</v>
      </c>
    </row>
    <row r="156" spans="1:34" ht="13.2" x14ac:dyDescent="0.25">
      <c r="A156" s="40" t="s">
        <v>11</v>
      </c>
      <c r="B156" s="40" t="s">
        <v>12</v>
      </c>
      <c r="C156" s="40" t="s">
        <v>13</v>
      </c>
      <c r="D156" s="59">
        <v>9060</v>
      </c>
      <c r="G156" s="59">
        <v>180</v>
      </c>
      <c r="H156" s="59">
        <v>64</v>
      </c>
      <c r="I156" s="59">
        <v>2.2000000000000002</v>
      </c>
      <c r="J156" s="59">
        <v>3.2</v>
      </c>
      <c r="K156" s="59">
        <v>64</v>
      </c>
      <c r="M156" s="59"/>
      <c r="N156" s="59">
        <v>11.96546</v>
      </c>
      <c r="O156" s="60">
        <f t="shared" si="0"/>
        <v>382.89472000000001</v>
      </c>
      <c r="P156" s="60">
        <v>17.600000000000001</v>
      </c>
      <c r="Q156" s="39">
        <f t="shared" si="96"/>
        <v>563.20000000000005</v>
      </c>
      <c r="S156" s="62"/>
      <c r="T156" s="62">
        <v>43770</v>
      </c>
      <c r="U156" s="62">
        <v>44501</v>
      </c>
      <c r="V156" s="59">
        <v>32</v>
      </c>
      <c r="W156" s="59">
        <v>5</v>
      </c>
      <c r="X156" s="37">
        <f t="shared" si="105"/>
        <v>4.2262110375275941E-2</v>
      </c>
      <c r="Y156" s="38">
        <f t="shared" si="97"/>
        <v>67.985568181818181</v>
      </c>
      <c r="Z156" s="37">
        <f t="shared" si="106"/>
        <v>6.2163355408388528E-2</v>
      </c>
      <c r="AA156" s="37">
        <f t="shared" si="107"/>
        <v>0</v>
      </c>
      <c r="AB156" s="37">
        <f t="shared" si="108"/>
        <v>1.9867549668874173E-2</v>
      </c>
      <c r="AC156" s="38">
        <f t="shared" si="109"/>
        <v>0</v>
      </c>
      <c r="AF156" s="41">
        <v>1.4221195105166591</v>
      </c>
      <c r="AG156" s="41">
        <v>0.57313306308297662</v>
      </c>
      <c r="AH156" s="41">
        <v>0.63198069619263553</v>
      </c>
    </row>
    <row r="157" spans="1:34" ht="13.2" x14ac:dyDescent="0.25">
      <c r="A157" s="40" t="s">
        <v>872</v>
      </c>
      <c r="B157" s="40" t="s">
        <v>134</v>
      </c>
      <c r="C157" s="40" t="s">
        <v>135</v>
      </c>
      <c r="D157" s="59">
        <v>2529</v>
      </c>
      <c r="E157" s="40">
        <f t="shared" ref="E157:E158" si="115">$I157*$V157*32</f>
        <v>1433.6</v>
      </c>
      <c r="F157" s="40">
        <f t="shared" ref="F157:F158" si="116">$I157*$V157*64</f>
        <v>2867.2</v>
      </c>
      <c r="G157" s="59">
        <v>150</v>
      </c>
      <c r="H157" s="59">
        <v>32</v>
      </c>
      <c r="I157" s="59">
        <v>2.8</v>
      </c>
      <c r="J157" s="59">
        <v>3.9</v>
      </c>
      <c r="K157" s="59">
        <v>22</v>
      </c>
      <c r="M157" s="59"/>
      <c r="N157" s="59">
        <v>44.907550000000001</v>
      </c>
      <c r="O157" s="60">
        <f t="shared" si="0"/>
        <v>718.52080000000001</v>
      </c>
      <c r="P157" s="60">
        <v>89.6</v>
      </c>
      <c r="Q157" s="39">
        <f t="shared" si="96"/>
        <v>1433.6</v>
      </c>
      <c r="R157" s="59">
        <v>17.046880000000002</v>
      </c>
      <c r="S157" s="50">
        <f>R157*V157</f>
        <v>272.75008000000003</v>
      </c>
      <c r="T157" s="62">
        <v>43770</v>
      </c>
      <c r="U157" s="62">
        <v>44501</v>
      </c>
      <c r="V157" s="59">
        <v>16</v>
      </c>
      <c r="W157" s="59">
        <v>5</v>
      </c>
      <c r="X157" s="37">
        <f t="shared" si="105"/>
        <v>0.28411261368129698</v>
      </c>
      <c r="Y157" s="38">
        <f t="shared" si="97"/>
        <v>50.120033482142858</v>
      </c>
      <c r="Z157" s="37">
        <f t="shared" si="106"/>
        <v>0.56686437327006722</v>
      </c>
      <c r="AA157" s="37">
        <f t="shared" si="107"/>
        <v>0.10784898378805853</v>
      </c>
      <c r="AB157" s="37">
        <f t="shared" si="108"/>
        <v>5.9311981020166077E-2</v>
      </c>
      <c r="AC157" s="38">
        <f t="shared" si="109"/>
        <v>181.83338666666668</v>
      </c>
      <c r="AD157" s="39">
        <f t="shared" ref="AD157:AD160" si="117">Q157/E157*100</f>
        <v>100</v>
      </c>
      <c r="AF157" s="41">
        <v>1.4221195105166591</v>
      </c>
      <c r="AG157" s="41">
        <v>0.76783389001181646</v>
      </c>
      <c r="AH157" s="41">
        <v>0.62418047625967366</v>
      </c>
    </row>
    <row r="158" spans="1:34" ht="13.2" x14ac:dyDescent="0.25">
      <c r="A158" s="40" t="s">
        <v>869</v>
      </c>
      <c r="B158" s="40" t="s">
        <v>134</v>
      </c>
      <c r="C158" s="40" t="s">
        <v>135</v>
      </c>
      <c r="D158" s="59">
        <v>2445</v>
      </c>
      <c r="E158" s="40">
        <f t="shared" si="115"/>
        <v>1497.6000000000001</v>
      </c>
      <c r="F158" s="40">
        <f t="shared" si="116"/>
        <v>2995.2000000000003</v>
      </c>
      <c r="G158" s="59">
        <v>150</v>
      </c>
      <c r="H158" s="59">
        <v>36</v>
      </c>
      <c r="I158" s="59">
        <v>2.6</v>
      </c>
      <c r="J158" s="59">
        <v>3.9</v>
      </c>
      <c r="K158" s="59">
        <v>24.75</v>
      </c>
      <c r="M158" s="59"/>
      <c r="N158" s="59">
        <v>57.627290000000002</v>
      </c>
      <c r="O158" s="60">
        <f t="shared" si="0"/>
        <v>1037.2912200000001</v>
      </c>
      <c r="P158" s="60">
        <v>93.6</v>
      </c>
      <c r="Q158" s="39">
        <f t="shared" si="96"/>
        <v>1684.8</v>
      </c>
      <c r="S158" s="62"/>
      <c r="T158" s="62">
        <v>43770</v>
      </c>
      <c r="U158" s="62">
        <v>44501</v>
      </c>
      <c r="V158" s="59">
        <v>18</v>
      </c>
      <c r="W158" s="59">
        <v>5</v>
      </c>
      <c r="X158" s="37">
        <f t="shared" si="105"/>
        <v>0.4242499877300614</v>
      </c>
      <c r="Y158" s="38">
        <f t="shared" si="97"/>
        <v>61.567617521367524</v>
      </c>
      <c r="Z158" s="37">
        <f t="shared" si="106"/>
        <v>0.68907975460122695</v>
      </c>
      <c r="AA158" s="37">
        <f t="shared" si="107"/>
        <v>0</v>
      </c>
      <c r="AB158" s="37">
        <f t="shared" si="108"/>
        <v>6.1349693251533742E-2</v>
      </c>
      <c r="AC158" s="38">
        <f t="shared" si="109"/>
        <v>0</v>
      </c>
      <c r="AD158" s="39">
        <f t="shared" si="117"/>
        <v>112.49999999999997</v>
      </c>
      <c r="AF158" s="41">
        <v>1.4221195105166591</v>
      </c>
      <c r="AG158" s="41">
        <v>0.60158414150479378</v>
      </c>
      <c r="AH158" s="41">
        <v>0.59880792696121776</v>
      </c>
    </row>
    <row r="159" spans="1:34" ht="13.2" x14ac:dyDescent="0.25">
      <c r="A159" s="40" t="s">
        <v>661</v>
      </c>
      <c r="B159" s="40" t="s">
        <v>499</v>
      </c>
      <c r="C159" s="40" t="s">
        <v>538</v>
      </c>
      <c r="D159" s="40">
        <v>2424</v>
      </c>
      <c r="E159" s="40">
        <f>$I159*$V159*16</f>
        <v>515.19999999999993</v>
      </c>
      <c r="F159" s="40">
        <f>$I159*$V159*32</f>
        <v>1030.3999999999999</v>
      </c>
      <c r="G159" s="40">
        <v>120</v>
      </c>
      <c r="H159" s="40">
        <v>28</v>
      </c>
      <c r="I159" s="40">
        <v>2.2999999999999998</v>
      </c>
      <c r="J159" s="40">
        <v>3.3</v>
      </c>
      <c r="K159" s="40">
        <v>35</v>
      </c>
      <c r="M159" s="59"/>
      <c r="N159" s="59">
        <v>26.559360000000002</v>
      </c>
      <c r="O159" s="60">
        <f t="shared" si="0"/>
        <v>371.83104000000003</v>
      </c>
      <c r="P159" s="60">
        <v>36.799999999999997</v>
      </c>
      <c r="Q159" s="39">
        <f t="shared" si="96"/>
        <v>515.19999999999993</v>
      </c>
      <c r="S159" s="62"/>
      <c r="T159" s="62">
        <v>41944</v>
      </c>
      <c r="U159" s="62">
        <v>42675</v>
      </c>
      <c r="V159" s="59">
        <v>14</v>
      </c>
      <c r="W159" s="59">
        <v>5</v>
      </c>
      <c r="X159" s="37">
        <f t="shared" si="105"/>
        <v>0.15339564356435645</v>
      </c>
      <c r="Y159" s="38">
        <f t="shared" si="97"/>
        <v>72.172173913043494</v>
      </c>
      <c r="Z159" s="37">
        <f t="shared" si="106"/>
        <v>0.21254125412541253</v>
      </c>
      <c r="AA159" s="37">
        <f t="shared" si="107"/>
        <v>0</v>
      </c>
      <c r="AB159" s="37">
        <f t="shared" si="108"/>
        <v>4.9504950495049507E-2</v>
      </c>
      <c r="AC159" s="38">
        <f t="shared" si="109"/>
        <v>0</v>
      </c>
      <c r="AD159" s="39">
        <f t="shared" si="117"/>
        <v>100</v>
      </c>
      <c r="AF159" s="41">
        <v>1.218937037876211</v>
      </c>
      <c r="AG159" s="41">
        <v>0.59424872284565888</v>
      </c>
      <c r="AH159" s="41">
        <v>0.61124372956055684</v>
      </c>
    </row>
    <row r="160" spans="1:34" ht="13.2" x14ac:dyDescent="0.25">
      <c r="A160" s="40" t="s">
        <v>750</v>
      </c>
      <c r="B160" s="40" t="s">
        <v>717</v>
      </c>
      <c r="C160" s="40" t="s">
        <v>741</v>
      </c>
      <c r="D160" s="40">
        <v>777</v>
      </c>
      <c r="E160" s="40">
        <f>$I160*$V160*4</f>
        <v>42.56</v>
      </c>
      <c r="F160" s="40">
        <f>$I160*$V160*8</f>
        <v>85.12</v>
      </c>
      <c r="G160" s="40">
        <v>80</v>
      </c>
      <c r="H160" s="40">
        <v>8</v>
      </c>
      <c r="I160" s="40">
        <v>2.66</v>
      </c>
      <c r="J160" s="40">
        <v>2.93</v>
      </c>
      <c r="K160" s="40">
        <v>12</v>
      </c>
      <c r="M160" s="59"/>
      <c r="N160" s="59">
        <v>5.0841890000000003</v>
      </c>
      <c r="O160" s="60">
        <f t="shared" si="0"/>
        <v>20.336756000000001</v>
      </c>
      <c r="P160" s="60">
        <v>10.656000000000001</v>
      </c>
      <c r="Q160" s="39">
        <f t="shared" si="96"/>
        <v>42.624000000000002</v>
      </c>
      <c r="S160" s="62"/>
      <c r="T160" s="62">
        <v>40848</v>
      </c>
      <c r="U160" s="61">
        <v>41426</v>
      </c>
      <c r="V160" s="59">
        <v>4</v>
      </c>
      <c r="W160" s="59">
        <v>5</v>
      </c>
      <c r="X160" s="37">
        <f t="shared" si="105"/>
        <v>2.6173431145431147E-2</v>
      </c>
      <c r="Y160" s="38">
        <f t="shared" si="97"/>
        <v>47.711983858858858</v>
      </c>
      <c r="Z160" s="37">
        <f t="shared" si="106"/>
        <v>5.4857142857142861E-2</v>
      </c>
      <c r="AA160" s="37">
        <f t="shared" si="107"/>
        <v>0</v>
      </c>
      <c r="AB160" s="37">
        <f t="shared" si="108"/>
        <v>0.10296010296010295</v>
      </c>
      <c r="AC160" s="38">
        <f t="shared" si="109"/>
        <v>0</v>
      </c>
      <c r="AD160" s="39">
        <f t="shared" si="117"/>
        <v>100.15037593984964</v>
      </c>
      <c r="AF160" s="41">
        <v>1.1240003347906959</v>
      </c>
      <c r="AG160" s="41">
        <v>0.67817367450554433</v>
      </c>
      <c r="AH160" s="41">
        <v>0.43480073844381523</v>
      </c>
    </row>
    <row r="161" spans="1:34" ht="13.2" x14ac:dyDescent="0.25">
      <c r="A161" s="40" t="s">
        <v>149</v>
      </c>
      <c r="B161" s="40" t="s">
        <v>140</v>
      </c>
      <c r="C161" s="40" t="s">
        <v>140</v>
      </c>
      <c r="D161" s="40">
        <v>498</v>
      </c>
      <c r="G161" s="40">
        <v>215</v>
      </c>
      <c r="H161" s="69"/>
      <c r="I161" s="40">
        <v>1.4</v>
      </c>
      <c r="J161" s="40">
        <v>1.6</v>
      </c>
      <c r="K161" s="40">
        <v>34</v>
      </c>
      <c r="M161" s="59"/>
      <c r="N161" s="59">
        <v>30.483000000000001</v>
      </c>
      <c r="O161" s="60">
        <f t="shared" si="0"/>
        <v>2072.8440000000001</v>
      </c>
      <c r="P161" s="60">
        <v>52.870049999999999</v>
      </c>
      <c r="Q161" s="39">
        <f t="shared" si="96"/>
        <v>3595.1633999999999</v>
      </c>
      <c r="R161" s="59">
        <v>8.8422789999999996</v>
      </c>
      <c r="S161" s="50">
        <f t="shared" ref="S161:S163" si="118">R161*V161</f>
        <v>601.27497199999993</v>
      </c>
      <c r="T161" s="61">
        <v>42887</v>
      </c>
      <c r="U161" s="61">
        <v>43617</v>
      </c>
      <c r="V161" s="59">
        <v>68</v>
      </c>
      <c r="W161" s="59">
        <v>5</v>
      </c>
      <c r="X161" s="37">
        <f t="shared" si="105"/>
        <v>4.1623373493975908</v>
      </c>
      <c r="Y161" s="38">
        <f t="shared" si="97"/>
        <v>57.656461455966088</v>
      </c>
      <c r="Z161" s="37">
        <f t="shared" si="106"/>
        <v>7.2192036144578315</v>
      </c>
      <c r="AA161" s="37">
        <f t="shared" si="107"/>
        <v>1.2073794618473894</v>
      </c>
      <c r="AB161" s="37">
        <f t="shared" si="108"/>
        <v>0.43172690763052207</v>
      </c>
      <c r="AC161" s="38">
        <f t="shared" si="109"/>
        <v>279.66277767441858</v>
      </c>
      <c r="AF161" s="41">
        <v>1.3025498898307151</v>
      </c>
      <c r="AG161" s="41">
        <v>0.99828789287913267</v>
      </c>
      <c r="AH161" s="41">
        <v>0.89385987417339641</v>
      </c>
    </row>
    <row r="162" spans="1:34" ht="13.2" x14ac:dyDescent="0.25">
      <c r="A162" s="40" t="s">
        <v>59</v>
      </c>
      <c r="B162" s="40" t="s">
        <v>55</v>
      </c>
      <c r="C162" s="40" t="s">
        <v>56</v>
      </c>
      <c r="D162" s="40">
        <v>406</v>
      </c>
      <c r="E162" s="40">
        <f>$I162*$V162*8</f>
        <v>105.60000000000001</v>
      </c>
      <c r="F162" s="40">
        <f>$I162*$V162*16</f>
        <v>211.20000000000002</v>
      </c>
      <c r="G162" s="40">
        <v>80</v>
      </c>
      <c r="H162" s="40">
        <v>12</v>
      </c>
      <c r="I162" s="40">
        <v>2.2000000000000002</v>
      </c>
      <c r="J162" s="40">
        <v>2.7</v>
      </c>
      <c r="K162" s="40">
        <v>15</v>
      </c>
      <c r="M162" s="59"/>
      <c r="N162" s="59">
        <v>9.6783730000000006</v>
      </c>
      <c r="O162" s="60">
        <f t="shared" si="0"/>
        <v>58.070238000000003</v>
      </c>
      <c r="P162" s="60">
        <v>17.600000000000001</v>
      </c>
      <c r="Q162" s="39">
        <f t="shared" si="96"/>
        <v>105.60000000000001</v>
      </c>
      <c r="R162" s="59">
        <v>12.023809999999999</v>
      </c>
      <c r="S162" s="50">
        <f t="shared" si="118"/>
        <v>72.142859999999999</v>
      </c>
      <c r="T162" s="62">
        <v>42309</v>
      </c>
      <c r="U162" s="62">
        <v>42675</v>
      </c>
      <c r="V162" s="59">
        <v>6</v>
      </c>
      <c r="W162" s="59">
        <v>5</v>
      </c>
      <c r="X162" s="37">
        <f t="shared" si="105"/>
        <v>0.14303014285714286</v>
      </c>
      <c r="Y162" s="38">
        <f t="shared" si="97"/>
        <v>54.990755681818179</v>
      </c>
      <c r="Z162" s="37">
        <f t="shared" si="106"/>
        <v>0.26009852216748769</v>
      </c>
      <c r="AA162" s="37">
        <f t="shared" si="107"/>
        <v>0.17769177339901476</v>
      </c>
      <c r="AB162" s="37">
        <f t="shared" si="108"/>
        <v>0.19704433497536947</v>
      </c>
      <c r="AC162" s="38">
        <f t="shared" si="109"/>
        <v>90.178574999999995</v>
      </c>
      <c r="AD162" s="39">
        <f>Q162/E162*100</f>
        <v>100</v>
      </c>
      <c r="AF162" s="41">
        <v>1.237935068689717</v>
      </c>
      <c r="AG162" s="41">
        <v>0.62621493850164078</v>
      </c>
      <c r="AH162" s="41">
        <v>0.51079165776362434</v>
      </c>
    </row>
    <row r="163" spans="1:34" ht="13.2" x14ac:dyDescent="0.25">
      <c r="A163" s="40" t="s">
        <v>207</v>
      </c>
      <c r="B163" s="40" t="s">
        <v>182</v>
      </c>
      <c r="C163" s="40" t="s">
        <v>198</v>
      </c>
      <c r="D163" s="40">
        <v>30</v>
      </c>
      <c r="G163" s="40">
        <v>65</v>
      </c>
      <c r="H163" s="40">
        <v>8</v>
      </c>
      <c r="I163" s="40">
        <v>2.2000000000000002</v>
      </c>
      <c r="J163" s="69"/>
      <c r="K163" s="40">
        <v>12</v>
      </c>
      <c r="M163" s="59"/>
      <c r="N163" s="59">
        <v>7.3594530000000002</v>
      </c>
      <c r="O163" s="60">
        <f t="shared" si="0"/>
        <v>58.875624000000002</v>
      </c>
      <c r="P163" s="60">
        <v>8.8000100000000003</v>
      </c>
      <c r="Q163" s="39">
        <f t="shared" si="96"/>
        <v>70.400080000000003</v>
      </c>
      <c r="R163" s="59">
        <v>20.696960000000001</v>
      </c>
      <c r="S163" s="50">
        <f t="shared" si="118"/>
        <v>165.57568000000001</v>
      </c>
      <c r="T163" s="61">
        <v>41061</v>
      </c>
      <c r="U163" s="61">
        <v>41791</v>
      </c>
      <c r="V163" s="59">
        <v>8</v>
      </c>
      <c r="W163" s="59">
        <v>5</v>
      </c>
      <c r="X163" s="37">
        <f t="shared" si="105"/>
        <v>1.9625208000000001</v>
      </c>
      <c r="Y163" s="38">
        <f t="shared" si="97"/>
        <v>83.630052693121939</v>
      </c>
      <c r="Z163" s="37">
        <f t="shared" si="106"/>
        <v>2.3466693333333333</v>
      </c>
      <c r="AA163" s="37">
        <f t="shared" si="107"/>
        <v>5.5191893333333333</v>
      </c>
      <c r="AB163" s="37">
        <f t="shared" si="108"/>
        <v>2.1666666666666665</v>
      </c>
      <c r="AC163" s="38">
        <f t="shared" si="109"/>
        <v>254.73181538461537</v>
      </c>
      <c r="AF163" s="41">
        <v>1.1318415375088551</v>
      </c>
      <c r="AG163" s="41">
        <v>0.48670950978229272</v>
      </c>
      <c r="AH163" s="41">
        <v>0.54796091194541063</v>
      </c>
    </row>
    <row r="164" spans="1:34" ht="13.2" x14ac:dyDescent="0.25">
      <c r="A164" s="86" t="s">
        <v>1081</v>
      </c>
      <c r="B164" s="86" t="s">
        <v>177</v>
      </c>
      <c r="C164" s="86" t="s">
        <v>177</v>
      </c>
      <c r="D164" s="86"/>
      <c r="E164" s="86"/>
      <c r="F164" s="86"/>
      <c r="G164" s="86"/>
      <c r="H164" s="86"/>
      <c r="I164" s="86"/>
      <c r="J164" s="86"/>
      <c r="K164" s="86"/>
      <c r="L164" s="87"/>
      <c r="M164" s="88"/>
      <c r="N164" s="88">
        <v>95.625</v>
      </c>
      <c r="O164" s="60">
        <f t="shared" si="0"/>
        <v>95.625</v>
      </c>
      <c r="P164" s="89">
        <v>102.4</v>
      </c>
      <c r="Q164" s="39">
        <f t="shared" si="96"/>
        <v>102.4</v>
      </c>
      <c r="R164" s="86"/>
      <c r="S164" s="90"/>
      <c r="T164" s="90">
        <v>40848</v>
      </c>
      <c r="U164" s="90">
        <v>41579</v>
      </c>
      <c r="V164" s="88">
        <v>1</v>
      </c>
      <c r="W164" s="88">
        <v>5</v>
      </c>
      <c r="X164" s="37"/>
      <c r="Y164" s="38">
        <f t="shared" si="97"/>
        <v>93.3837890625</v>
      </c>
      <c r="Z164" s="37"/>
      <c r="AA164" s="37"/>
      <c r="AB164" s="37"/>
      <c r="AC164" s="37"/>
      <c r="AD164" s="45"/>
      <c r="AF164" s="41">
        <v>1.11940347904003</v>
      </c>
      <c r="AG164" s="41">
        <v>0.44986939849479768</v>
      </c>
      <c r="AH164" s="41">
        <v>0.56488834373148678</v>
      </c>
    </row>
    <row r="165" spans="1:34" ht="13.2" x14ac:dyDescent="0.25">
      <c r="A165" s="71" t="s">
        <v>50</v>
      </c>
      <c r="B165" s="71" t="s">
        <v>1</v>
      </c>
      <c r="C165" s="71" t="s">
        <v>2</v>
      </c>
      <c r="D165" s="71"/>
      <c r="E165" s="71"/>
      <c r="F165" s="71"/>
      <c r="G165" s="71"/>
      <c r="H165" s="71"/>
      <c r="I165" s="80">
        <v>2</v>
      </c>
      <c r="J165" s="71"/>
      <c r="K165" s="71"/>
      <c r="L165" s="93"/>
      <c r="M165" s="80"/>
      <c r="N165" s="80">
        <v>54.239910000000002</v>
      </c>
      <c r="O165" s="60">
        <f t="shared" si="0"/>
        <v>2603.51568</v>
      </c>
      <c r="P165" s="82">
        <v>64.000020000000006</v>
      </c>
      <c r="Q165" s="39">
        <f t="shared" si="96"/>
        <v>3072.0009600000003</v>
      </c>
      <c r="R165" s="80">
        <v>3.2139760000000002</v>
      </c>
      <c r="S165" s="85">
        <f t="shared" ref="S165:S169" si="119">R165*V165</f>
        <v>154.270848</v>
      </c>
      <c r="T165" s="84">
        <v>43770</v>
      </c>
      <c r="U165" s="84">
        <v>44501</v>
      </c>
      <c r="V165" s="80">
        <v>48</v>
      </c>
      <c r="W165" s="80">
        <v>5</v>
      </c>
      <c r="X165" s="37"/>
      <c r="Y165" s="38">
        <f t="shared" si="97"/>
        <v>84.749832890677212</v>
      </c>
      <c r="Z165" s="37"/>
      <c r="AA165" s="37"/>
      <c r="AB165" s="37"/>
      <c r="AC165" s="37"/>
      <c r="AD165" s="44"/>
      <c r="AF165" s="41">
        <v>1.4221195105166591</v>
      </c>
      <c r="AG165" s="41">
        <v>0.52651484850264707</v>
      </c>
      <c r="AH165" s="41">
        <v>0.72373734366390308</v>
      </c>
    </row>
    <row r="166" spans="1:34" ht="13.2" x14ac:dyDescent="0.25">
      <c r="A166" s="69" t="s">
        <v>170</v>
      </c>
      <c r="B166" s="69" t="s">
        <v>171</v>
      </c>
      <c r="C166" s="69" t="s">
        <v>172</v>
      </c>
      <c r="D166" s="69"/>
      <c r="E166" s="69"/>
      <c r="F166" s="69"/>
      <c r="G166" s="69"/>
      <c r="H166" s="69"/>
      <c r="I166" s="75">
        <v>2</v>
      </c>
      <c r="J166" s="69"/>
      <c r="K166" s="75">
        <v>28</v>
      </c>
      <c r="L166" s="94">
        <v>6.3299999999999999E-4</v>
      </c>
      <c r="M166" s="59">
        <f>L166*V166</f>
        <v>1.7724E-2</v>
      </c>
      <c r="N166" s="75">
        <v>12.76107</v>
      </c>
      <c r="O166" s="60">
        <f t="shared" si="0"/>
        <v>357.30995999999999</v>
      </c>
      <c r="P166" s="76">
        <v>16</v>
      </c>
      <c r="Q166" s="39">
        <f t="shared" si="96"/>
        <v>448</v>
      </c>
      <c r="R166" s="75">
        <v>8.3022829999999992</v>
      </c>
      <c r="S166" s="77">
        <f t="shared" si="119"/>
        <v>232.46392399999996</v>
      </c>
      <c r="T166" s="79">
        <v>43770</v>
      </c>
      <c r="U166" s="79">
        <v>44501</v>
      </c>
      <c r="V166" s="75">
        <v>28</v>
      </c>
      <c r="W166" s="75">
        <v>5</v>
      </c>
      <c r="X166" s="37"/>
      <c r="Y166" s="38">
        <f t="shared" si="97"/>
        <v>79.756687499999998</v>
      </c>
      <c r="Z166" s="37"/>
      <c r="AA166" s="37"/>
      <c r="AB166" s="37"/>
      <c r="AC166" s="37"/>
      <c r="AD166" s="43"/>
      <c r="AF166" s="41">
        <v>1.4221195105166591</v>
      </c>
      <c r="AG166" s="41">
        <v>0.51288904371883048</v>
      </c>
      <c r="AH166" s="41">
        <v>0.66347114325378054</v>
      </c>
    </row>
    <row r="167" spans="1:34" ht="13.2" x14ac:dyDescent="0.25">
      <c r="A167" s="40" t="s">
        <v>964</v>
      </c>
      <c r="B167" s="40" t="s">
        <v>953</v>
      </c>
      <c r="C167" s="40" t="s">
        <v>954</v>
      </c>
      <c r="D167" s="40">
        <v>13274</v>
      </c>
      <c r="G167" s="40">
        <v>270</v>
      </c>
      <c r="H167" s="59">
        <v>76</v>
      </c>
      <c r="I167" s="59">
        <v>2.6</v>
      </c>
      <c r="J167" s="40">
        <v>3.4</v>
      </c>
      <c r="K167" s="40">
        <v>57</v>
      </c>
      <c r="M167" s="59"/>
      <c r="N167" s="59">
        <v>56.710459999999998</v>
      </c>
      <c r="O167" s="60">
        <f t="shared" si="0"/>
        <v>2154.99748</v>
      </c>
      <c r="P167" s="60">
        <v>83.2</v>
      </c>
      <c r="Q167" s="39">
        <f t="shared" si="96"/>
        <v>3161.6</v>
      </c>
      <c r="R167" s="59">
        <v>30.5288</v>
      </c>
      <c r="S167" s="50">
        <f t="shared" si="119"/>
        <v>1160.0944</v>
      </c>
      <c r="T167" s="61">
        <v>44348</v>
      </c>
      <c r="U167" s="62">
        <v>44501</v>
      </c>
      <c r="V167" s="59">
        <v>38</v>
      </c>
      <c r="W167" s="59">
        <v>4</v>
      </c>
      <c r="X167" s="37">
        <f t="shared" ref="X167:X179" si="120">O167/D167</f>
        <v>0.16234725629049268</v>
      </c>
      <c r="Y167" s="38">
        <f t="shared" si="97"/>
        <v>68.161610576923081</v>
      </c>
      <c r="Z167" s="37">
        <f t="shared" ref="Z167:Z179" si="121">Q167/D167</f>
        <v>0.23817990055748078</v>
      </c>
      <c r="AA167" s="37">
        <f t="shared" ref="AA167:AA179" si="122">S167/D167</f>
        <v>8.7395992165134842E-2</v>
      </c>
      <c r="AB167" s="37">
        <f t="shared" ref="AB167:AB179" si="123">G167/D167</f>
        <v>2.0340515293054091E-2</v>
      </c>
      <c r="AC167" s="38">
        <f t="shared" ref="AC167:AC179" si="124">S167/G167*100</f>
        <v>429.66459259259261</v>
      </c>
      <c r="AF167" s="41">
        <v>1.142894461859979</v>
      </c>
      <c r="AG167" s="41">
        <v>3.8007640345097529</v>
      </c>
      <c r="AH167" s="41">
        <v>4.0978288066414166</v>
      </c>
    </row>
    <row r="168" spans="1:34" ht="13.2" x14ac:dyDescent="0.25">
      <c r="A168" s="40" t="s">
        <v>960</v>
      </c>
      <c r="B168" s="40" t="s">
        <v>953</v>
      </c>
      <c r="C168" s="40" t="s">
        <v>954</v>
      </c>
      <c r="D168" s="59">
        <v>6742</v>
      </c>
      <c r="G168" s="59">
        <v>270</v>
      </c>
      <c r="H168" s="59">
        <v>76</v>
      </c>
      <c r="I168" s="59">
        <v>2.4</v>
      </c>
      <c r="J168" s="59">
        <v>3.4</v>
      </c>
      <c r="K168" s="59">
        <v>57</v>
      </c>
      <c r="M168" s="59"/>
      <c r="N168" s="59">
        <v>51.926160000000003</v>
      </c>
      <c r="O168" s="60">
        <f t="shared" si="0"/>
        <v>1973.1940800000002</v>
      </c>
      <c r="P168" s="60">
        <v>76.799980000000005</v>
      </c>
      <c r="Q168" s="39">
        <f t="shared" si="96"/>
        <v>2918.3992400000002</v>
      </c>
      <c r="R168" s="59">
        <v>10.694240000000001</v>
      </c>
      <c r="S168" s="50">
        <f t="shared" si="119"/>
        <v>406.38112000000001</v>
      </c>
      <c r="T168" s="61">
        <v>44348</v>
      </c>
      <c r="U168" s="62">
        <v>44501</v>
      </c>
      <c r="V168" s="59">
        <v>38</v>
      </c>
      <c r="W168" s="59">
        <v>4</v>
      </c>
      <c r="X168" s="37">
        <f t="shared" si="120"/>
        <v>0.29267191931177694</v>
      </c>
      <c r="Y168" s="38">
        <f t="shared" si="97"/>
        <v>67.612205107345076</v>
      </c>
      <c r="Z168" s="37">
        <f t="shared" si="121"/>
        <v>0.43286847226342334</v>
      </c>
      <c r="AA168" s="37">
        <f t="shared" si="122"/>
        <v>6.0276048650252149E-2</v>
      </c>
      <c r="AB168" s="37">
        <f t="shared" si="123"/>
        <v>4.0047463660634823E-2</v>
      </c>
      <c r="AC168" s="38">
        <f t="shared" si="124"/>
        <v>150.51152592592592</v>
      </c>
      <c r="AF168" s="41">
        <v>1.142894461859979</v>
      </c>
      <c r="AG168" s="41">
        <v>0.92321679358211717</v>
      </c>
      <c r="AH168" s="41">
        <v>0.99593906775491581</v>
      </c>
    </row>
    <row r="169" spans="1:34" ht="13.2" x14ac:dyDescent="0.25">
      <c r="A169" s="40" t="s">
        <v>1082</v>
      </c>
      <c r="B169" s="40" t="s">
        <v>717</v>
      </c>
      <c r="C169" s="40" t="s">
        <v>792</v>
      </c>
      <c r="D169" s="40">
        <v>4394</v>
      </c>
      <c r="E169" s="40">
        <f>$I169*$V169*4</f>
        <v>96</v>
      </c>
      <c r="F169" s="40">
        <f>$I169*$V169*8</f>
        <v>192</v>
      </c>
      <c r="G169" s="40">
        <v>130</v>
      </c>
      <c r="H169" s="40">
        <v>20</v>
      </c>
      <c r="I169" s="40">
        <v>2.4</v>
      </c>
      <c r="J169" s="40">
        <v>2.8</v>
      </c>
      <c r="K169" s="40">
        <v>30</v>
      </c>
      <c r="M169" s="59"/>
      <c r="N169" s="59">
        <v>7.548362</v>
      </c>
      <c r="O169" s="60">
        <f t="shared" si="0"/>
        <v>75.483620000000002</v>
      </c>
      <c r="P169" s="60">
        <v>9.6</v>
      </c>
      <c r="Q169" s="39">
        <f t="shared" si="96"/>
        <v>96</v>
      </c>
      <c r="R169" s="59">
        <v>24.375</v>
      </c>
      <c r="S169" s="50">
        <f t="shared" si="119"/>
        <v>243.75</v>
      </c>
      <c r="T169" s="62">
        <v>40848</v>
      </c>
      <c r="U169" s="61">
        <v>41061</v>
      </c>
      <c r="V169" s="59">
        <v>10</v>
      </c>
      <c r="W169" s="59">
        <v>4</v>
      </c>
      <c r="X169" s="37">
        <f t="shared" si="120"/>
        <v>1.7178793809740557E-2</v>
      </c>
      <c r="Y169" s="38">
        <f t="shared" si="97"/>
        <v>78.628770833333334</v>
      </c>
      <c r="Z169" s="37">
        <f t="shared" si="121"/>
        <v>2.1847974510696404E-2</v>
      </c>
      <c r="AA169" s="37">
        <f t="shared" si="122"/>
        <v>5.5473372781065088E-2</v>
      </c>
      <c r="AB169" s="37">
        <f t="shared" si="123"/>
        <v>2.9585798816568046E-2</v>
      </c>
      <c r="AC169" s="38">
        <f t="shared" si="124"/>
        <v>187.5</v>
      </c>
      <c r="AD169" s="39">
        <f t="shared" ref="AD169:AD172" si="125">Q169/E169*100</f>
        <v>100</v>
      </c>
      <c r="AF169" s="41">
        <v>0.88632816717543017</v>
      </c>
      <c r="AG169" s="41">
        <v>0.31154933937185592</v>
      </c>
      <c r="AH169" s="41">
        <v>0.32727890220291422</v>
      </c>
    </row>
    <row r="170" spans="1:34" ht="13.2" x14ac:dyDescent="0.25">
      <c r="A170" s="40" t="s">
        <v>889</v>
      </c>
      <c r="B170" s="40" t="s">
        <v>134</v>
      </c>
      <c r="C170" s="40" t="s">
        <v>135</v>
      </c>
      <c r="D170" s="59">
        <v>3950</v>
      </c>
      <c r="E170" s="40">
        <f>$I170*$V170*32</f>
        <v>2419.2000000000003</v>
      </c>
      <c r="F170" s="40">
        <f>$I170*$V170*64</f>
        <v>4838.4000000000005</v>
      </c>
      <c r="G170" s="59">
        <v>205</v>
      </c>
      <c r="H170" s="59">
        <v>56</v>
      </c>
      <c r="I170" s="59">
        <v>2.7</v>
      </c>
      <c r="J170" s="59">
        <v>4</v>
      </c>
      <c r="K170" s="59">
        <v>38.5</v>
      </c>
      <c r="M170" s="59"/>
      <c r="N170" s="59">
        <v>51.785710000000002</v>
      </c>
      <c r="O170" s="60">
        <f t="shared" si="0"/>
        <v>1449.9998800000001</v>
      </c>
      <c r="P170" s="60">
        <v>86.4</v>
      </c>
      <c r="Q170" s="39">
        <f t="shared" si="96"/>
        <v>2419.2000000000003</v>
      </c>
      <c r="S170" s="61"/>
      <c r="T170" s="61">
        <v>43983</v>
      </c>
      <c r="U170" s="62">
        <v>44501</v>
      </c>
      <c r="V170" s="59">
        <v>28</v>
      </c>
      <c r="W170" s="59">
        <v>4</v>
      </c>
      <c r="X170" s="37">
        <f t="shared" si="120"/>
        <v>0.36708857721518989</v>
      </c>
      <c r="Y170" s="38">
        <f t="shared" si="97"/>
        <v>59.937164351851848</v>
      </c>
      <c r="Z170" s="37">
        <f t="shared" si="121"/>
        <v>0.61245569620253171</v>
      </c>
      <c r="AA170" s="37">
        <f t="shared" si="122"/>
        <v>0</v>
      </c>
      <c r="AB170" s="37">
        <f t="shared" si="123"/>
        <v>5.1898734177215189E-2</v>
      </c>
      <c r="AC170" s="38">
        <f t="shared" si="124"/>
        <v>0</v>
      </c>
      <c r="AD170" s="39">
        <f t="shared" si="125"/>
        <v>100</v>
      </c>
      <c r="AF170" s="41">
        <v>1.139633634810445</v>
      </c>
      <c r="AG170" s="41">
        <v>0.70732979287394082</v>
      </c>
      <c r="AH170" s="41">
        <v>0.66979848874915771</v>
      </c>
    </row>
    <row r="171" spans="1:34" ht="13.2" x14ac:dyDescent="0.25">
      <c r="A171" s="40" t="s">
        <v>787</v>
      </c>
      <c r="B171" s="40" t="s">
        <v>128</v>
      </c>
      <c r="C171" s="40" t="s">
        <v>129</v>
      </c>
      <c r="D171" s="40">
        <v>3003</v>
      </c>
      <c r="E171" s="40">
        <f>$I171*$V171*16</f>
        <v>537.6</v>
      </c>
      <c r="F171" s="40">
        <f>$I171*$V171*32</f>
        <v>1075.2</v>
      </c>
      <c r="G171" s="40">
        <v>115</v>
      </c>
      <c r="H171" s="40">
        <v>32</v>
      </c>
      <c r="I171" s="40">
        <v>2.1</v>
      </c>
      <c r="J171" s="40">
        <v>2.8</v>
      </c>
      <c r="K171" s="40">
        <v>40</v>
      </c>
      <c r="M171" s="59"/>
      <c r="N171" s="59">
        <v>25.115020000000001</v>
      </c>
      <c r="O171" s="60">
        <f t="shared" si="0"/>
        <v>401.84032000000002</v>
      </c>
      <c r="P171" s="60">
        <v>33.6</v>
      </c>
      <c r="Q171" s="39">
        <f t="shared" si="96"/>
        <v>537.6</v>
      </c>
      <c r="R171" s="59">
        <v>13.76519</v>
      </c>
      <c r="S171" s="50">
        <f>R171*V171</f>
        <v>220.24304000000001</v>
      </c>
      <c r="T171" s="62">
        <v>43040</v>
      </c>
      <c r="U171" s="61">
        <v>43617</v>
      </c>
      <c r="V171" s="59">
        <v>16</v>
      </c>
      <c r="W171" s="59">
        <v>4</v>
      </c>
      <c r="X171" s="37">
        <f t="shared" si="120"/>
        <v>0.13381296037296039</v>
      </c>
      <c r="Y171" s="38">
        <f t="shared" si="97"/>
        <v>74.747083333333336</v>
      </c>
      <c r="Z171" s="37">
        <f t="shared" si="121"/>
        <v>0.17902097902097902</v>
      </c>
      <c r="AA171" s="37">
        <f t="shared" si="122"/>
        <v>7.3341005661005668E-2</v>
      </c>
      <c r="AB171" s="37">
        <f t="shared" si="123"/>
        <v>3.8295038295038296E-2</v>
      </c>
      <c r="AC171" s="38">
        <f t="shared" si="124"/>
        <v>191.51568695652173</v>
      </c>
      <c r="AD171" s="39">
        <f t="shared" si="125"/>
        <v>100</v>
      </c>
      <c r="AF171" s="41">
        <v>1.0586474508063251</v>
      </c>
      <c r="AG171" s="41">
        <v>0.43940434257171412</v>
      </c>
      <c r="AH171" s="41">
        <v>0.51243019642170951</v>
      </c>
    </row>
    <row r="172" spans="1:34" ht="13.2" x14ac:dyDescent="0.25">
      <c r="A172" s="40" t="s">
        <v>783</v>
      </c>
      <c r="B172" s="40" t="s">
        <v>55</v>
      </c>
      <c r="C172" s="40" t="s">
        <v>775</v>
      </c>
      <c r="D172" s="40">
        <v>2837</v>
      </c>
      <c r="E172" s="40">
        <f>$I172*$V172*8</f>
        <v>220.79999999999998</v>
      </c>
      <c r="F172" s="40">
        <f>$I172*$V172*16</f>
        <v>441.59999999999997</v>
      </c>
      <c r="G172" s="40">
        <v>105</v>
      </c>
      <c r="H172" s="40">
        <v>24</v>
      </c>
      <c r="I172" s="40">
        <v>2.2999999999999998</v>
      </c>
      <c r="J172" s="40">
        <v>2.8</v>
      </c>
      <c r="K172" s="40">
        <v>24</v>
      </c>
      <c r="M172" s="59"/>
      <c r="N172" s="59">
        <v>9.1999999999999993</v>
      </c>
      <c r="O172" s="60">
        <f t="shared" si="0"/>
        <v>110.39999999999999</v>
      </c>
      <c r="P172" s="60">
        <v>18.399999999999999</v>
      </c>
      <c r="Q172" s="39">
        <f t="shared" si="96"/>
        <v>220.79999999999998</v>
      </c>
      <c r="S172" s="61"/>
      <c r="T172" s="61">
        <v>42522</v>
      </c>
      <c r="U172" s="62">
        <v>43040</v>
      </c>
      <c r="V172" s="59">
        <v>12</v>
      </c>
      <c r="W172" s="59">
        <v>4</v>
      </c>
      <c r="X172" s="37">
        <f t="shared" si="120"/>
        <v>3.8914346140289033E-2</v>
      </c>
      <c r="Y172" s="38">
        <f t="shared" si="97"/>
        <v>50</v>
      </c>
      <c r="Z172" s="37">
        <f t="shared" si="121"/>
        <v>7.7828692280578066E-2</v>
      </c>
      <c r="AA172" s="37">
        <f t="shared" si="122"/>
        <v>0</v>
      </c>
      <c r="AB172" s="37">
        <f t="shared" si="123"/>
        <v>3.7010927035600986E-2</v>
      </c>
      <c r="AC172" s="38">
        <f t="shared" si="124"/>
        <v>0</v>
      </c>
      <c r="AD172" s="39">
        <f t="shared" si="125"/>
        <v>100</v>
      </c>
      <c r="AF172" s="41">
        <v>0.98301003287044397</v>
      </c>
      <c r="AG172" s="41">
        <v>0.66486972446836623</v>
      </c>
      <c r="AH172" s="41">
        <v>0.49722737650653021</v>
      </c>
    </row>
    <row r="173" spans="1:34" ht="13.2" x14ac:dyDescent="0.25">
      <c r="A173" s="40" t="s">
        <v>299</v>
      </c>
      <c r="B173" s="40" t="s">
        <v>182</v>
      </c>
      <c r="C173" s="40" t="s">
        <v>288</v>
      </c>
      <c r="D173" s="40">
        <v>2055</v>
      </c>
      <c r="G173" s="40">
        <v>115</v>
      </c>
      <c r="H173" s="40">
        <v>16</v>
      </c>
      <c r="I173" s="40">
        <v>2.2999999999999998</v>
      </c>
      <c r="J173" s="40">
        <v>3.2</v>
      </c>
      <c r="K173" s="40">
        <v>16</v>
      </c>
      <c r="M173" s="59"/>
      <c r="N173" s="59">
        <v>5.1274480000000002</v>
      </c>
      <c r="O173" s="60">
        <f t="shared" si="0"/>
        <v>82.039168000000004</v>
      </c>
      <c r="P173" s="60">
        <v>9.1999999999999993</v>
      </c>
      <c r="Q173" s="39">
        <f t="shared" si="96"/>
        <v>147.19999999999999</v>
      </c>
      <c r="S173" s="62"/>
      <c r="T173" s="62">
        <v>42309</v>
      </c>
      <c r="U173" s="61">
        <v>42522</v>
      </c>
      <c r="V173" s="59">
        <v>16</v>
      </c>
      <c r="W173" s="59">
        <v>4</v>
      </c>
      <c r="X173" s="37">
        <f t="shared" si="120"/>
        <v>3.9921736253041365E-2</v>
      </c>
      <c r="Y173" s="38">
        <f t="shared" si="97"/>
        <v>55.733130434782616</v>
      </c>
      <c r="Z173" s="37">
        <f t="shared" si="121"/>
        <v>7.16301703163017E-2</v>
      </c>
      <c r="AA173" s="37">
        <f t="shared" si="122"/>
        <v>0</v>
      </c>
      <c r="AB173" s="37">
        <f t="shared" si="123"/>
        <v>5.5961070559610707E-2</v>
      </c>
      <c r="AC173" s="38">
        <f t="shared" si="124"/>
        <v>0</v>
      </c>
      <c r="AF173" s="41">
        <v>0.99638917496990986</v>
      </c>
      <c r="AG173" s="41">
        <v>0.47603571604166622</v>
      </c>
      <c r="AH173" s="41">
        <v>0.39310214409532929</v>
      </c>
    </row>
    <row r="174" spans="1:34" ht="13.2" x14ac:dyDescent="0.25">
      <c r="A174" s="40" t="s">
        <v>859</v>
      </c>
      <c r="B174" s="40" t="s">
        <v>134</v>
      </c>
      <c r="C174" s="40" t="s">
        <v>135</v>
      </c>
      <c r="D174" s="59">
        <v>1900</v>
      </c>
      <c r="E174" s="40">
        <f>$I174*$V174*32</f>
        <v>1747.2</v>
      </c>
      <c r="F174" s="40">
        <f>$I174*$V174*64</f>
        <v>3494.4</v>
      </c>
      <c r="G174" s="59">
        <v>150</v>
      </c>
      <c r="H174" s="59">
        <v>52</v>
      </c>
      <c r="I174" s="59">
        <v>2.1</v>
      </c>
      <c r="J174" s="59">
        <v>4</v>
      </c>
      <c r="K174" s="59">
        <v>35.75</v>
      </c>
      <c r="M174" s="59"/>
      <c r="N174" s="59">
        <v>30.86035</v>
      </c>
      <c r="O174" s="60">
        <f t="shared" si="0"/>
        <v>802.3691</v>
      </c>
      <c r="P174" s="60">
        <v>67.2</v>
      </c>
      <c r="Q174" s="39">
        <f t="shared" si="96"/>
        <v>1747.2</v>
      </c>
      <c r="S174" s="61"/>
      <c r="T174" s="61">
        <v>44348</v>
      </c>
      <c r="U174" s="62">
        <v>44501</v>
      </c>
      <c r="V174" s="59">
        <v>26</v>
      </c>
      <c r="W174" s="59">
        <v>4</v>
      </c>
      <c r="X174" s="37">
        <f t="shared" si="120"/>
        <v>0.42229952631578949</v>
      </c>
      <c r="Y174" s="38">
        <f t="shared" si="97"/>
        <v>45.923139880952377</v>
      </c>
      <c r="Z174" s="37">
        <f t="shared" si="121"/>
        <v>0.91957894736842105</v>
      </c>
      <c r="AA174" s="37">
        <f t="shared" si="122"/>
        <v>0</v>
      </c>
      <c r="AB174" s="37">
        <f t="shared" si="123"/>
        <v>7.8947368421052627E-2</v>
      </c>
      <c r="AC174" s="38">
        <f t="shared" si="124"/>
        <v>0</v>
      </c>
      <c r="AD174" s="39">
        <f t="shared" ref="AD174:AD177" si="126">Q174/E174*100</f>
        <v>100</v>
      </c>
      <c r="AF174" s="41">
        <v>1.142894461859979</v>
      </c>
      <c r="AG174" s="41">
        <v>0.88559473036039105</v>
      </c>
      <c r="AH174" s="41">
        <v>0.64374108168696564</v>
      </c>
    </row>
    <row r="175" spans="1:34" ht="13.2" x14ac:dyDescent="0.25">
      <c r="A175" s="40" t="s">
        <v>74</v>
      </c>
      <c r="B175" s="40" t="s">
        <v>55</v>
      </c>
      <c r="C175" s="40" t="s">
        <v>56</v>
      </c>
      <c r="D175" s="40">
        <v>887</v>
      </c>
      <c r="E175" s="40">
        <f>$I175*$V175*8</f>
        <v>128</v>
      </c>
      <c r="F175" s="40">
        <f>$I175*$V175*16</f>
        <v>256</v>
      </c>
      <c r="G175" s="40">
        <v>95</v>
      </c>
      <c r="H175" s="40">
        <v>16</v>
      </c>
      <c r="I175" s="40">
        <v>2</v>
      </c>
      <c r="J175" s="40">
        <v>2.5</v>
      </c>
      <c r="K175" s="40">
        <v>20</v>
      </c>
      <c r="M175" s="59"/>
      <c r="N175" s="59">
        <v>10.03009</v>
      </c>
      <c r="O175" s="60">
        <f t="shared" si="0"/>
        <v>80.240719999999996</v>
      </c>
      <c r="P175" s="60">
        <v>16</v>
      </c>
      <c r="Q175" s="39">
        <f t="shared" si="96"/>
        <v>128</v>
      </c>
      <c r="R175" s="59">
        <v>12.268520000000001</v>
      </c>
      <c r="S175" s="50">
        <f>R175*V175</f>
        <v>98.148160000000004</v>
      </c>
      <c r="T175" s="62">
        <v>42309</v>
      </c>
      <c r="U175" s="61">
        <v>42887</v>
      </c>
      <c r="V175" s="59">
        <v>8</v>
      </c>
      <c r="W175" s="59">
        <v>4</v>
      </c>
      <c r="X175" s="37">
        <f t="shared" si="120"/>
        <v>9.046304396843291E-2</v>
      </c>
      <c r="Y175" s="38">
        <f t="shared" si="97"/>
        <v>62.688062499999994</v>
      </c>
      <c r="Z175" s="37">
        <f t="shared" si="121"/>
        <v>0.14430665163472378</v>
      </c>
      <c r="AA175" s="37">
        <f t="shared" si="122"/>
        <v>0.11065181510710259</v>
      </c>
      <c r="AB175" s="37">
        <f t="shared" si="123"/>
        <v>0.10710259301014656</v>
      </c>
      <c r="AC175" s="38">
        <f t="shared" si="124"/>
        <v>103.31385263157895</v>
      </c>
      <c r="AD175" s="39">
        <f t="shared" si="126"/>
        <v>100</v>
      </c>
      <c r="AF175" s="41">
        <v>0.9836429202291519</v>
      </c>
      <c r="AG175" s="41">
        <v>0.4387682046121919</v>
      </c>
      <c r="AH175" s="41">
        <v>0.40833249185742859</v>
      </c>
    </row>
    <row r="176" spans="1:34" ht="13.2" x14ac:dyDescent="0.25">
      <c r="A176" s="40" t="s">
        <v>498</v>
      </c>
      <c r="B176" s="40" t="s">
        <v>499</v>
      </c>
      <c r="C176" s="40" t="s">
        <v>500</v>
      </c>
      <c r="D176" s="40">
        <v>790</v>
      </c>
      <c r="E176" s="40">
        <f>$I176*$V176*16</f>
        <v>256</v>
      </c>
      <c r="F176" s="40">
        <f>$I176*$V176*32</f>
        <v>512</v>
      </c>
      <c r="G176" s="40">
        <v>82</v>
      </c>
      <c r="H176" s="40">
        <v>8</v>
      </c>
      <c r="I176" s="40">
        <v>4</v>
      </c>
      <c r="J176" s="40">
        <v>4</v>
      </c>
      <c r="K176" s="40">
        <v>8</v>
      </c>
      <c r="M176" s="59"/>
      <c r="N176" s="59">
        <v>14.70528</v>
      </c>
      <c r="O176" s="60">
        <f t="shared" si="0"/>
        <v>58.821120000000001</v>
      </c>
      <c r="P176" s="60">
        <v>36</v>
      </c>
      <c r="Q176" s="39">
        <f t="shared" si="96"/>
        <v>144</v>
      </c>
      <c r="S176" s="61"/>
      <c r="T176" s="61">
        <v>41791</v>
      </c>
      <c r="U176" s="62">
        <v>42309</v>
      </c>
      <c r="V176" s="59">
        <v>4</v>
      </c>
      <c r="W176" s="59">
        <v>4</v>
      </c>
      <c r="X176" s="37">
        <f t="shared" si="120"/>
        <v>7.4457113924050633E-2</v>
      </c>
      <c r="Y176" s="38">
        <f t="shared" si="97"/>
        <v>40.847999999999999</v>
      </c>
      <c r="Z176" s="37">
        <f t="shared" si="121"/>
        <v>0.18227848101265823</v>
      </c>
      <c r="AA176" s="37">
        <f t="shared" si="122"/>
        <v>0</v>
      </c>
      <c r="AB176" s="37">
        <f t="shared" si="123"/>
        <v>0.10379746835443038</v>
      </c>
      <c r="AC176" s="38">
        <f t="shared" si="124"/>
        <v>0</v>
      </c>
      <c r="AD176" s="39">
        <f t="shared" si="126"/>
        <v>56.25</v>
      </c>
      <c r="AF176" s="41">
        <v>0.96044352360232976</v>
      </c>
      <c r="AG176" s="41">
        <v>0.79211458896118192</v>
      </c>
      <c r="AH176" s="41">
        <v>0.43312774344086191</v>
      </c>
    </row>
    <row r="177" spans="1:34" ht="13.2" x14ac:dyDescent="0.25">
      <c r="A177" s="40" t="s">
        <v>621</v>
      </c>
      <c r="B177" s="40" t="s">
        <v>55</v>
      </c>
      <c r="C177" s="40" t="s">
        <v>56</v>
      </c>
      <c r="D177" s="40">
        <v>700</v>
      </c>
      <c r="E177" s="40">
        <f>$I177*$V177*8</f>
        <v>211.2</v>
      </c>
      <c r="F177" s="40">
        <f>$I177*$V177*16</f>
        <v>422.4</v>
      </c>
      <c r="G177" s="40">
        <v>110</v>
      </c>
      <c r="H177" s="40">
        <v>16</v>
      </c>
      <c r="I177" s="40">
        <v>3.3</v>
      </c>
      <c r="J177" s="40">
        <v>4</v>
      </c>
      <c r="K177" s="40">
        <v>25</v>
      </c>
      <c r="M177" s="59"/>
      <c r="N177" s="59">
        <v>18.411349999999999</v>
      </c>
      <c r="O177" s="60">
        <f t="shared" si="0"/>
        <v>147.29079999999999</v>
      </c>
      <c r="P177" s="60">
        <v>26.4</v>
      </c>
      <c r="Q177" s="39">
        <f t="shared" si="96"/>
        <v>211.2</v>
      </c>
      <c r="S177" s="62"/>
      <c r="T177" s="62">
        <v>41944</v>
      </c>
      <c r="U177" s="61">
        <v>42156</v>
      </c>
      <c r="V177" s="59">
        <v>8</v>
      </c>
      <c r="W177" s="59">
        <v>4</v>
      </c>
      <c r="X177" s="37">
        <f t="shared" si="120"/>
        <v>0.21041542857142856</v>
      </c>
      <c r="Y177" s="38">
        <f t="shared" si="97"/>
        <v>69.739962121212116</v>
      </c>
      <c r="Z177" s="37">
        <f t="shared" si="121"/>
        <v>0.30171428571428571</v>
      </c>
      <c r="AA177" s="37">
        <f t="shared" si="122"/>
        <v>0</v>
      </c>
      <c r="AB177" s="37">
        <f t="shared" si="123"/>
        <v>0.15714285714285714</v>
      </c>
      <c r="AC177" s="38">
        <f t="shared" si="124"/>
        <v>0</v>
      </c>
      <c r="AD177" s="39">
        <f t="shared" si="126"/>
        <v>100</v>
      </c>
      <c r="AF177" s="41">
        <v>0.95839311334289812</v>
      </c>
      <c r="AG177" s="41">
        <v>0.49994459484381493</v>
      </c>
      <c r="AH177" s="41">
        <v>0.47326456383579191</v>
      </c>
    </row>
    <row r="178" spans="1:34" ht="13.2" x14ac:dyDescent="0.25">
      <c r="A178" s="40" t="s">
        <v>1083</v>
      </c>
      <c r="B178" s="40" t="s">
        <v>182</v>
      </c>
      <c r="C178" s="40" t="s">
        <v>198</v>
      </c>
      <c r="D178" s="40">
        <v>217</v>
      </c>
      <c r="G178" s="40">
        <v>115</v>
      </c>
      <c r="H178" s="40">
        <v>8</v>
      </c>
      <c r="I178" s="40">
        <v>2.6</v>
      </c>
      <c r="J178" s="69"/>
      <c r="K178" s="40">
        <v>12</v>
      </c>
      <c r="M178" s="59"/>
      <c r="N178" s="59">
        <v>5.2661449999999999</v>
      </c>
      <c r="O178" s="60">
        <f t="shared" si="0"/>
        <v>42.129159999999999</v>
      </c>
      <c r="P178" s="60">
        <v>10.4</v>
      </c>
      <c r="Q178" s="39">
        <f t="shared" si="96"/>
        <v>83.2</v>
      </c>
      <c r="S178" s="61"/>
      <c r="T178" s="61">
        <v>41061</v>
      </c>
      <c r="U178" s="61">
        <v>41426</v>
      </c>
      <c r="V178" s="59">
        <v>8</v>
      </c>
      <c r="W178" s="59">
        <v>4</v>
      </c>
      <c r="X178" s="37">
        <f t="shared" si="120"/>
        <v>0.19414359447004609</v>
      </c>
      <c r="Y178" s="38">
        <f t="shared" si="97"/>
        <v>50.636009615384616</v>
      </c>
      <c r="Z178" s="37">
        <f t="shared" si="121"/>
        <v>0.38341013824884795</v>
      </c>
      <c r="AA178" s="37">
        <f t="shared" si="122"/>
        <v>0</v>
      </c>
      <c r="AB178" s="37">
        <f t="shared" si="123"/>
        <v>0.52995391705069128</v>
      </c>
      <c r="AC178" s="38">
        <f t="shared" si="124"/>
        <v>0</v>
      </c>
      <c r="AF178" s="41">
        <v>0.90708059509438399</v>
      </c>
      <c r="AG178" s="41">
        <v>0.4567264327825028</v>
      </c>
      <c r="AH178" s="41">
        <v>0.30689030693846231</v>
      </c>
    </row>
    <row r="179" spans="1:34" ht="13.2" x14ac:dyDescent="0.25">
      <c r="A179" s="40" t="s">
        <v>1084</v>
      </c>
      <c r="B179" s="40" t="s">
        <v>182</v>
      </c>
      <c r="C179" s="40" t="s">
        <v>183</v>
      </c>
      <c r="D179" s="40">
        <v>153</v>
      </c>
      <c r="G179" s="40">
        <v>115</v>
      </c>
      <c r="H179" s="40">
        <v>12</v>
      </c>
      <c r="I179" s="40">
        <v>2.6</v>
      </c>
      <c r="J179" s="40">
        <v>2.9</v>
      </c>
      <c r="K179" s="40">
        <v>16</v>
      </c>
      <c r="M179" s="59"/>
      <c r="N179" s="59">
        <v>8.5339030000000005</v>
      </c>
      <c r="O179" s="60">
        <f t="shared" si="0"/>
        <v>102.406836</v>
      </c>
      <c r="P179" s="60">
        <v>10.39997</v>
      </c>
      <c r="Q179" s="39">
        <f t="shared" si="96"/>
        <v>124.79964</v>
      </c>
      <c r="R179" s="59">
        <v>16.349640000000001</v>
      </c>
      <c r="S179" s="50">
        <f t="shared" ref="S179:S181" si="127">R179*V179</f>
        <v>196.19568000000001</v>
      </c>
      <c r="T179" s="61">
        <v>41061</v>
      </c>
      <c r="U179" s="62">
        <v>41579</v>
      </c>
      <c r="V179" s="59">
        <v>12</v>
      </c>
      <c r="W179" s="59">
        <v>4</v>
      </c>
      <c r="X179" s="37">
        <f t="shared" si="120"/>
        <v>0.66932572549019609</v>
      </c>
      <c r="Y179" s="38">
        <f t="shared" si="97"/>
        <v>82.056996318258612</v>
      </c>
      <c r="Z179" s="37">
        <f t="shared" si="121"/>
        <v>0.81568392156862746</v>
      </c>
      <c r="AA179" s="37">
        <f t="shared" si="122"/>
        <v>1.282324705882353</v>
      </c>
      <c r="AB179" s="37">
        <f t="shared" si="123"/>
        <v>0.75163398692810457</v>
      </c>
      <c r="AC179" s="38">
        <f t="shared" si="124"/>
        <v>170.60493913043479</v>
      </c>
      <c r="AF179" s="41">
        <v>0.90248373934371751</v>
      </c>
      <c r="AG179" s="41">
        <v>0.36413097753573131</v>
      </c>
      <c r="AH179" s="41">
        <v>0.39910514721668028</v>
      </c>
    </row>
    <row r="180" spans="1:34" ht="13.2" x14ac:dyDescent="0.25">
      <c r="A180" s="86" t="s">
        <v>1085</v>
      </c>
      <c r="B180" s="86" t="s">
        <v>375</v>
      </c>
      <c r="C180" s="86" t="s">
        <v>387</v>
      </c>
      <c r="D180" s="86"/>
      <c r="E180" s="86"/>
      <c r="F180" s="86"/>
      <c r="G180" s="86"/>
      <c r="H180" s="86"/>
      <c r="I180" s="86"/>
      <c r="J180" s="86"/>
      <c r="K180" s="86"/>
      <c r="L180" s="87"/>
      <c r="M180" s="88"/>
      <c r="N180" s="88">
        <v>19.799479999999999</v>
      </c>
      <c r="O180" s="60">
        <f t="shared" si="0"/>
        <v>158.39583999999999</v>
      </c>
      <c r="P180" s="89">
        <v>26.4</v>
      </c>
      <c r="Q180" s="39">
        <f t="shared" si="96"/>
        <v>211.2</v>
      </c>
      <c r="R180" s="88">
        <v>38.392859999999999</v>
      </c>
      <c r="S180" s="95">
        <f t="shared" si="127"/>
        <v>307.14287999999999</v>
      </c>
      <c r="T180" s="90">
        <v>40848</v>
      </c>
      <c r="U180" s="91">
        <v>41061</v>
      </c>
      <c r="V180" s="88">
        <v>8</v>
      </c>
      <c r="W180" s="88">
        <v>4</v>
      </c>
      <c r="X180" s="37"/>
      <c r="Y180" s="38">
        <f t="shared" si="97"/>
        <v>74.998030303030305</v>
      </c>
      <c r="Z180" s="37"/>
      <c r="AA180" s="37"/>
      <c r="AB180" s="37"/>
      <c r="AC180" s="37"/>
      <c r="AD180" s="45"/>
      <c r="AF180" s="41">
        <v>0.88632816717543017</v>
      </c>
      <c r="AG180" s="41">
        <v>0.36570988424876882</v>
      </c>
      <c r="AH180" s="41">
        <v>0.36678851990641143</v>
      </c>
    </row>
    <row r="181" spans="1:34" ht="13.2" x14ac:dyDescent="0.25">
      <c r="A181" s="86" t="s">
        <v>1086</v>
      </c>
      <c r="B181" s="86" t="s">
        <v>446</v>
      </c>
      <c r="C181" s="86" t="s">
        <v>454</v>
      </c>
      <c r="D181" s="86"/>
      <c r="E181" s="86"/>
      <c r="F181" s="86"/>
      <c r="G181" s="86"/>
      <c r="H181" s="86"/>
      <c r="I181" s="86"/>
      <c r="J181" s="86"/>
      <c r="K181" s="86"/>
      <c r="L181" s="87"/>
      <c r="M181" s="88"/>
      <c r="N181" s="88">
        <v>9.1921540000000004</v>
      </c>
      <c r="O181" s="60">
        <f t="shared" si="0"/>
        <v>36.768616000000002</v>
      </c>
      <c r="P181" s="89">
        <v>10.07995</v>
      </c>
      <c r="Q181" s="39">
        <f t="shared" si="96"/>
        <v>40.319800000000001</v>
      </c>
      <c r="R181" s="88">
        <v>84.773939999999996</v>
      </c>
      <c r="S181" s="95">
        <f t="shared" si="127"/>
        <v>339.09575999999998</v>
      </c>
      <c r="T181" s="90">
        <v>40848</v>
      </c>
      <c r="U181" s="91">
        <v>41426</v>
      </c>
      <c r="V181" s="88">
        <v>4</v>
      </c>
      <c r="W181" s="88">
        <v>4</v>
      </c>
      <c r="X181" s="37"/>
      <c r="Y181" s="38">
        <f t="shared" si="97"/>
        <v>91.192456311787268</v>
      </c>
      <c r="Z181" s="37"/>
      <c r="AA181" s="37"/>
      <c r="AB181" s="37"/>
      <c r="AC181" s="37"/>
      <c r="AD181" s="45"/>
      <c r="AF181" s="41">
        <v>0.89568983250759138</v>
      </c>
      <c r="AG181" s="41">
        <v>0.36168730949271172</v>
      </c>
      <c r="AH181" s="41">
        <v>0.44226572474291448</v>
      </c>
    </row>
    <row r="182" spans="1:34" ht="13.2" x14ac:dyDescent="0.25">
      <c r="A182" s="40" t="s">
        <v>804</v>
      </c>
      <c r="B182" s="40" t="s">
        <v>499</v>
      </c>
      <c r="C182" s="40" t="s">
        <v>785</v>
      </c>
      <c r="D182" s="40">
        <v>4553</v>
      </c>
      <c r="E182" s="40">
        <f>$I182*$V182*16</f>
        <v>640</v>
      </c>
      <c r="F182" s="40">
        <f>$I182*$V182*32</f>
        <v>1280</v>
      </c>
      <c r="G182" s="40">
        <v>165</v>
      </c>
      <c r="H182" s="40">
        <v>32</v>
      </c>
      <c r="I182" s="40">
        <v>2.5</v>
      </c>
      <c r="J182" s="40">
        <v>3.3</v>
      </c>
      <c r="K182" s="40">
        <v>45</v>
      </c>
      <c r="M182" s="59"/>
      <c r="N182" s="59">
        <v>26</v>
      </c>
      <c r="O182" s="60">
        <f t="shared" si="0"/>
        <v>416</v>
      </c>
      <c r="P182" s="60">
        <v>40</v>
      </c>
      <c r="Q182" s="39">
        <f t="shared" si="96"/>
        <v>640</v>
      </c>
      <c r="S182" s="61"/>
      <c r="T182" s="61">
        <v>42522</v>
      </c>
      <c r="U182" s="61">
        <v>42887</v>
      </c>
      <c r="V182" s="59">
        <v>16</v>
      </c>
      <c r="W182" s="59">
        <v>3</v>
      </c>
      <c r="X182" s="37">
        <f t="shared" ref="X182:X198" si="128">O182/D182</f>
        <v>9.1368328574566227E-2</v>
      </c>
      <c r="Y182" s="38">
        <f t="shared" si="97"/>
        <v>65</v>
      </c>
      <c r="Z182" s="37">
        <f t="shared" ref="Z182:Z198" si="129">Q182/D182</f>
        <v>0.14056665934548648</v>
      </c>
      <c r="AA182" s="37">
        <f t="shared" ref="AA182:AA198" si="130">S182/D182</f>
        <v>0</v>
      </c>
      <c r="AB182" s="37">
        <f t="shared" ref="AB182:AB198" si="131">G182/D182</f>
        <v>3.6239841862508233E-2</v>
      </c>
      <c r="AC182" s="38">
        <f t="shared" ref="AC182:AC198" si="132">S182/G182*100</f>
        <v>0</v>
      </c>
      <c r="AD182" s="39">
        <f t="shared" ref="AD182:AD185" si="133">Q182/E182*100</f>
        <v>100</v>
      </c>
      <c r="AF182" s="41">
        <v>0.73175375146340882</v>
      </c>
      <c r="AG182" s="41">
        <v>0.3119171426551175</v>
      </c>
      <c r="AH182" s="41">
        <v>0.29942959432762323</v>
      </c>
    </row>
    <row r="183" spans="1:34" ht="13.2" x14ac:dyDescent="0.25">
      <c r="A183" s="40" t="s">
        <v>883</v>
      </c>
      <c r="B183" s="40" t="s">
        <v>134</v>
      </c>
      <c r="C183" s="40" t="s">
        <v>135</v>
      </c>
      <c r="D183" s="59">
        <v>2700</v>
      </c>
      <c r="E183" s="40">
        <f t="shared" ref="E183:E185" si="134">$I183*$V183*32</f>
        <v>2304</v>
      </c>
      <c r="F183" s="40">
        <f t="shared" ref="F183:F185" si="135">$I183*$V183*64</f>
        <v>4608</v>
      </c>
      <c r="G183" s="59">
        <v>205</v>
      </c>
      <c r="H183" s="59">
        <v>48</v>
      </c>
      <c r="I183" s="59">
        <v>3</v>
      </c>
      <c r="J183" s="59">
        <v>4</v>
      </c>
      <c r="K183" s="59">
        <v>35.75</v>
      </c>
      <c r="M183" s="59"/>
      <c r="N183" s="59">
        <v>58.900239999999997</v>
      </c>
      <c r="O183" s="60">
        <f t="shared" si="0"/>
        <v>1413.6057599999999</v>
      </c>
      <c r="P183" s="60">
        <v>96.000079999999997</v>
      </c>
      <c r="Q183" s="39">
        <f t="shared" si="96"/>
        <v>2304.0019199999997</v>
      </c>
      <c r="S183" s="62"/>
      <c r="T183" s="62">
        <v>44136</v>
      </c>
      <c r="U183" s="62">
        <v>44501</v>
      </c>
      <c r="V183" s="59">
        <v>24</v>
      </c>
      <c r="W183" s="59">
        <v>3</v>
      </c>
      <c r="X183" s="37">
        <f t="shared" si="128"/>
        <v>0.52355768888888887</v>
      </c>
      <c r="Y183" s="38">
        <f t="shared" si="97"/>
        <v>61.354365538028723</v>
      </c>
      <c r="Z183" s="37">
        <f t="shared" si="129"/>
        <v>0.85333404444444438</v>
      </c>
      <c r="AA183" s="37">
        <f t="shared" si="130"/>
        <v>0</v>
      </c>
      <c r="AB183" s="37">
        <f t="shared" si="131"/>
        <v>7.5925925925925924E-2</v>
      </c>
      <c r="AC183" s="38">
        <f t="shared" si="132"/>
        <v>0</v>
      </c>
      <c r="AD183" s="39">
        <f t="shared" si="133"/>
        <v>100.00008333333332</v>
      </c>
      <c r="AF183" s="41">
        <v>0.85634751583027446</v>
      </c>
      <c r="AG183" s="41">
        <v>0.55178760421012418</v>
      </c>
      <c r="AH183" s="41">
        <v>0.53372819630570401</v>
      </c>
    </row>
    <row r="184" spans="1:34" ht="13.2" x14ac:dyDescent="0.25">
      <c r="A184" s="40" t="s">
        <v>865</v>
      </c>
      <c r="B184" s="40" t="s">
        <v>134</v>
      </c>
      <c r="C184" s="40" t="s">
        <v>135</v>
      </c>
      <c r="D184" s="59">
        <v>2612</v>
      </c>
      <c r="E184" s="40">
        <f t="shared" si="134"/>
        <v>1478.4</v>
      </c>
      <c r="F184" s="40">
        <f t="shared" si="135"/>
        <v>2956.8</v>
      </c>
      <c r="G184" s="59">
        <v>140</v>
      </c>
      <c r="H184" s="59">
        <v>44</v>
      </c>
      <c r="I184" s="59">
        <v>2.1</v>
      </c>
      <c r="J184" s="59">
        <v>3.7</v>
      </c>
      <c r="K184" s="59">
        <v>30.25</v>
      </c>
      <c r="M184" s="59"/>
      <c r="N184" s="59">
        <v>30.454969999999999</v>
      </c>
      <c r="O184" s="60">
        <f t="shared" si="0"/>
        <v>670.00933999999995</v>
      </c>
      <c r="P184" s="60">
        <v>67.199979999999996</v>
      </c>
      <c r="Q184" s="39">
        <f t="shared" si="96"/>
        <v>1478.3995599999998</v>
      </c>
      <c r="S184" s="62"/>
      <c r="T184" s="62">
        <v>44136</v>
      </c>
      <c r="U184" s="62">
        <v>44501</v>
      </c>
      <c r="V184" s="59">
        <v>22</v>
      </c>
      <c r="W184" s="59">
        <v>3</v>
      </c>
      <c r="X184" s="37">
        <f t="shared" si="128"/>
        <v>0.25651199846860639</v>
      </c>
      <c r="Y184" s="38">
        <f t="shared" si="97"/>
        <v>45.319909321401589</v>
      </c>
      <c r="Z184" s="37">
        <f t="shared" si="129"/>
        <v>0.56600289433384376</v>
      </c>
      <c r="AA184" s="37">
        <f t="shared" si="130"/>
        <v>0</v>
      </c>
      <c r="AB184" s="37">
        <f t="shared" si="131"/>
        <v>5.359877488514548E-2</v>
      </c>
      <c r="AC184" s="38">
        <f t="shared" si="132"/>
        <v>0</v>
      </c>
      <c r="AD184" s="39">
        <f t="shared" si="133"/>
        <v>99.99997023809523</v>
      </c>
      <c r="AF184" s="41">
        <v>0.85634751583027446</v>
      </c>
      <c r="AG184" s="41">
        <v>0.74138499229617727</v>
      </c>
      <c r="AH184" s="41">
        <v>0.52970686917193788</v>
      </c>
    </row>
    <row r="185" spans="1:34" ht="13.2" x14ac:dyDescent="0.25">
      <c r="A185" s="40" t="s">
        <v>876</v>
      </c>
      <c r="B185" s="40" t="s">
        <v>134</v>
      </c>
      <c r="C185" s="40" t="s">
        <v>135</v>
      </c>
      <c r="D185" s="59">
        <v>2529</v>
      </c>
      <c r="E185" s="40">
        <f t="shared" si="134"/>
        <v>1984</v>
      </c>
      <c r="F185" s="40">
        <f t="shared" si="135"/>
        <v>3968</v>
      </c>
      <c r="G185" s="59">
        <v>205</v>
      </c>
      <c r="H185" s="59">
        <v>40</v>
      </c>
      <c r="I185" s="59">
        <v>3.1</v>
      </c>
      <c r="J185" s="59">
        <v>4.0999999999999996</v>
      </c>
      <c r="K185" s="59">
        <v>35.75</v>
      </c>
      <c r="L185" s="96">
        <v>1.109E-3</v>
      </c>
      <c r="M185" s="59">
        <f>L185*V185</f>
        <v>2.2179999999999998E-2</v>
      </c>
      <c r="N185" s="59">
        <v>66.243979999999993</v>
      </c>
      <c r="O185" s="60">
        <f t="shared" si="0"/>
        <v>1324.8795999999998</v>
      </c>
      <c r="P185" s="60">
        <v>99.200069999999997</v>
      </c>
      <c r="Q185" s="39">
        <f t="shared" si="96"/>
        <v>1984.0013999999999</v>
      </c>
      <c r="S185" s="62"/>
      <c r="T185" s="62">
        <v>44136</v>
      </c>
      <c r="U185" s="62">
        <v>44501</v>
      </c>
      <c r="V185" s="59">
        <v>20</v>
      </c>
      <c r="W185" s="59">
        <v>3</v>
      </c>
      <c r="X185" s="37">
        <f t="shared" si="128"/>
        <v>0.52387489126136799</v>
      </c>
      <c r="Y185" s="38">
        <f t="shared" si="97"/>
        <v>66.778158523476833</v>
      </c>
      <c r="Z185" s="37">
        <f t="shared" si="129"/>
        <v>0.78450035587188605</v>
      </c>
      <c r="AA185" s="37">
        <f t="shared" si="130"/>
        <v>0</v>
      </c>
      <c r="AB185" s="37">
        <f t="shared" si="131"/>
        <v>8.1059707394226965E-2</v>
      </c>
      <c r="AC185" s="38">
        <f t="shared" si="132"/>
        <v>0</v>
      </c>
      <c r="AD185" s="39">
        <f t="shared" si="133"/>
        <v>100.00007056451612</v>
      </c>
      <c r="AF185" s="41">
        <v>0.85634751583027446</v>
      </c>
      <c r="AG185" s="41">
        <v>0.32823499320723398</v>
      </c>
      <c r="AH185" s="41">
        <v>0.34555890257006427</v>
      </c>
    </row>
    <row r="186" spans="1:34" ht="13.2" x14ac:dyDescent="0.25">
      <c r="A186" s="40" t="s">
        <v>777</v>
      </c>
      <c r="B186" s="40" t="s">
        <v>769</v>
      </c>
      <c r="C186" s="40" t="s">
        <v>770</v>
      </c>
      <c r="D186" s="40">
        <v>2059</v>
      </c>
      <c r="G186" s="40">
        <v>105</v>
      </c>
      <c r="H186" s="40">
        <v>16</v>
      </c>
      <c r="I186" s="40">
        <v>2.13</v>
      </c>
      <c r="J186" s="40">
        <v>2.4</v>
      </c>
      <c r="K186" s="40">
        <v>24</v>
      </c>
      <c r="M186" s="59"/>
      <c r="N186" s="59">
        <v>9.2265630000000005</v>
      </c>
      <c r="O186" s="60">
        <f t="shared" si="0"/>
        <v>73.812504000000004</v>
      </c>
      <c r="P186" s="60">
        <v>17.06401</v>
      </c>
      <c r="Q186" s="39">
        <f t="shared" si="96"/>
        <v>136.51208</v>
      </c>
      <c r="R186" s="59">
        <v>10.41667</v>
      </c>
      <c r="S186" s="50">
        <f>R186*V186</f>
        <v>83.333359999999999</v>
      </c>
      <c r="T186" s="62">
        <v>42309</v>
      </c>
      <c r="U186" s="62">
        <v>42675</v>
      </c>
      <c r="V186" s="59">
        <v>8</v>
      </c>
      <c r="W186" s="59">
        <v>3</v>
      </c>
      <c r="X186" s="37">
        <f t="shared" si="128"/>
        <v>3.5848714910150563E-2</v>
      </c>
      <c r="Y186" s="38">
        <f t="shared" si="97"/>
        <v>54.070309382144053</v>
      </c>
      <c r="Z186" s="37">
        <f t="shared" si="129"/>
        <v>6.6300184555609515E-2</v>
      </c>
      <c r="AA186" s="37">
        <f t="shared" si="130"/>
        <v>4.0472734337056823E-2</v>
      </c>
      <c r="AB186" s="37">
        <f t="shared" si="131"/>
        <v>5.0995628946090332E-2</v>
      </c>
      <c r="AC186" s="38">
        <f t="shared" si="132"/>
        <v>79.36510476190476</v>
      </c>
      <c r="AF186" s="41">
        <v>0.73974048120476166</v>
      </c>
      <c r="AG186" s="41">
        <v>0.33985823531940379</v>
      </c>
      <c r="AH186" s="41">
        <v>0.27263802995523928</v>
      </c>
    </row>
    <row r="187" spans="1:34" ht="13.2" x14ac:dyDescent="0.25">
      <c r="A187" s="40" t="s">
        <v>133</v>
      </c>
      <c r="B187" s="40" t="s">
        <v>134</v>
      </c>
      <c r="C187" s="40" t="s">
        <v>135</v>
      </c>
      <c r="D187" s="59">
        <v>1776</v>
      </c>
      <c r="E187" s="40">
        <f>$I187*$V187*32</f>
        <v>1036.8000000000002</v>
      </c>
      <c r="F187" s="40">
        <f>$I187*$V187*64</f>
        <v>2073.6000000000004</v>
      </c>
      <c r="G187" s="59">
        <v>125</v>
      </c>
      <c r="H187" s="59">
        <v>24</v>
      </c>
      <c r="I187" s="59">
        <v>2.7</v>
      </c>
      <c r="J187" s="59">
        <v>3.7</v>
      </c>
      <c r="K187" s="59">
        <v>19.25</v>
      </c>
      <c r="M187" s="59"/>
      <c r="N187" s="59">
        <v>59.184989999999999</v>
      </c>
      <c r="O187" s="60">
        <f t="shared" si="0"/>
        <v>710.21987999999999</v>
      </c>
      <c r="P187" s="60">
        <v>86.400139999999993</v>
      </c>
      <c r="Q187" s="39">
        <f t="shared" si="96"/>
        <v>1036.80168</v>
      </c>
      <c r="S187" s="62"/>
      <c r="T187" s="62">
        <v>44136</v>
      </c>
      <c r="U187" s="62">
        <v>44501</v>
      </c>
      <c r="V187" s="59">
        <v>12</v>
      </c>
      <c r="W187" s="59">
        <v>3</v>
      </c>
      <c r="X187" s="37">
        <f t="shared" si="128"/>
        <v>0.39989858108108106</v>
      </c>
      <c r="Y187" s="38">
        <f t="shared" si="97"/>
        <v>68.501034836286152</v>
      </c>
      <c r="Z187" s="37">
        <f t="shared" si="129"/>
        <v>0.58378472972972972</v>
      </c>
      <c r="AA187" s="37">
        <f t="shared" si="130"/>
        <v>0</v>
      </c>
      <c r="AB187" s="37">
        <f t="shared" si="131"/>
        <v>7.0382882882882886E-2</v>
      </c>
      <c r="AC187" s="38">
        <f t="shared" si="132"/>
        <v>0</v>
      </c>
      <c r="AD187" s="39">
        <f t="shared" ref="AD187:AD188" si="136">Q187/E187*100</f>
        <v>100.00016203703703</v>
      </c>
      <c r="AF187" s="41">
        <v>0.85634751583027446</v>
      </c>
      <c r="AG187" s="41">
        <v>0.31487552282428799</v>
      </c>
      <c r="AH187" s="41">
        <v>0.34004689514371711</v>
      </c>
    </row>
    <row r="188" spans="1:34" ht="13.2" x14ac:dyDescent="0.25">
      <c r="A188" s="40" t="s">
        <v>1087</v>
      </c>
      <c r="B188" s="40" t="s">
        <v>503</v>
      </c>
      <c r="C188" s="40" t="s">
        <v>504</v>
      </c>
      <c r="D188" s="40">
        <v>1725</v>
      </c>
      <c r="E188" s="40">
        <f>V188*I188*8</f>
        <v>172.8</v>
      </c>
      <c r="F188" s="40">
        <f>V188*I188*16</f>
        <v>345.6</v>
      </c>
      <c r="G188" s="40">
        <v>130</v>
      </c>
      <c r="H188" s="40">
        <v>16</v>
      </c>
      <c r="I188" s="40">
        <v>2.7</v>
      </c>
      <c r="J188" s="40">
        <v>3.5</v>
      </c>
      <c r="K188" s="40">
        <v>20</v>
      </c>
      <c r="M188" s="59"/>
      <c r="N188" s="59">
        <v>17.939019999999999</v>
      </c>
      <c r="O188" s="60">
        <f t="shared" si="0"/>
        <v>143.51215999999999</v>
      </c>
      <c r="P188" s="60">
        <v>21.6</v>
      </c>
      <c r="Q188" s="39">
        <f t="shared" si="96"/>
        <v>172.8</v>
      </c>
      <c r="S188" s="62"/>
      <c r="T188" s="62">
        <v>40848</v>
      </c>
      <c r="U188" s="62">
        <v>40848</v>
      </c>
      <c r="V188" s="59">
        <v>8</v>
      </c>
      <c r="W188" s="59">
        <v>3</v>
      </c>
      <c r="X188" s="37">
        <f t="shared" si="128"/>
        <v>8.3195455072463759E-2</v>
      </c>
      <c r="Y188" s="38">
        <f t="shared" si="97"/>
        <v>83.051018518518504</v>
      </c>
      <c r="Z188" s="37">
        <f t="shared" si="129"/>
        <v>0.10017391304347827</v>
      </c>
      <c r="AA188" s="37">
        <f t="shared" si="130"/>
        <v>0</v>
      </c>
      <c r="AB188" s="37">
        <f t="shared" si="131"/>
        <v>7.5362318840579715E-2</v>
      </c>
      <c r="AC188" s="38">
        <f t="shared" si="132"/>
        <v>0</v>
      </c>
      <c r="AD188" s="39">
        <f t="shared" si="136"/>
        <v>100</v>
      </c>
      <c r="AF188" s="41">
        <v>0.65075921908893708</v>
      </c>
      <c r="AG188" s="41">
        <v>1.177597541814422</v>
      </c>
      <c r="AH188" s="41">
        <v>1.317094283131043</v>
      </c>
    </row>
    <row r="189" spans="1:34" ht="13.2" x14ac:dyDescent="0.25">
      <c r="A189" s="40" t="s">
        <v>296</v>
      </c>
      <c r="B189" s="40" t="s">
        <v>182</v>
      </c>
      <c r="C189" s="40" t="s">
        <v>288</v>
      </c>
      <c r="D189" s="40">
        <v>646</v>
      </c>
      <c r="G189" s="40">
        <v>115</v>
      </c>
      <c r="H189" s="69"/>
      <c r="I189" s="40">
        <v>2.8</v>
      </c>
      <c r="J189" s="69"/>
      <c r="K189" s="40">
        <v>16</v>
      </c>
      <c r="M189" s="59"/>
      <c r="N189" s="59">
        <v>7.1888180000000004</v>
      </c>
      <c r="O189" s="60">
        <f t="shared" si="0"/>
        <v>86.265816000000001</v>
      </c>
      <c r="P189" s="60">
        <v>11.200010000000001</v>
      </c>
      <c r="Q189" s="39">
        <f t="shared" si="96"/>
        <v>134.40012000000002</v>
      </c>
      <c r="R189" s="59">
        <v>11.02651</v>
      </c>
      <c r="S189" s="50">
        <f>R189*V189</f>
        <v>132.31811999999999</v>
      </c>
      <c r="T189" s="61">
        <v>41426</v>
      </c>
      <c r="U189" s="61">
        <v>42522</v>
      </c>
      <c r="V189" s="59">
        <v>12</v>
      </c>
      <c r="W189" s="59">
        <v>3</v>
      </c>
      <c r="X189" s="37">
        <f t="shared" si="128"/>
        <v>0.1335384148606811</v>
      </c>
      <c r="Y189" s="38">
        <f t="shared" si="97"/>
        <v>64.185817691234192</v>
      </c>
      <c r="Z189" s="37">
        <f t="shared" si="129"/>
        <v>0.20804972136222913</v>
      </c>
      <c r="AA189" s="37">
        <f t="shared" si="130"/>
        <v>0.20482681114551082</v>
      </c>
      <c r="AB189" s="37">
        <f t="shared" si="131"/>
        <v>0.17801857585139319</v>
      </c>
      <c r="AC189" s="38">
        <f t="shared" si="132"/>
        <v>115.05923478260868</v>
      </c>
      <c r="AF189" s="41">
        <v>0.72240983412172621</v>
      </c>
      <c r="AG189" s="41">
        <v>0.30372394494919203</v>
      </c>
      <c r="AH189" s="41">
        <v>0.26211303455485319</v>
      </c>
    </row>
    <row r="190" spans="1:34" ht="13.2" x14ac:dyDescent="0.25">
      <c r="A190" s="40" t="s">
        <v>1088</v>
      </c>
      <c r="B190" s="40" t="s">
        <v>182</v>
      </c>
      <c r="C190" s="40" t="s">
        <v>183</v>
      </c>
      <c r="D190" s="40">
        <v>554</v>
      </c>
      <c r="G190" s="40">
        <v>115</v>
      </c>
      <c r="H190" s="40">
        <v>12</v>
      </c>
      <c r="I190" s="40">
        <v>2.4</v>
      </c>
      <c r="J190" s="69"/>
      <c r="K190" s="40">
        <v>16</v>
      </c>
      <c r="M190" s="59"/>
      <c r="N190" s="59">
        <v>4.8377109999999997</v>
      </c>
      <c r="O190" s="60">
        <f t="shared" si="0"/>
        <v>58.052531999999999</v>
      </c>
      <c r="P190" s="60">
        <v>9.6000160000000001</v>
      </c>
      <c r="Q190" s="39">
        <f t="shared" si="96"/>
        <v>115.200192</v>
      </c>
      <c r="S190" s="62"/>
      <c r="T190" s="62">
        <v>41214</v>
      </c>
      <c r="U190" s="62">
        <v>41579</v>
      </c>
      <c r="V190" s="59">
        <v>12</v>
      </c>
      <c r="W190" s="59">
        <v>3</v>
      </c>
      <c r="X190" s="37">
        <f t="shared" si="128"/>
        <v>0.10478796389891697</v>
      </c>
      <c r="Y190" s="38">
        <f t="shared" si="97"/>
        <v>50.392738928768452</v>
      </c>
      <c r="Z190" s="37">
        <f t="shared" si="129"/>
        <v>0.20794258483754513</v>
      </c>
      <c r="AA190" s="37">
        <f t="shared" si="130"/>
        <v>0</v>
      </c>
      <c r="AB190" s="37">
        <f t="shared" si="131"/>
        <v>0.20758122743682311</v>
      </c>
      <c r="AC190" s="38">
        <f t="shared" si="132"/>
        <v>0</v>
      </c>
      <c r="AF190" s="41">
        <v>0.67623939545231471</v>
      </c>
      <c r="AG190" s="41">
        <v>0.37562511108781338</v>
      </c>
      <c r="AH190" s="41">
        <v>0.25481012224707078</v>
      </c>
    </row>
    <row r="191" spans="1:34" ht="13.2" x14ac:dyDescent="0.25">
      <c r="A191" s="73" t="s">
        <v>700</v>
      </c>
      <c r="B191" s="73" t="s">
        <v>491</v>
      </c>
      <c r="C191" s="73" t="s">
        <v>690</v>
      </c>
      <c r="D191" s="73">
        <v>491</v>
      </c>
      <c r="E191" s="73"/>
      <c r="F191" s="73"/>
      <c r="G191" s="73">
        <v>80</v>
      </c>
      <c r="H191" s="97"/>
      <c r="I191" s="73">
        <v>2.66</v>
      </c>
      <c r="J191" s="97"/>
      <c r="K191" s="73">
        <v>12</v>
      </c>
      <c r="L191" s="98"/>
      <c r="M191" s="99"/>
      <c r="N191" s="99">
        <v>7.9558280000000003</v>
      </c>
      <c r="O191" s="60">
        <f t="shared" si="0"/>
        <v>31.823312000000001</v>
      </c>
      <c r="P191" s="100">
        <v>10.664</v>
      </c>
      <c r="Q191" s="39">
        <f t="shared" si="96"/>
        <v>42.655999999999999</v>
      </c>
      <c r="R191" s="99">
        <v>93.303129999999996</v>
      </c>
      <c r="S191" s="101">
        <f>R191*V191</f>
        <v>373.21251999999998</v>
      </c>
      <c r="T191" s="102">
        <v>40848</v>
      </c>
      <c r="U191" s="102">
        <v>40848</v>
      </c>
      <c r="V191" s="99">
        <v>4</v>
      </c>
      <c r="W191" s="99">
        <v>3</v>
      </c>
      <c r="X191" s="37">
        <f t="shared" si="128"/>
        <v>6.4813262729124244E-2</v>
      </c>
      <c r="Y191" s="38">
        <f t="shared" si="97"/>
        <v>74.604538634658667</v>
      </c>
      <c r="Z191" s="37">
        <f t="shared" si="129"/>
        <v>8.6875763747454177E-2</v>
      </c>
      <c r="AA191" s="37">
        <f t="shared" si="130"/>
        <v>0.76010696537678202</v>
      </c>
      <c r="AB191" s="37">
        <f t="shared" si="131"/>
        <v>0.16293279022403259</v>
      </c>
      <c r="AC191" s="38">
        <f t="shared" si="132"/>
        <v>466.51564999999999</v>
      </c>
      <c r="AD191" s="46"/>
      <c r="AF191" s="41">
        <v>0.67147458587081976</v>
      </c>
      <c r="AG191" s="41">
        <v>0.25721463295806701</v>
      </c>
      <c r="AH191" s="41">
        <v>0.25683270219288618</v>
      </c>
    </row>
    <row r="192" spans="1:34" ht="13.2" x14ac:dyDescent="0.25">
      <c r="A192" s="40" t="s">
        <v>979</v>
      </c>
      <c r="B192" s="40" t="s">
        <v>491</v>
      </c>
      <c r="C192" s="40" t="s">
        <v>980</v>
      </c>
      <c r="D192" s="40">
        <v>350</v>
      </c>
      <c r="G192" s="40">
        <v>80</v>
      </c>
      <c r="H192" s="69"/>
      <c r="I192" s="40">
        <v>3.33</v>
      </c>
      <c r="J192" s="69"/>
      <c r="K192" s="40">
        <v>6</v>
      </c>
      <c r="M192" s="59"/>
      <c r="N192" s="59">
        <v>10.45017</v>
      </c>
      <c r="O192" s="60">
        <f t="shared" si="0"/>
        <v>20.90034</v>
      </c>
      <c r="P192" s="60">
        <v>13.32</v>
      </c>
      <c r="Q192" s="39">
        <f t="shared" si="96"/>
        <v>26.64</v>
      </c>
      <c r="S192" s="62"/>
      <c r="T192" s="62">
        <v>40848</v>
      </c>
      <c r="U192" s="62">
        <v>40848</v>
      </c>
      <c r="V192" s="59">
        <v>2</v>
      </c>
      <c r="W192" s="59">
        <v>3</v>
      </c>
      <c r="X192" s="37">
        <f t="shared" si="128"/>
        <v>5.9715257142857144E-2</v>
      </c>
      <c r="Y192" s="38">
        <f t="shared" si="97"/>
        <v>78.454729729729735</v>
      </c>
      <c r="Z192" s="37">
        <f t="shared" si="129"/>
        <v>7.6114285714285718E-2</v>
      </c>
      <c r="AA192" s="37">
        <f t="shared" si="130"/>
        <v>0</v>
      </c>
      <c r="AB192" s="37">
        <f t="shared" si="131"/>
        <v>0.22857142857142856</v>
      </c>
      <c r="AC192" s="38">
        <f t="shared" si="132"/>
        <v>0</v>
      </c>
      <c r="AF192" s="41">
        <v>0.65075921908893708</v>
      </c>
      <c r="AG192" s="41">
        <v>0.26858902837274151</v>
      </c>
      <c r="AH192" s="41">
        <v>0.28699144544995198</v>
      </c>
    </row>
    <row r="193" spans="1:34" ht="13.2" x14ac:dyDescent="0.25">
      <c r="A193" s="40" t="s">
        <v>537</v>
      </c>
      <c r="B193" s="40" t="s">
        <v>499</v>
      </c>
      <c r="C193" s="40" t="s">
        <v>538</v>
      </c>
      <c r="D193" s="40">
        <v>306</v>
      </c>
      <c r="E193" s="40">
        <f>$I193*$V193*16</f>
        <v>182.39999999999998</v>
      </c>
      <c r="F193" s="40">
        <f>$I193*$V193*32</f>
        <v>364.79999999999995</v>
      </c>
      <c r="G193" s="40">
        <v>85</v>
      </c>
      <c r="H193" s="40">
        <v>6</v>
      </c>
      <c r="I193" s="40">
        <v>1.9</v>
      </c>
      <c r="J193" s="69"/>
      <c r="K193" s="40">
        <v>15</v>
      </c>
      <c r="M193" s="59"/>
      <c r="N193" s="59">
        <v>14.76759</v>
      </c>
      <c r="O193" s="60">
        <f t="shared" si="0"/>
        <v>88.605540000000005</v>
      </c>
      <c r="P193" s="60">
        <v>30.4</v>
      </c>
      <c r="Q193" s="39">
        <f t="shared" si="96"/>
        <v>182.39999999999998</v>
      </c>
      <c r="R193" s="59">
        <v>21.296299999999999</v>
      </c>
      <c r="S193" s="50">
        <f>R193*V193</f>
        <v>127.77779999999998</v>
      </c>
      <c r="T193" s="61">
        <v>42522</v>
      </c>
      <c r="U193" s="61">
        <v>43252</v>
      </c>
      <c r="V193" s="59">
        <v>6</v>
      </c>
      <c r="W193" s="59">
        <v>3</v>
      </c>
      <c r="X193" s="37">
        <f t="shared" si="128"/>
        <v>0.28956058823529413</v>
      </c>
      <c r="Y193" s="38">
        <f t="shared" si="97"/>
        <v>48.577598684210535</v>
      </c>
      <c r="Z193" s="37">
        <f t="shared" si="129"/>
        <v>0.5960784313725489</v>
      </c>
      <c r="AA193" s="37">
        <f t="shared" si="130"/>
        <v>0.41757450980392152</v>
      </c>
      <c r="AB193" s="37">
        <f t="shared" si="131"/>
        <v>0.27777777777777779</v>
      </c>
      <c r="AC193" s="38">
        <f t="shared" si="132"/>
        <v>150.32682352941177</v>
      </c>
      <c r="AD193" s="39">
        <f>Q193/E193*100</f>
        <v>100</v>
      </c>
      <c r="AF193" s="41">
        <v>0.7539719565365034</v>
      </c>
      <c r="AG193" s="41">
        <v>0.41107089195501278</v>
      </c>
      <c r="AH193" s="41">
        <v>0.30863388756130888</v>
      </c>
    </row>
    <row r="194" spans="1:34" ht="13.2" x14ac:dyDescent="0.25">
      <c r="A194" s="40" t="s">
        <v>693</v>
      </c>
      <c r="B194" s="40" t="s">
        <v>491</v>
      </c>
      <c r="C194" s="40" t="s">
        <v>690</v>
      </c>
      <c r="D194" s="40">
        <v>284</v>
      </c>
      <c r="G194" s="40">
        <v>80</v>
      </c>
      <c r="H194" s="40">
        <v>4</v>
      </c>
      <c r="I194" s="40">
        <v>2.33</v>
      </c>
      <c r="J194" s="69"/>
      <c r="K194" s="40">
        <v>12</v>
      </c>
      <c r="M194" s="59"/>
      <c r="N194" s="59">
        <v>7.148485</v>
      </c>
      <c r="O194" s="60">
        <f t="shared" si="0"/>
        <v>28.59394</v>
      </c>
      <c r="P194" s="60">
        <v>9.2859990000000003</v>
      </c>
      <c r="Q194" s="39">
        <f t="shared" si="96"/>
        <v>37.143996000000001</v>
      </c>
      <c r="S194" s="62"/>
      <c r="T194" s="62">
        <v>40848</v>
      </c>
      <c r="U194" s="61">
        <v>41791</v>
      </c>
      <c r="V194" s="59">
        <v>4</v>
      </c>
      <c r="W194" s="59">
        <v>3</v>
      </c>
      <c r="X194" s="37">
        <f t="shared" si="128"/>
        <v>0.10068288732394366</v>
      </c>
      <c r="Y194" s="38">
        <f t="shared" si="97"/>
        <v>76.981324249550312</v>
      </c>
      <c r="Z194" s="37">
        <f t="shared" si="129"/>
        <v>0.13078871830985916</v>
      </c>
      <c r="AA194" s="37">
        <f t="shared" si="130"/>
        <v>0</v>
      </c>
      <c r="AB194" s="37">
        <f t="shared" si="131"/>
        <v>0.28169014084507044</v>
      </c>
      <c r="AC194" s="38">
        <f t="shared" si="132"/>
        <v>0</v>
      </c>
      <c r="AF194" s="41">
        <v>0.66319727755776237</v>
      </c>
      <c r="AG194" s="41">
        <v>0.45148326456268911</v>
      </c>
      <c r="AH194" s="41">
        <v>0.47590697038164331</v>
      </c>
    </row>
    <row r="195" spans="1:34" ht="13.2" x14ac:dyDescent="0.25">
      <c r="A195" s="40" t="s">
        <v>1089</v>
      </c>
      <c r="B195" s="40" t="s">
        <v>182</v>
      </c>
      <c r="C195" s="40" t="s">
        <v>198</v>
      </c>
      <c r="D195" s="40">
        <v>100</v>
      </c>
      <c r="G195" s="40">
        <v>80</v>
      </c>
      <c r="H195" s="40">
        <v>8</v>
      </c>
      <c r="I195" s="40">
        <v>2</v>
      </c>
      <c r="J195" s="69"/>
      <c r="K195" s="40">
        <v>12</v>
      </c>
      <c r="M195" s="59"/>
      <c r="N195" s="59">
        <v>6.2387319999999997</v>
      </c>
      <c r="O195" s="60">
        <f t="shared" si="0"/>
        <v>49.909855999999998</v>
      </c>
      <c r="P195" s="60">
        <v>8.0002999999999993</v>
      </c>
      <c r="Q195" s="39">
        <f t="shared" ref="Q195:Q247" si="137">P195*V195</f>
        <v>64.002399999999994</v>
      </c>
      <c r="S195" s="62"/>
      <c r="T195" s="62">
        <v>40848</v>
      </c>
      <c r="U195" s="62">
        <v>41214</v>
      </c>
      <c r="V195" s="59">
        <v>8</v>
      </c>
      <c r="W195" s="59">
        <v>3</v>
      </c>
      <c r="X195" s="37">
        <f t="shared" si="128"/>
        <v>0.49909855999999997</v>
      </c>
      <c r="Y195" s="38">
        <f t="shared" ref="Y195:Y247" si="138">O195/Q195*100</f>
        <v>77.981225704036106</v>
      </c>
      <c r="Z195" s="37">
        <f t="shared" si="129"/>
        <v>0.64002399999999993</v>
      </c>
      <c r="AA195" s="37">
        <f t="shared" si="130"/>
        <v>0</v>
      </c>
      <c r="AB195" s="37">
        <f t="shared" si="131"/>
        <v>0.8</v>
      </c>
      <c r="AC195" s="38">
        <f t="shared" si="132"/>
        <v>0</v>
      </c>
      <c r="AF195" s="41">
        <v>0.6714745858708201</v>
      </c>
      <c r="AG195" s="41">
        <v>0.26449438773902711</v>
      </c>
      <c r="AH195" s="41">
        <v>0.27605518419401831</v>
      </c>
    </row>
    <row r="196" spans="1:34" ht="13.2" x14ac:dyDescent="0.25">
      <c r="A196" s="40" t="s">
        <v>716</v>
      </c>
      <c r="B196" s="40" t="s">
        <v>717</v>
      </c>
      <c r="C196" s="40" t="s">
        <v>718</v>
      </c>
      <c r="D196" s="40">
        <v>95</v>
      </c>
      <c r="E196" s="40">
        <f t="shared" ref="E196:E198" si="139">$I196*$V196*4</f>
        <v>36.159999999999997</v>
      </c>
      <c r="F196" s="40">
        <f t="shared" ref="F196:F198" si="140">$I196*$V196*8</f>
        <v>72.319999999999993</v>
      </c>
      <c r="G196" s="40">
        <v>80</v>
      </c>
      <c r="H196" s="40">
        <v>8</v>
      </c>
      <c r="I196" s="40">
        <v>2.2599999999999998</v>
      </c>
      <c r="J196" s="40">
        <v>2.5299999999999998</v>
      </c>
      <c r="K196" s="40">
        <v>8</v>
      </c>
      <c r="M196" s="59"/>
      <c r="N196" s="59">
        <v>4.3831129999999998</v>
      </c>
      <c r="O196" s="60">
        <f t="shared" si="0"/>
        <v>17.532451999999999</v>
      </c>
      <c r="P196" s="60">
        <v>9.0586610000000007</v>
      </c>
      <c r="Q196" s="39">
        <f t="shared" si="137"/>
        <v>36.234644000000003</v>
      </c>
      <c r="R196" s="59">
        <v>33.79157</v>
      </c>
      <c r="S196" s="50">
        <f>R196*V196</f>
        <v>135.16628</v>
      </c>
      <c r="T196" s="61">
        <v>41061</v>
      </c>
      <c r="U196" s="61">
        <v>41061</v>
      </c>
      <c r="V196" s="59">
        <v>4</v>
      </c>
      <c r="W196" s="59">
        <v>3</v>
      </c>
      <c r="X196" s="37">
        <f t="shared" si="128"/>
        <v>0.18455212631578946</v>
      </c>
      <c r="Y196" s="38">
        <f t="shared" si="138"/>
        <v>48.385881754488871</v>
      </c>
      <c r="Z196" s="37">
        <f t="shared" si="129"/>
        <v>0.38141730526315792</v>
      </c>
      <c r="AA196" s="37">
        <f t="shared" si="130"/>
        <v>1.4228029473684212</v>
      </c>
      <c r="AB196" s="37">
        <f t="shared" si="131"/>
        <v>0.84210526315789469</v>
      </c>
      <c r="AC196" s="38">
        <f t="shared" si="132"/>
        <v>168.95785000000001</v>
      </c>
      <c r="AD196" s="39">
        <f t="shared" ref="AD196:AD198" si="141">Q196/E196*100</f>
        <v>100.20642699115045</v>
      </c>
      <c r="AF196" s="41">
        <v>0.67873303167420818</v>
      </c>
      <c r="AG196" s="41">
        <v>0.28472215952178542</v>
      </c>
      <c r="AH196" s="41">
        <v>0.17921415366145771</v>
      </c>
    </row>
    <row r="197" spans="1:34" ht="13.2" x14ac:dyDescent="0.25">
      <c r="A197" s="40" t="s">
        <v>1090</v>
      </c>
      <c r="B197" s="40" t="s">
        <v>717</v>
      </c>
      <c r="C197" s="40" t="s">
        <v>718</v>
      </c>
      <c r="D197" s="40">
        <v>79</v>
      </c>
      <c r="E197" s="40">
        <f t="shared" si="139"/>
        <v>38.4</v>
      </c>
      <c r="F197" s="40">
        <f t="shared" si="140"/>
        <v>76.8</v>
      </c>
      <c r="G197" s="40">
        <v>80</v>
      </c>
      <c r="H197" s="40">
        <v>8</v>
      </c>
      <c r="I197" s="40">
        <v>2.4</v>
      </c>
      <c r="J197" s="40">
        <v>2.66</v>
      </c>
      <c r="K197" s="40">
        <v>8</v>
      </c>
      <c r="M197" s="59"/>
      <c r="N197" s="59">
        <v>7.3754410000000004</v>
      </c>
      <c r="O197" s="60">
        <f t="shared" si="0"/>
        <v>29.501764000000001</v>
      </c>
      <c r="P197" s="60">
        <v>9.5999680000000005</v>
      </c>
      <c r="Q197" s="39">
        <f t="shared" si="137"/>
        <v>38.399872000000002</v>
      </c>
      <c r="S197" s="62"/>
      <c r="T197" s="62">
        <v>40848</v>
      </c>
      <c r="U197" s="61">
        <v>41061</v>
      </c>
      <c r="V197" s="59">
        <v>4</v>
      </c>
      <c r="W197" s="59">
        <v>3</v>
      </c>
      <c r="X197" s="37">
        <f t="shared" si="128"/>
        <v>0.37344005063291141</v>
      </c>
      <c r="Y197" s="38">
        <f t="shared" si="138"/>
        <v>76.827766509221689</v>
      </c>
      <c r="Z197" s="37">
        <f t="shared" si="129"/>
        <v>0.48607432911392406</v>
      </c>
      <c r="AA197" s="37">
        <f t="shared" si="130"/>
        <v>0</v>
      </c>
      <c r="AB197" s="37">
        <f t="shared" si="131"/>
        <v>1.0126582278481013</v>
      </c>
      <c r="AC197" s="38">
        <f t="shared" si="132"/>
        <v>0</v>
      </c>
      <c r="AD197" s="39">
        <f t="shared" si="141"/>
        <v>99.99966666666667</v>
      </c>
      <c r="AF197" s="41">
        <v>0.66008382328402748</v>
      </c>
      <c r="AG197" s="41">
        <v>0.26731342887912463</v>
      </c>
      <c r="AH197" s="41">
        <v>0.2643230289337255</v>
      </c>
    </row>
    <row r="198" spans="1:34" ht="13.2" x14ac:dyDescent="0.25">
      <c r="A198" s="40" t="s">
        <v>1091</v>
      </c>
      <c r="B198" s="40" t="s">
        <v>717</v>
      </c>
      <c r="C198" s="40" t="s">
        <v>741</v>
      </c>
      <c r="D198" s="40">
        <v>6</v>
      </c>
      <c r="E198" s="40">
        <f t="shared" si="139"/>
        <v>57.599999999999994</v>
      </c>
      <c r="F198" s="40">
        <f t="shared" si="140"/>
        <v>115.19999999999999</v>
      </c>
      <c r="G198" s="40">
        <v>60</v>
      </c>
      <c r="H198" s="40">
        <v>12</v>
      </c>
      <c r="I198" s="40">
        <v>2.4</v>
      </c>
      <c r="J198" s="97"/>
      <c r="K198" s="40">
        <v>12</v>
      </c>
      <c r="M198" s="59"/>
      <c r="N198" s="59">
        <v>5.2199679999999997</v>
      </c>
      <c r="O198" s="60">
        <f t="shared" si="0"/>
        <v>31.319807999999998</v>
      </c>
      <c r="P198" s="60">
        <v>8.5199929999999995</v>
      </c>
      <c r="Q198" s="39">
        <f t="shared" si="137"/>
        <v>51.119957999999997</v>
      </c>
      <c r="R198" s="59">
        <v>29.696269999999998</v>
      </c>
      <c r="S198" s="50">
        <f t="shared" ref="S198:S199" si="142">R198*V198</f>
        <v>178.17761999999999</v>
      </c>
      <c r="T198" s="62">
        <v>41214</v>
      </c>
      <c r="U198" s="62">
        <v>41579</v>
      </c>
      <c r="V198" s="59">
        <v>6</v>
      </c>
      <c r="W198" s="59">
        <v>3</v>
      </c>
      <c r="X198" s="37">
        <f t="shared" si="128"/>
        <v>5.2199679999999997</v>
      </c>
      <c r="Y198" s="38">
        <f t="shared" si="138"/>
        <v>61.267280383915811</v>
      </c>
      <c r="Z198" s="37">
        <f t="shared" si="129"/>
        <v>8.5199929999999995</v>
      </c>
      <c r="AA198" s="37">
        <f t="shared" si="130"/>
        <v>29.696269999999998</v>
      </c>
      <c r="AB198" s="37">
        <f t="shared" si="131"/>
        <v>10</v>
      </c>
      <c r="AC198" s="38">
        <f t="shared" si="132"/>
        <v>296.96269999999998</v>
      </c>
      <c r="AD198" s="39">
        <f t="shared" si="141"/>
        <v>88.749927083333333</v>
      </c>
      <c r="AF198" s="41">
        <v>0.67623939545231471</v>
      </c>
      <c r="AG198" s="41">
        <v>0.31127974781561502</v>
      </c>
      <c r="AH198" s="41">
        <v>0.25672819322316098</v>
      </c>
    </row>
    <row r="199" spans="1:34" ht="13.2" x14ac:dyDescent="0.25">
      <c r="A199" s="86" t="s">
        <v>1092</v>
      </c>
      <c r="B199" s="86" t="s">
        <v>182</v>
      </c>
      <c r="C199" s="86" t="s">
        <v>188</v>
      </c>
      <c r="D199" s="86"/>
      <c r="E199" s="86"/>
      <c r="F199" s="86"/>
      <c r="G199" s="86"/>
      <c r="H199" s="86"/>
      <c r="I199" s="86"/>
      <c r="J199" s="86"/>
      <c r="K199" s="86"/>
      <c r="L199" s="87"/>
      <c r="M199" s="88"/>
      <c r="N199" s="88">
        <v>6.1815480000000003</v>
      </c>
      <c r="O199" s="60">
        <f t="shared" si="0"/>
        <v>24.726192000000001</v>
      </c>
      <c r="P199" s="89">
        <v>7.9985119999999998</v>
      </c>
      <c r="Q199" s="39">
        <f t="shared" si="137"/>
        <v>31.994047999999999</v>
      </c>
      <c r="R199" s="88">
        <v>52.083329999999997</v>
      </c>
      <c r="S199" s="95">
        <f t="shared" si="142"/>
        <v>208.33331999999999</v>
      </c>
      <c r="T199" s="90">
        <v>40848</v>
      </c>
      <c r="U199" s="90">
        <v>41214</v>
      </c>
      <c r="V199" s="88">
        <v>4</v>
      </c>
      <c r="W199" s="88">
        <v>3</v>
      </c>
      <c r="X199" s="37"/>
      <c r="Y199" s="38">
        <f t="shared" si="138"/>
        <v>77.283724772807744</v>
      </c>
      <c r="Z199" s="37"/>
      <c r="AA199" s="37"/>
      <c r="AB199" s="37"/>
      <c r="AC199" s="37"/>
      <c r="AD199" s="45"/>
      <c r="AF199" s="41">
        <v>0.6714745858708201</v>
      </c>
      <c r="AG199" s="41">
        <v>0.26697790311685837</v>
      </c>
      <c r="AH199" s="41">
        <v>0.27615490310462421</v>
      </c>
    </row>
    <row r="200" spans="1:34" ht="13.2" x14ac:dyDescent="0.25">
      <c r="A200" s="86" t="s">
        <v>1093</v>
      </c>
      <c r="B200" s="86" t="s">
        <v>159</v>
      </c>
      <c r="C200" s="86" t="s">
        <v>167</v>
      </c>
      <c r="D200" s="86"/>
      <c r="E200" s="86"/>
      <c r="F200" s="86"/>
      <c r="G200" s="86"/>
      <c r="H200" s="86"/>
      <c r="I200" s="86"/>
      <c r="J200" s="86"/>
      <c r="K200" s="86"/>
      <c r="L200" s="87"/>
      <c r="M200" s="88"/>
      <c r="N200" s="88">
        <v>5.3087720000000003</v>
      </c>
      <c r="O200" s="60">
        <f t="shared" si="0"/>
        <v>10.617544000000001</v>
      </c>
      <c r="P200" s="89">
        <v>6.266667</v>
      </c>
      <c r="Q200" s="39">
        <f t="shared" si="137"/>
        <v>12.533334</v>
      </c>
      <c r="R200" s="86"/>
      <c r="S200" s="90"/>
      <c r="T200" s="90">
        <v>40848</v>
      </c>
      <c r="U200" s="90">
        <v>40848</v>
      </c>
      <c r="V200" s="88">
        <v>2</v>
      </c>
      <c r="W200" s="88">
        <v>3</v>
      </c>
      <c r="X200" s="37"/>
      <c r="Y200" s="38">
        <f t="shared" si="138"/>
        <v>84.714442302423294</v>
      </c>
      <c r="Z200" s="37"/>
      <c r="AA200" s="37"/>
      <c r="AB200" s="37"/>
      <c r="AC200" s="37"/>
      <c r="AD200" s="45"/>
      <c r="AF200" s="41">
        <v>0.65075921908893708</v>
      </c>
      <c r="AG200" s="41">
        <v>0.24388397593538669</v>
      </c>
      <c r="AH200" s="41">
        <v>0.27959809293258742</v>
      </c>
    </row>
    <row r="201" spans="1:34" ht="13.2" x14ac:dyDescent="0.25">
      <c r="A201" s="40" t="s">
        <v>946</v>
      </c>
      <c r="B201" s="40" t="s">
        <v>134</v>
      </c>
      <c r="C201" s="40" t="s">
        <v>937</v>
      </c>
      <c r="D201" s="40">
        <v>9328</v>
      </c>
      <c r="E201" s="40">
        <f>$I201*$V201*32</f>
        <v>1971.2000000000003</v>
      </c>
      <c r="F201" s="40">
        <f>$I201*$V201*64</f>
        <v>3942.4000000000005</v>
      </c>
      <c r="G201" s="40">
        <v>165</v>
      </c>
      <c r="H201" s="40">
        <v>56</v>
      </c>
      <c r="I201" s="40">
        <v>2.2000000000000002</v>
      </c>
      <c r="J201" s="40">
        <v>4</v>
      </c>
      <c r="K201" s="40">
        <v>38.5</v>
      </c>
      <c r="M201" s="59"/>
      <c r="N201" s="59">
        <v>43.695790000000002</v>
      </c>
      <c r="O201" s="60">
        <f t="shared" si="0"/>
        <v>1223.4821200000001</v>
      </c>
      <c r="P201" s="60">
        <v>70.399929999999998</v>
      </c>
      <c r="Q201" s="39">
        <f t="shared" si="137"/>
        <v>1971.19804</v>
      </c>
      <c r="S201" s="62"/>
      <c r="T201" s="62">
        <v>44136</v>
      </c>
      <c r="U201" s="61">
        <v>44348</v>
      </c>
      <c r="V201" s="59">
        <v>28</v>
      </c>
      <c r="W201" s="59">
        <v>2</v>
      </c>
      <c r="X201" s="37">
        <f t="shared" ref="X201:X220" si="143">O201/D201</f>
        <v>0.13116231989708407</v>
      </c>
      <c r="Y201" s="38">
        <f t="shared" si="138"/>
        <v>62.067945238013735</v>
      </c>
      <c r="Z201" s="37">
        <f t="shared" ref="Z201:Z220" si="144">Q201/D201</f>
        <v>0.21132054459691252</v>
      </c>
      <c r="AA201" s="37">
        <f t="shared" ref="AA201:AA220" si="145">S201/D201</f>
        <v>0</v>
      </c>
      <c r="AB201" s="37">
        <f t="shared" ref="AB201:AB220" si="146">G201/D201</f>
        <v>1.7688679245283018E-2</v>
      </c>
      <c r="AC201" s="38">
        <f t="shared" ref="AC201:AC220" si="147">S201/G201*100</f>
        <v>0</v>
      </c>
      <c r="AD201" s="39">
        <f>Q201/E201*100</f>
        <v>99.999900568181801</v>
      </c>
      <c r="AF201" s="41">
        <v>0.56899119399119402</v>
      </c>
      <c r="AG201" s="41">
        <v>0.21494516355576859</v>
      </c>
      <c r="AH201" s="41">
        <v>0.2094125848785342</v>
      </c>
    </row>
    <row r="202" spans="1:34" ht="13.2" x14ac:dyDescent="0.25">
      <c r="A202" s="40" t="s">
        <v>16</v>
      </c>
      <c r="B202" s="40" t="s">
        <v>7</v>
      </c>
      <c r="C202" s="40" t="s">
        <v>8</v>
      </c>
      <c r="D202" s="59">
        <v>6837</v>
      </c>
      <c r="G202" s="59">
        <v>225</v>
      </c>
      <c r="H202" s="59">
        <v>128</v>
      </c>
      <c r="I202" s="59">
        <v>2</v>
      </c>
      <c r="J202" s="59">
        <v>3.3</v>
      </c>
      <c r="K202" s="59">
        <v>256</v>
      </c>
      <c r="M202" s="59"/>
      <c r="N202" s="59">
        <v>27.279910000000001</v>
      </c>
      <c r="O202" s="60">
        <f t="shared" si="0"/>
        <v>1745.9142400000001</v>
      </c>
      <c r="P202" s="60">
        <v>32</v>
      </c>
      <c r="Q202" s="39">
        <f t="shared" si="137"/>
        <v>2048</v>
      </c>
      <c r="R202" s="59">
        <v>5.2856180000000004</v>
      </c>
      <c r="S202" s="50">
        <f t="shared" ref="S202:S203" si="148">R202*V202</f>
        <v>338.27955200000002</v>
      </c>
      <c r="T202" s="62">
        <v>44136</v>
      </c>
      <c r="U202" s="61">
        <v>44348</v>
      </c>
      <c r="V202" s="59">
        <v>64</v>
      </c>
      <c r="W202" s="59">
        <v>2</v>
      </c>
      <c r="X202" s="37">
        <f t="shared" si="143"/>
        <v>0.25536262103261664</v>
      </c>
      <c r="Y202" s="38">
        <f t="shared" si="138"/>
        <v>85.24971875</v>
      </c>
      <c r="Z202" s="37">
        <f t="shared" si="144"/>
        <v>0.29954658475939738</v>
      </c>
      <c r="AA202" s="37">
        <f t="shared" si="145"/>
        <v>4.9477775632587394E-2</v>
      </c>
      <c r="AB202" s="37">
        <f t="shared" si="146"/>
        <v>3.2909170688898641E-2</v>
      </c>
      <c r="AC202" s="38">
        <f t="shared" si="147"/>
        <v>150.34646755555556</v>
      </c>
      <c r="AF202" s="41">
        <v>0.56899119399119402</v>
      </c>
      <c r="AG202" s="41">
        <v>0.1545293857278211</v>
      </c>
      <c r="AH202" s="41">
        <v>0.20678149192833439</v>
      </c>
    </row>
    <row r="203" spans="1:34" ht="13.2" x14ac:dyDescent="0.25">
      <c r="A203" s="40" t="s">
        <v>127</v>
      </c>
      <c r="B203" s="40" t="s">
        <v>128</v>
      </c>
      <c r="C203" s="40" t="s">
        <v>129</v>
      </c>
      <c r="D203" s="40">
        <v>6439.57</v>
      </c>
      <c r="E203" s="40">
        <f>$I203*$V203*16</f>
        <v>633.6</v>
      </c>
      <c r="F203" s="40">
        <f>$I203*$V203*32</f>
        <v>1267.2</v>
      </c>
      <c r="G203" s="40">
        <v>140</v>
      </c>
      <c r="H203" s="69"/>
      <c r="I203" s="40">
        <v>2.2000000000000002</v>
      </c>
      <c r="J203" s="69"/>
      <c r="K203" s="40">
        <v>45</v>
      </c>
      <c r="M203" s="59"/>
      <c r="N203" s="59">
        <v>20.820789999999999</v>
      </c>
      <c r="O203" s="60">
        <f t="shared" si="0"/>
        <v>374.77421999999996</v>
      </c>
      <c r="P203" s="60">
        <v>35.200000000000003</v>
      </c>
      <c r="Q203" s="39">
        <f t="shared" si="137"/>
        <v>633.6</v>
      </c>
      <c r="R203" s="59">
        <v>20.83333</v>
      </c>
      <c r="S203" s="50">
        <f t="shared" si="148"/>
        <v>374.99993999999998</v>
      </c>
      <c r="T203" s="61">
        <v>42887</v>
      </c>
      <c r="U203" s="61">
        <v>42887</v>
      </c>
      <c r="V203" s="59">
        <v>18</v>
      </c>
      <c r="W203" s="59">
        <v>2</v>
      </c>
      <c r="X203" s="37">
        <f t="shared" si="143"/>
        <v>5.8198640592461916E-2</v>
      </c>
      <c r="Y203" s="38">
        <f t="shared" si="138"/>
        <v>59.149971590909075</v>
      </c>
      <c r="Z203" s="37">
        <f t="shared" si="144"/>
        <v>9.8391662797360696E-2</v>
      </c>
      <c r="AA203" s="37">
        <f t="shared" si="145"/>
        <v>5.823369262233348E-2</v>
      </c>
      <c r="AB203" s="37">
        <f t="shared" si="146"/>
        <v>2.174058205749763E-2</v>
      </c>
      <c r="AC203" s="38">
        <f t="shared" si="147"/>
        <v>267.8571</v>
      </c>
      <c r="AD203" s="39">
        <f>Q203/E203*100</f>
        <v>100</v>
      </c>
      <c r="AF203" s="41">
        <v>0.48780487804878048</v>
      </c>
      <c r="AG203" s="41">
        <v>0.3884979681142664</v>
      </c>
      <c r="AH203" s="41">
        <v>0.34151753835861431</v>
      </c>
    </row>
    <row r="204" spans="1:34" ht="13.2" x14ac:dyDescent="0.25">
      <c r="A204" s="40" t="s">
        <v>957</v>
      </c>
      <c r="B204" s="40" t="s">
        <v>953</v>
      </c>
      <c r="C204" s="40" t="s">
        <v>954</v>
      </c>
      <c r="D204" s="59">
        <v>5031</v>
      </c>
      <c r="G204" s="59">
        <v>250</v>
      </c>
      <c r="H204" s="59">
        <v>72</v>
      </c>
      <c r="I204" s="59">
        <v>2.4</v>
      </c>
      <c r="J204" s="59">
        <v>3.5</v>
      </c>
      <c r="K204" s="59">
        <v>54</v>
      </c>
      <c r="M204" s="59"/>
      <c r="N204" s="59">
        <v>47.249969999999998</v>
      </c>
      <c r="O204" s="60">
        <f t="shared" si="0"/>
        <v>1700.99892</v>
      </c>
      <c r="P204" s="60">
        <v>76.799970000000002</v>
      </c>
      <c r="Q204" s="39">
        <f t="shared" si="137"/>
        <v>2764.7989200000002</v>
      </c>
      <c r="S204" s="61"/>
      <c r="T204" s="61">
        <v>44348</v>
      </c>
      <c r="U204" s="62">
        <v>44501</v>
      </c>
      <c r="V204" s="59">
        <v>36</v>
      </c>
      <c r="W204" s="59">
        <v>2</v>
      </c>
      <c r="X204" s="37">
        <f t="shared" si="143"/>
        <v>0.338103542039356</v>
      </c>
      <c r="Y204" s="38">
        <f t="shared" si="138"/>
        <v>61.523422470086899</v>
      </c>
      <c r="Z204" s="37">
        <f t="shared" si="144"/>
        <v>0.54955255813953496</v>
      </c>
      <c r="AA204" s="37">
        <f t="shared" si="145"/>
        <v>0</v>
      </c>
      <c r="AB204" s="37">
        <f t="shared" si="146"/>
        <v>4.9691910157026439E-2</v>
      </c>
      <c r="AC204" s="38">
        <f t="shared" si="147"/>
        <v>0</v>
      </c>
      <c r="AF204" s="41">
        <v>0.57144723092998961</v>
      </c>
      <c r="AG204" s="41">
        <v>0.65617565270232081</v>
      </c>
      <c r="AH204" s="41">
        <v>0.63920314745903273</v>
      </c>
    </row>
    <row r="205" spans="1:34" ht="13.2" x14ac:dyDescent="0.25">
      <c r="A205" s="40" t="s">
        <v>805</v>
      </c>
      <c r="B205" s="40" t="s">
        <v>499</v>
      </c>
      <c r="C205" s="40" t="s">
        <v>785</v>
      </c>
      <c r="D205" s="40">
        <v>4616</v>
      </c>
      <c r="E205" s="40">
        <f>$I205*$V205*16</f>
        <v>662.4</v>
      </c>
      <c r="F205" s="40">
        <f>$I205*$V205*32</f>
        <v>1324.8</v>
      </c>
      <c r="G205" s="40">
        <v>140</v>
      </c>
      <c r="H205" s="40">
        <v>36</v>
      </c>
      <c r="I205" s="40">
        <v>2.2999999999999998</v>
      </c>
      <c r="J205" s="40">
        <v>2.9</v>
      </c>
      <c r="K205" s="40">
        <v>45</v>
      </c>
      <c r="M205" s="59"/>
      <c r="N205" s="59">
        <v>21.83999</v>
      </c>
      <c r="O205" s="60">
        <f t="shared" si="0"/>
        <v>393.11982</v>
      </c>
      <c r="P205" s="60">
        <v>33.6</v>
      </c>
      <c r="Q205" s="39">
        <f t="shared" si="137"/>
        <v>604.80000000000007</v>
      </c>
      <c r="S205" s="61"/>
      <c r="T205" s="61">
        <v>42522</v>
      </c>
      <c r="U205" s="62">
        <v>42675</v>
      </c>
      <c r="V205" s="59">
        <v>18</v>
      </c>
      <c r="W205" s="59">
        <v>2</v>
      </c>
      <c r="X205" s="37">
        <f t="shared" si="143"/>
        <v>8.5164605719237438E-2</v>
      </c>
      <c r="Y205" s="38">
        <f t="shared" si="138"/>
        <v>64.99997023809523</v>
      </c>
      <c r="Z205" s="37">
        <f t="shared" si="144"/>
        <v>0.13102253032928945</v>
      </c>
      <c r="AA205" s="37">
        <f t="shared" si="145"/>
        <v>0</v>
      </c>
      <c r="AB205" s="37">
        <f t="shared" si="146"/>
        <v>3.0329289428076257E-2</v>
      </c>
      <c r="AC205" s="38">
        <f t="shared" si="147"/>
        <v>0</v>
      </c>
      <c r="AD205" s="39">
        <f>Q205/E205*100</f>
        <v>91.304347826086968</v>
      </c>
      <c r="AF205" s="41">
        <v>0.48785131243901858</v>
      </c>
      <c r="AG205" s="41">
        <v>0.16528133791905131</v>
      </c>
      <c r="AH205" s="41">
        <v>0.1581511870703374</v>
      </c>
    </row>
    <row r="206" spans="1:34" ht="13.2" x14ac:dyDescent="0.25">
      <c r="A206" s="40" t="s">
        <v>1094</v>
      </c>
      <c r="B206" s="40" t="s">
        <v>769</v>
      </c>
      <c r="C206" s="40" t="s">
        <v>770</v>
      </c>
      <c r="D206" s="40">
        <v>4000</v>
      </c>
      <c r="G206" s="40">
        <v>130</v>
      </c>
      <c r="H206" s="69"/>
      <c r="I206" s="40">
        <v>2.2599999999999998</v>
      </c>
      <c r="J206" s="69"/>
      <c r="K206" s="40">
        <v>24</v>
      </c>
      <c r="M206" s="59"/>
      <c r="N206" s="59">
        <v>5.0336600000000002</v>
      </c>
      <c r="O206" s="60">
        <f t="shared" si="0"/>
        <v>50.336600000000004</v>
      </c>
      <c r="P206" s="60">
        <v>9.0399790000000007</v>
      </c>
      <c r="Q206" s="39">
        <f t="shared" si="137"/>
        <v>90.39979000000001</v>
      </c>
      <c r="R206" s="59">
        <v>24.374739999999999</v>
      </c>
      <c r="S206" s="50">
        <f>R206*V206</f>
        <v>243.7474</v>
      </c>
      <c r="T206" s="61">
        <v>41061</v>
      </c>
      <c r="U206" s="62">
        <v>41214</v>
      </c>
      <c r="V206" s="59">
        <v>10</v>
      </c>
      <c r="W206" s="59">
        <v>2</v>
      </c>
      <c r="X206" s="37">
        <f t="shared" si="143"/>
        <v>1.2584150000000001E-2</v>
      </c>
      <c r="Y206" s="38">
        <f t="shared" si="138"/>
        <v>55.682208996281958</v>
      </c>
      <c r="Z206" s="37">
        <f t="shared" si="144"/>
        <v>2.2599947500000002E-2</v>
      </c>
      <c r="AA206" s="37">
        <f t="shared" si="145"/>
        <v>6.0936850000000001E-2</v>
      </c>
      <c r="AB206" s="37">
        <f t="shared" si="146"/>
        <v>3.2500000000000001E-2</v>
      </c>
      <c r="AC206" s="38">
        <f t="shared" si="147"/>
        <v>187.49800000000002</v>
      </c>
      <c r="AF206" s="41">
        <v>0.4545548461745077</v>
      </c>
      <c r="AG206" s="41">
        <v>0.22804258116728879</v>
      </c>
      <c r="AH206" s="41">
        <v>0.1673009915331917</v>
      </c>
    </row>
    <row r="207" spans="1:34" ht="13.2" x14ac:dyDescent="0.25">
      <c r="A207" s="40" t="s">
        <v>667</v>
      </c>
      <c r="B207" s="40" t="s">
        <v>128</v>
      </c>
      <c r="C207" s="40" t="s">
        <v>549</v>
      </c>
      <c r="D207" s="40">
        <v>2891</v>
      </c>
      <c r="E207" s="40">
        <f>$I207*$V207*16</f>
        <v>665.6</v>
      </c>
      <c r="F207" s="40">
        <f>$I207*$V207*32</f>
        <v>1331.2</v>
      </c>
      <c r="G207" s="40">
        <v>145</v>
      </c>
      <c r="H207" s="40">
        <v>32</v>
      </c>
      <c r="I207" s="40">
        <v>2.6</v>
      </c>
      <c r="J207" s="40">
        <v>3.6</v>
      </c>
      <c r="K207" s="40">
        <v>40</v>
      </c>
      <c r="M207" s="59"/>
      <c r="N207" s="59">
        <v>26.902850000000001</v>
      </c>
      <c r="O207" s="60">
        <f t="shared" si="0"/>
        <v>430.44560000000001</v>
      </c>
      <c r="P207" s="60">
        <v>41.6</v>
      </c>
      <c r="Q207" s="39">
        <f t="shared" si="137"/>
        <v>665.6</v>
      </c>
      <c r="S207" s="62"/>
      <c r="T207" s="62">
        <v>42675</v>
      </c>
      <c r="U207" s="61">
        <v>42887</v>
      </c>
      <c r="V207" s="59">
        <v>16</v>
      </c>
      <c r="W207" s="59">
        <v>2</v>
      </c>
      <c r="X207" s="37">
        <f t="shared" si="143"/>
        <v>0.14889159460394327</v>
      </c>
      <c r="Y207" s="38">
        <f t="shared" si="138"/>
        <v>64.670312500000009</v>
      </c>
      <c r="Z207" s="37">
        <f t="shared" si="144"/>
        <v>0.23023175371843654</v>
      </c>
      <c r="AA207" s="37">
        <f t="shared" si="145"/>
        <v>0</v>
      </c>
      <c r="AB207" s="37">
        <f t="shared" si="146"/>
        <v>5.0155655482531994E-2</v>
      </c>
      <c r="AC207" s="38">
        <f t="shared" si="147"/>
        <v>0</v>
      </c>
      <c r="AD207" s="39">
        <f t="shared" ref="AD207:AD213" si="149">Q207/E207*100</f>
        <v>100</v>
      </c>
      <c r="AF207" s="41">
        <v>0.48544833274419702</v>
      </c>
      <c r="AG207" s="41">
        <v>0.18092932803715231</v>
      </c>
      <c r="AH207" s="41">
        <v>0.17404578715894711</v>
      </c>
    </row>
    <row r="208" spans="1:34" ht="13.2" x14ac:dyDescent="0.25">
      <c r="A208" s="40" t="s">
        <v>1095</v>
      </c>
      <c r="B208" s="40" t="s">
        <v>55</v>
      </c>
      <c r="C208" s="40" t="s">
        <v>56</v>
      </c>
      <c r="D208" s="40">
        <v>2616</v>
      </c>
      <c r="E208" s="40">
        <f>$I208*$V208*8</f>
        <v>259.20000000000005</v>
      </c>
      <c r="F208" s="40">
        <f>$I208*$V208*16</f>
        <v>518.40000000000009</v>
      </c>
      <c r="G208" s="40">
        <v>130</v>
      </c>
      <c r="H208" s="40">
        <v>24</v>
      </c>
      <c r="I208" s="40">
        <v>2.7</v>
      </c>
      <c r="J208" s="40">
        <v>3.5</v>
      </c>
      <c r="K208" s="40">
        <v>30</v>
      </c>
      <c r="M208" s="59"/>
      <c r="N208" s="59">
        <v>19.416429999999998</v>
      </c>
      <c r="O208" s="60">
        <f t="shared" si="0"/>
        <v>232.99715999999998</v>
      </c>
      <c r="P208" s="60">
        <v>21.6</v>
      </c>
      <c r="Q208" s="39">
        <f t="shared" si="137"/>
        <v>259.20000000000005</v>
      </c>
      <c r="R208" s="59">
        <v>15.56453</v>
      </c>
      <c r="S208" s="50">
        <f t="shared" ref="S208:S209" si="150">R208*V208</f>
        <v>186.77436</v>
      </c>
      <c r="T208" s="61">
        <v>41426</v>
      </c>
      <c r="U208" s="61">
        <v>41426</v>
      </c>
      <c r="V208" s="59">
        <v>12</v>
      </c>
      <c r="W208" s="59">
        <v>2</v>
      </c>
      <c r="X208" s="37">
        <f t="shared" si="143"/>
        <v>8.906619266055045E-2</v>
      </c>
      <c r="Y208" s="38">
        <f t="shared" si="138"/>
        <v>89.890879629629609</v>
      </c>
      <c r="Z208" s="37">
        <f t="shared" si="144"/>
        <v>9.9082568807339469E-2</v>
      </c>
      <c r="AA208" s="37">
        <f t="shared" si="145"/>
        <v>7.139692660550459E-2</v>
      </c>
      <c r="AB208" s="37">
        <f t="shared" si="146"/>
        <v>4.9694189602446481E-2</v>
      </c>
      <c r="AC208" s="38">
        <f t="shared" si="147"/>
        <v>143.67258461538461</v>
      </c>
      <c r="AD208" s="39">
        <f t="shared" si="149"/>
        <v>100</v>
      </c>
      <c r="AF208" s="41">
        <v>0.44843049327354262</v>
      </c>
      <c r="AG208" s="41">
        <v>0.34770759758956171</v>
      </c>
      <c r="AH208" s="41">
        <v>0.42261620746411172</v>
      </c>
    </row>
    <row r="209" spans="1:34" ht="13.2" x14ac:dyDescent="0.25">
      <c r="A209" s="40" t="s">
        <v>822</v>
      </c>
      <c r="B209" s="40" t="s">
        <v>811</v>
      </c>
      <c r="C209" s="40" t="s">
        <v>812</v>
      </c>
      <c r="D209" s="40">
        <v>1776</v>
      </c>
      <c r="E209" s="40">
        <f>$I209*$V209*32</f>
        <v>998.40000000000009</v>
      </c>
      <c r="F209" s="40">
        <f>$I209*$V209*64</f>
        <v>1996.8000000000002</v>
      </c>
      <c r="G209" s="40">
        <v>125</v>
      </c>
      <c r="H209" s="40">
        <v>24</v>
      </c>
      <c r="I209" s="40">
        <v>2.6</v>
      </c>
      <c r="J209" s="40">
        <v>3.7</v>
      </c>
      <c r="K209" s="40">
        <v>19.25</v>
      </c>
      <c r="M209" s="59"/>
      <c r="N209" s="59">
        <v>61.207180000000001</v>
      </c>
      <c r="O209" s="60">
        <f t="shared" si="0"/>
        <v>734.48616000000004</v>
      </c>
      <c r="P209" s="60">
        <v>83.2</v>
      </c>
      <c r="Q209" s="39">
        <f t="shared" si="137"/>
        <v>998.40000000000009</v>
      </c>
      <c r="R209" s="59">
        <v>18.518519999999999</v>
      </c>
      <c r="S209" s="50">
        <f t="shared" si="150"/>
        <v>222.22224</v>
      </c>
      <c r="T209" s="62">
        <v>43040</v>
      </c>
      <c r="U209" s="61">
        <v>43252</v>
      </c>
      <c r="V209" s="59">
        <v>12</v>
      </c>
      <c r="W209" s="59">
        <v>2</v>
      </c>
      <c r="X209" s="37">
        <f t="shared" si="143"/>
        <v>0.41356202702702705</v>
      </c>
      <c r="Y209" s="38">
        <f t="shared" si="138"/>
        <v>73.566322115384608</v>
      </c>
      <c r="Z209" s="37">
        <f t="shared" si="144"/>
        <v>0.56216216216216219</v>
      </c>
      <c r="AA209" s="37">
        <f t="shared" si="145"/>
        <v>0.12512513513513512</v>
      </c>
      <c r="AB209" s="37">
        <f t="shared" si="146"/>
        <v>7.0382882882882886E-2</v>
      </c>
      <c r="AC209" s="38">
        <f t="shared" si="147"/>
        <v>177.77779199999998</v>
      </c>
      <c r="AD209" s="39">
        <f t="shared" si="149"/>
        <v>100</v>
      </c>
      <c r="AF209" s="41">
        <v>0.50766653781729154</v>
      </c>
      <c r="AG209" s="41">
        <v>0.20182144607924871</v>
      </c>
      <c r="AH209" s="41">
        <v>0.23230336410566119</v>
      </c>
    </row>
    <row r="210" spans="1:34" ht="13.2" x14ac:dyDescent="0.25">
      <c r="A210" s="40" t="s">
        <v>124</v>
      </c>
      <c r="B210" s="40" t="s">
        <v>55</v>
      </c>
      <c r="C210" s="40" t="s">
        <v>56</v>
      </c>
      <c r="D210" s="40">
        <v>1611</v>
      </c>
      <c r="E210" s="40">
        <f>$I210*$V210*8</f>
        <v>166.4</v>
      </c>
      <c r="F210" s="40">
        <f>$I210*$V210*16</f>
        <v>332.8</v>
      </c>
      <c r="G210" s="40">
        <v>95</v>
      </c>
      <c r="H210" s="40">
        <v>16</v>
      </c>
      <c r="I210" s="40">
        <v>2.6</v>
      </c>
      <c r="J210" s="40">
        <v>3</v>
      </c>
      <c r="K210" s="40">
        <v>20</v>
      </c>
      <c r="M210" s="59"/>
      <c r="N210" s="59">
        <v>13.311999999999999</v>
      </c>
      <c r="O210" s="60">
        <f t="shared" si="0"/>
        <v>106.496</v>
      </c>
      <c r="P210" s="60">
        <v>20.80001</v>
      </c>
      <c r="Q210" s="39">
        <f t="shared" si="137"/>
        <v>166.40008</v>
      </c>
      <c r="S210" s="61"/>
      <c r="T210" s="61">
        <v>42522</v>
      </c>
      <c r="U210" s="62">
        <v>42675</v>
      </c>
      <c r="V210" s="59">
        <v>8</v>
      </c>
      <c r="W210" s="59">
        <v>2</v>
      </c>
      <c r="X210" s="37">
        <f t="shared" si="143"/>
        <v>6.610552451893234E-2</v>
      </c>
      <c r="Y210" s="38">
        <f t="shared" si="138"/>
        <v>63.999969230784018</v>
      </c>
      <c r="Z210" s="37">
        <f t="shared" si="144"/>
        <v>0.10328993171942893</v>
      </c>
      <c r="AA210" s="37">
        <f t="shared" si="145"/>
        <v>0</v>
      </c>
      <c r="AB210" s="37">
        <f t="shared" si="146"/>
        <v>5.8969584109248914E-2</v>
      </c>
      <c r="AC210" s="38">
        <f t="shared" si="147"/>
        <v>0</v>
      </c>
      <c r="AD210" s="39">
        <f t="shared" si="149"/>
        <v>100.00004807692306</v>
      </c>
      <c r="AF210" s="41">
        <v>0.48785131243901858</v>
      </c>
      <c r="AG210" s="41">
        <v>0.16598105533356339</v>
      </c>
      <c r="AH210" s="41">
        <v>0.15637730565996169</v>
      </c>
    </row>
    <row r="211" spans="1:34" ht="13.2" x14ac:dyDescent="0.25">
      <c r="A211" s="40" t="s">
        <v>1096</v>
      </c>
      <c r="B211" s="40" t="s">
        <v>503</v>
      </c>
      <c r="C211" s="40" t="s">
        <v>504</v>
      </c>
      <c r="D211" s="40">
        <v>1552</v>
      </c>
      <c r="E211" s="40">
        <f>V211*I211*8</f>
        <v>139.19999999999999</v>
      </c>
      <c r="F211" s="40">
        <f>V211*I211*16</f>
        <v>278.39999999999998</v>
      </c>
      <c r="G211" s="40">
        <v>130</v>
      </c>
      <c r="H211" s="40">
        <v>12</v>
      </c>
      <c r="I211" s="40">
        <v>2.9</v>
      </c>
      <c r="J211" s="40">
        <v>3.5</v>
      </c>
      <c r="K211" s="40">
        <v>15</v>
      </c>
      <c r="M211" s="59"/>
      <c r="N211" s="59">
        <v>12.28886</v>
      </c>
      <c r="O211" s="60">
        <f t="shared" si="0"/>
        <v>73.733159999999998</v>
      </c>
      <c r="P211" s="60">
        <v>23.200030000000002</v>
      </c>
      <c r="Q211" s="39">
        <f t="shared" si="137"/>
        <v>139.20018000000002</v>
      </c>
      <c r="S211" s="61"/>
      <c r="T211" s="61">
        <v>41061</v>
      </c>
      <c r="U211" s="62">
        <v>41214</v>
      </c>
      <c r="V211" s="59">
        <v>6</v>
      </c>
      <c r="W211" s="59">
        <v>2</v>
      </c>
      <c r="X211" s="37">
        <f t="shared" si="143"/>
        <v>4.75084793814433E-2</v>
      </c>
      <c r="Y211" s="38">
        <f t="shared" si="138"/>
        <v>52.96915564333321</v>
      </c>
      <c r="Z211" s="37">
        <f t="shared" si="144"/>
        <v>8.9690837628865996E-2</v>
      </c>
      <c r="AA211" s="37">
        <f t="shared" si="145"/>
        <v>0</v>
      </c>
      <c r="AB211" s="37">
        <f t="shared" si="146"/>
        <v>8.3762886597938138E-2</v>
      </c>
      <c r="AC211" s="38">
        <f t="shared" si="147"/>
        <v>0</v>
      </c>
      <c r="AD211" s="39">
        <f t="shared" si="149"/>
        <v>100.00012931034486</v>
      </c>
      <c r="AF211" s="41">
        <v>0.4545548461745077</v>
      </c>
      <c r="AG211" s="41">
        <v>0.20164320151824339</v>
      </c>
      <c r="AH211" s="41">
        <v>0.14077080640143191</v>
      </c>
    </row>
    <row r="212" spans="1:34" ht="13.2" x14ac:dyDescent="0.25">
      <c r="A212" s="40" t="s">
        <v>1097</v>
      </c>
      <c r="B212" s="40" t="s">
        <v>717</v>
      </c>
      <c r="C212" s="40" t="s">
        <v>741</v>
      </c>
      <c r="D212" s="40">
        <v>1440</v>
      </c>
      <c r="E212" s="40">
        <f>$I212*$V212*4</f>
        <v>51.2</v>
      </c>
      <c r="F212" s="40">
        <f>$I212*$V212*8</f>
        <v>102.4</v>
      </c>
      <c r="G212" s="40">
        <v>95</v>
      </c>
      <c r="H212" s="40">
        <v>8</v>
      </c>
      <c r="I212" s="40">
        <v>3.2</v>
      </c>
      <c r="J212" s="40">
        <v>3.6</v>
      </c>
      <c r="K212" s="40">
        <v>12</v>
      </c>
      <c r="M212" s="59"/>
      <c r="N212" s="59">
        <v>10.04008</v>
      </c>
      <c r="O212" s="60">
        <f t="shared" si="0"/>
        <v>40.160319999999999</v>
      </c>
      <c r="P212" s="60">
        <v>12.79998</v>
      </c>
      <c r="Q212" s="39">
        <f t="shared" si="137"/>
        <v>51.199919999999999</v>
      </c>
      <c r="S212" s="62"/>
      <c r="T212" s="62">
        <v>40848</v>
      </c>
      <c r="U212" s="61">
        <v>41061</v>
      </c>
      <c r="V212" s="59">
        <v>4</v>
      </c>
      <c r="W212" s="59">
        <v>2</v>
      </c>
      <c r="X212" s="37">
        <f t="shared" si="143"/>
        <v>2.7889111111111111E-2</v>
      </c>
      <c r="Y212" s="38">
        <f t="shared" si="138"/>
        <v>78.438247559761805</v>
      </c>
      <c r="Z212" s="37">
        <f t="shared" si="144"/>
        <v>3.5555499999999997E-2</v>
      </c>
      <c r="AA212" s="37">
        <f t="shared" si="145"/>
        <v>0</v>
      </c>
      <c r="AB212" s="37">
        <f t="shared" si="146"/>
        <v>6.5972222222222224E-2</v>
      </c>
      <c r="AC212" s="38">
        <f t="shared" si="147"/>
        <v>0</v>
      </c>
      <c r="AD212" s="39">
        <f t="shared" si="149"/>
        <v>99.999843749999997</v>
      </c>
      <c r="AF212" s="41">
        <v>0.44316408358771509</v>
      </c>
      <c r="AG212" s="41">
        <v>0.13836564986905189</v>
      </c>
      <c r="AH212" s="41">
        <v>0.1457220927598632</v>
      </c>
    </row>
    <row r="213" spans="1:34" ht="13.2" x14ac:dyDescent="0.25">
      <c r="A213" s="40" t="s">
        <v>99</v>
      </c>
      <c r="B213" s="40" t="s">
        <v>55</v>
      </c>
      <c r="C213" s="40" t="s">
        <v>56</v>
      </c>
      <c r="D213" s="40">
        <v>721</v>
      </c>
      <c r="E213" s="40">
        <f>$I213*$V213*8</f>
        <v>211.2</v>
      </c>
      <c r="F213" s="40">
        <f>$I213*$V213*16</f>
        <v>422.4</v>
      </c>
      <c r="G213" s="40">
        <v>110</v>
      </c>
      <c r="H213" s="40">
        <v>16</v>
      </c>
      <c r="I213" s="40">
        <v>3.3</v>
      </c>
      <c r="J213" s="40">
        <v>4</v>
      </c>
      <c r="K213" s="40">
        <v>25</v>
      </c>
      <c r="M213" s="59"/>
      <c r="N213" s="59">
        <v>16.08004</v>
      </c>
      <c r="O213" s="60">
        <f t="shared" si="0"/>
        <v>128.64032</v>
      </c>
      <c r="P213" s="60">
        <v>26.400010000000002</v>
      </c>
      <c r="Q213" s="39">
        <f t="shared" si="137"/>
        <v>211.20008000000001</v>
      </c>
      <c r="S213" s="62"/>
      <c r="T213" s="62">
        <v>42309</v>
      </c>
      <c r="U213" s="62">
        <v>42309</v>
      </c>
      <c r="V213" s="59">
        <v>8</v>
      </c>
      <c r="W213" s="59">
        <v>2</v>
      </c>
      <c r="X213" s="37">
        <f t="shared" si="143"/>
        <v>0.17841930651872401</v>
      </c>
      <c r="Y213" s="38">
        <f t="shared" si="138"/>
        <v>60.909219352568421</v>
      </c>
      <c r="Z213" s="37">
        <f t="shared" si="144"/>
        <v>0.29292660194174758</v>
      </c>
      <c r="AA213" s="37">
        <f t="shared" si="145"/>
        <v>0</v>
      </c>
      <c r="AB213" s="37">
        <f t="shared" si="146"/>
        <v>0.15256588072122051</v>
      </c>
      <c r="AC213" s="38">
        <f t="shared" si="147"/>
        <v>0</v>
      </c>
      <c r="AD213" s="39">
        <f t="shared" si="149"/>
        <v>100.00003787878788</v>
      </c>
      <c r="AF213" s="41">
        <v>0.50377833753148615</v>
      </c>
      <c r="AG213" s="41">
        <v>0.21270155691949549</v>
      </c>
      <c r="AH213" s="41">
        <v>0.18995533284439051</v>
      </c>
    </row>
    <row r="214" spans="1:34" ht="13.2" x14ac:dyDescent="0.25">
      <c r="A214" s="40" t="s">
        <v>274</v>
      </c>
      <c r="B214" s="40" t="s">
        <v>182</v>
      </c>
      <c r="C214" s="40" t="s">
        <v>183</v>
      </c>
      <c r="D214" s="40">
        <v>701</v>
      </c>
      <c r="G214" s="40">
        <v>115</v>
      </c>
      <c r="I214" s="40">
        <v>2.2000000000000002</v>
      </c>
      <c r="J214" s="40">
        <v>3.2</v>
      </c>
      <c r="K214" s="40">
        <v>8</v>
      </c>
      <c r="M214" s="59"/>
      <c r="N214" s="59">
        <v>4.1476170000000003</v>
      </c>
      <c r="O214" s="60">
        <f t="shared" si="0"/>
        <v>66.361872000000005</v>
      </c>
      <c r="P214" s="60">
        <v>8.8000000000000007</v>
      </c>
      <c r="Q214" s="39">
        <f t="shared" si="137"/>
        <v>140.80000000000001</v>
      </c>
      <c r="S214" s="62"/>
      <c r="T214" s="62">
        <v>41579</v>
      </c>
      <c r="U214" s="61">
        <v>41791</v>
      </c>
      <c r="V214" s="59">
        <v>16</v>
      </c>
      <c r="W214" s="59">
        <v>2</v>
      </c>
      <c r="X214" s="37">
        <f t="shared" si="143"/>
        <v>9.4667435092724683E-2</v>
      </c>
      <c r="Y214" s="38">
        <f t="shared" si="138"/>
        <v>47.132011363636359</v>
      </c>
      <c r="Z214" s="37">
        <f t="shared" si="144"/>
        <v>0.2008559201141227</v>
      </c>
      <c r="AA214" s="37">
        <f t="shared" si="145"/>
        <v>0</v>
      </c>
      <c r="AB214" s="37">
        <f t="shared" si="146"/>
        <v>0.16405135520684735</v>
      </c>
      <c r="AC214" s="38">
        <f t="shared" si="147"/>
        <v>0</v>
      </c>
      <c r="AF214" s="41">
        <v>0.4530714446975761</v>
      </c>
      <c r="AG214" s="41">
        <v>0.26707999813650729</v>
      </c>
      <c r="AH214" s="41">
        <v>0.1745581690535129</v>
      </c>
    </row>
    <row r="215" spans="1:34" ht="13.2" x14ac:dyDescent="0.25">
      <c r="A215" s="40" t="s">
        <v>315</v>
      </c>
      <c r="B215" s="40" t="s">
        <v>182</v>
      </c>
      <c r="C215" s="40" t="s">
        <v>316</v>
      </c>
      <c r="D215" s="40">
        <v>400</v>
      </c>
      <c r="G215" s="40">
        <v>115</v>
      </c>
      <c r="H215" s="69"/>
      <c r="I215" s="40">
        <v>2.2999999999999998</v>
      </c>
      <c r="J215" s="69"/>
      <c r="K215" s="40">
        <v>16</v>
      </c>
      <c r="M215" s="59"/>
      <c r="N215" s="59">
        <v>5.2578440000000004</v>
      </c>
      <c r="O215" s="60">
        <f t="shared" si="0"/>
        <v>84.125504000000006</v>
      </c>
      <c r="P215" s="60">
        <v>9.1999999999999993</v>
      </c>
      <c r="Q215" s="39">
        <f t="shared" si="137"/>
        <v>147.19999999999999</v>
      </c>
      <c r="S215" s="62"/>
      <c r="T215" s="62">
        <v>41944</v>
      </c>
      <c r="U215" s="61">
        <v>42156</v>
      </c>
      <c r="V215" s="59">
        <v>16</v>
      </c>
      <c r="W215" s="59">
        <v>2</v>
      </c>
      <c r="X215" s="37">
        <f>O215/D215</f>
        <v>0.21031376000000002</v>
      </c>
      <c r="Y215" s="38">
        <f t="shared" si="138"/>
        <v>57.150478260869576</v>
      </c>
      <c r="Z215" s="37">
        <f t="shared" si="144"/>
        <v>0.36799999999999999</v>
      </c>
      <c r="AA215" s="37">
        <f t="shared" si="145"/>
        <v>0</v>
      </c>
      <c r="AB215" s="37">
        <f t="shared" si="146"/>
        <v>0.28749999999999998</v>
      </c>
      <c r="AC215" s="38">
        <f t="shared" si="147"/>
        <v>0</v>
      </c>
      <c r="AF215" s="41">
        <v>0.47919655667144911</v>
      </c>
      <c r="AG215" s="41">
        <v>0.39540557784311597</v>
      </c>
      <c r="AH215" s="41">
        <v>0.30673485300055781</v>
      </c>
    </row>
    <row r="216" spans="1:34" ht="13.2" x14ac:dyDescent="0.25">
      <c r="A216" s="40" t="s">
        <v>513</v>
      </c>
      <c r="B216" s="40" t="s">
        <v>55</v>
      </c>
      <c r="C216" s="40" t="s">
        <v>56</v>
      </c>
      <c r="D216" s="40">
        <v>365</v>
      </c>
      <c r="E216" s="40">
        <f>$I216*$V216*8</f>
        <v>76.8</v>
      </c>
      <c r="F216" s="40">
        <f>$I216*$V216*16</f>
        <v>153.6</v>
      </c>
      <c r="G216" s="40">
        <v>80</v>
      </c>
      <c r="H216" s="40">
        <v>4</v>
      </c>
      <c r="I216" s="40">
        <v>2.4</v>
      </c>
      <c r="J216" s="40">
        <v>2.4</v>
      </c>
      <c r="K216" s="40">
        <v>10</v>
      </c>
      <c r="M216" s="59"/>
      <c r="N216" s="59">
        <v>6.9119999999999999</v>
      </c>
      <c r="O216" s="60">
        <f t="shared" si="0"/>
        <v>27.648</v>
      </c>
      <c r="P216" s="60">
        <v>19.2</v>
      </c>
      <c r="Q216" s="39">
        <f t="shared" si="137"/>
        <v>76.8</v>
      </c>
      <c r="S216" s="61"/>
      <c r="T216" s="61">
        <v>42522</v>
      </c>
      <c r="U216" s="62">
        <v>42675</v>
      </c>
      <c r="V216" s="59">
        <v>4</v>
      </c>
      <c r="W216" s="59">
        <v>2</v>
      </c>
      <c r="X216" s="37">
        <f t="shared" si="143"/>
        <v>7.574794520547945E-2</v>
      </c>
      <c r="Y216" s="38">
        <f t="shared" si="138"/>
        <v>36</v>
      </c>
      <c r="Z216" s="37">
        <f t="shared" si="144"/>
        <v>0.21041095890410957</v>
      </c>
      <c r="AA216" s="37">
        <f t="shared" si="145"/>
        <v>0</v>
      </c>
      <c r="AB216" s="37">
        <f t="shared" si="146"/>
        <v>0.21917808219178081</v>
      </c>
      <c r="AC216" s="38">
        <f t="shared" si="147"/>
        <v>0</v>
      </c>
      <c r="AD216" s="39">
        <f t="shared" ref="AD216:AD217" si="151">Q216/E216*100</f>
        <v>100</v>
      </c>
      <c r="AF216" s="41">
        <v>0.48785131243901858</v>
      </c>
      <c r="AG216" s="41">
        <v>0.28421394086609347</v>
      </c>
      <c r="AH216" s="41">
        <v>0.15062025798319781</v>
      </c>
    </row>
    <row r="217" spans="1:34" ht="13.2" x14ac:dyDescent="0.25">
      <c r="A217" s="40" t="s">
        <v>509</v>
      </c>
      <c r="B217" s="40" t="s">
        <v>503</v>
      </c>
      <c r="C217" s="40" t="s">
        <v>510</v>
      </c>
      <c r="D217" s="40">
        <v>250</v>
      </c>
      <c r="E217" s="40">
        <f>V217*I217*8</f>
        <v>76.8</v>
      </c>
      <c r="F217" s="40">
        <f>V217*I217*16</f>
        <v>153.6</v>
      </c>
      <c r="G217" s="40">
        <v>80</v>
      </c>
      <c r="H217" s="40">
        <v>4</v>
      </c>
      <c r="I217" s="40">
        <v>2.4</v>
      </c>
      <c r="J217" s="40">
        <v>2.4</v>
      </c>
      <c r="K217" s="40">
        <v>10</v>
      </c>
      <c r="M217" s="59"/>
      <c r="N217" s="59">
        <v>9.7465279999999996</v>
      </c>
      <c r="O217" s="60">
        <f t="shared" si="0"/>
        <v>38.986111999999999</v>
      </c>
      <c r="P217" s="60">
        <v>17.600000000000001</v>
      </c>
      <c r="Q217" s="39">
        <f t="shared" si="137"/>
        <v>70.400000000000006</v>
      </c>
      <c r="R217" s="59">
        <v>18.05556</v>
      </c>
      <c r="S217" s="50">
        <f t="shared" ref="S217:S218" si="152">R217*V217</f>
        <v>72.222239999999999</v>
      </c>
      <c r="T217" s="62">
        <v>42309</v>
      </c>
      <c r="U217" s="62">
        <v>42309</v>
      </c>
      <c r="V217" s="59">
        <v>4</v>
      </c>
      <c r="W217" s="59">
        <v>2</v>
      </c>
      <c r="X217" s="37">
        <f t="shared" si="143"/>
        <v>0.15594444799999999</v>
      </c>
      <c r="Y217" s="38">
        <f t="shared" si="138"/>
        <v>55.377999999999993</v>
      </c>
      <c r="Z217" s="37">
        <f t="shared" si="144"/>
        <v>0.28160000000000002</v>
      </c>
      <c r="AA217" s="37">
        <f t="shared" si="145"/>
        <v>0.28888895999999997</v>
      </c>
      <c r="AB217" s="37">
        <f t="shared" si="146"/>
        <v>0.32</v>
      </c>
      <c r="AC217" s="38">
        <f t="shared" si="147"/>
        <v>90.277799999999999</v>
      </c>
      <c r="AD217" s="39">
        <f t="shared" si="151"/>
        <v>91.666666666666671</v>
      </c>
      <c r="AF217" s="41">
        <v>0.50377833753148615</v>
      </c>
      <c r="AG217" s="41">
        <v>0.23721358006029419</v>
      </c>
      <c r="AH217" s="41">
        <v>0.19674358219810861</v>
      </c>
    </row>
    <row r="218" spans="1:34" ht="13.2" x14ac:dyDescent="0.25">
      <c r="A218" s="40" t="s">
        <v>1098</v>
      </c>
      <c r="B218" s="40" t="s">
        <v>182</v>
      </c>
      <c r="C218" s="40" t="s">
        <v>306</v>
      </c>
      <c r="D218" s="40">
        <v>200</v>
      </c>
      <c r="G218" s="40">
        <v>95</v>
      </c>
      <c r="H218" s="69"/>
      <c r="I218" s="40">
        <v>2.4</v>
      </c>
      <c r="J218" s="69"/>
      <c r="K218" s="40">
        <v>2</v>
      </c>
      <c r="M218" s="59"/>
      <c r="N218" s="59">
        <v>5.34443</v>
      </c>
      <c r="O218" s="60">
        <f t="shared" si="0"/>
        <v>10.68886</v>
      </c>
      <c r="P218" s="60">
        <v>7.4329980000000004</v>
      </c>
      <c r="Q218" s="39">
        <f t="shared" si="137"/>
        <v>14.865996000000001</v>
      </c>
      <c r="R218" s="59">
        <v>65.588359999999994</v>
      </c>
      <c r="S218" s="50">
        <f t="shared" si="152"/>
        <v>131.17671999999999</v>
      </c>
      <c r="T218" s="62">
        <v>40848</v>
      </c>
      <c r="U218" s="61">
        <v>41061</v>
      </c>
      <c r="V218" s="59">
        <v>2</v>
      </c>
      <c r="W218" s="59">
        <v>2</v>
      </c>
      <c r="X218" s="37">
        <f t="shared" si="143"/>
        <v>5.34443E-2</v>
      </c>
      <c r="Y218" s="38">
        <f t="shared" si="138"/>
        <v>71.901405058900863</v>
      </c>
      <c r="Z218" s="37">
        <f t="shared" si="144"/>
        <v>7.4329980000000004E-2</v>
      </c>
      <c r="AA218" s="37">
        <f t="shared" si="145"/>
        <v>0.6558835999999999</v>
      </c>
      <c r="AB218" s="37">
        <f t="shared" si="146"/>
        <v>0.47499999999999998</v>
      </c>
      <c r="AC218" s="38">
        <f t="shared" si="147"/>
        <v>138.08075789473685</v>
      </c>
      <c r="AF218" s="41">
        <v>0.44316408358771509</v>
      </c>
      <c r="AG218" s="41">
        <v>0.53337198821859988</v>
      </c>
      <c r="AH218" s="41">
        <v>0.51518926788340336</v>
      </c>
    </row>
    <row r="219" spans="1:34" ht="13.2" x14ac:dyDescent="0.25">
      <c r="A219" s="40" t="s">
        <v>1099</v>
      </c>
      <c r="B219" s="40" t="s">
        <v>182</v>
      </c>
      <c r="C219" s="40" t="s">
        <v>188</v>
      </c>
      <c r="D219" s="40">
        <v>40</v>
      </c>
      <c r="G219" s="40">
        <v>75</v>
      </c>
      <c r="H219" s="40">
        <v>16</v>
      </c>
      <c r="I219" s="40">
        <v>2.5</v>
      </c>
      <c r="J219" s="69"/>
      <c r="K219" s="40">
        <v>6</v>
      </c>
      <c r="M219" s="59"/>
      <c r="N219" s="59">
        <v>7.2979960000000004</v>
      </c>
      <c r="O219" s="60">
        <f t="shared" si="0"/>
        <v>29.191984000000001</v>
      </c>
      <c r="P219" s="60">
        <v>10</v>
      </c>
      <c r="Q219" s="39">
        <f t="shared" si="137"/>
        <v>40</v>
      </c>
      <c r="S219" s="62"/>
      <c r="T219" s="62">
        <v>40848</v>
      </c>
      <c r="U219" s="62">
        <v>40848</v>
      </c>
      <c r="V219" s="59">
        <v>4</v>
      </c>
      <c r="W219" s="59">
        <v>2</v>
      </c>
      <c r="X219" s="37">
        <f t="shared" si="143"/>
        <v>0.72979959999999999</v>
      </c>
      <c r="Y219" s="38">
        <f t="shared" si="138"/>
        <v>72.979960000000005</v>
      </c>
      <c r="Z219" s="37">
        <f t="shared" si="144"/>
        <v>1</v>
      </c>
      <c r="AA219" s="37">
        <f t="shared" si="145"/>
        <v>0</v>
      </c>
      <c r="AB219" s="37">
        <f t="shared" si="146"/>
        <v>1.875</v>
      </c>
      <c r="AC219" s="38">
        <f t="shared" si="147"/>
        <v>0</v>
      </c>
      <c r="AF219" s="41">
        <v>0.43383947939262468</v>
      </c>
      <c r="AG219" s="41">
        <v>0.16812953234460409</v>
      </c>
      <c r="AH219" s="41">
        <v>0.1654001983066245</v>
      </c>
    </row>
    <row r="220" spans="1:34" ht="13.2" x14ac:dyDescent="0.25">
      <c r="A220" s="40" t="s">
        <v>596</v>
      </c>
      <c r="B220" s="40" t="s">
        <v>55</v>
      </c>
      <c r="C220" s="40" t="s">
        <v>56</v>
      </c>
      <c r="D220" s="59">
        <v>30</v>
      </c>
      <c r="E220" s="40">
        <f>$I220*$V220*8</f>
        <v>176</v>
      </c>
      <c r="F220" s="40">
        <f>$I220*$V220*16</f>
        <v>352</v>
      </c>
      <c r="G220" s="59">
        <v>95</v>
      </c>
      <c r="H220" s="59">
        <v>20</v>
      </c>
      <c r="I220" s="59">
        <v>2.2000000000000002</v>
      </c>
      <c r="J220" s="59">
        <v>3</v>
      </c>
      <c r="K220" s="59">
        <v>25</v>
      </c>
      <c r="M220" s="59"/>
      <c r="N220" s="59">
        <v>7.0046189999999999</v>
      </c>
      <c r="O220" s="60">
        <f t="shared" si="0"/>
        <v>70.046189999999996</v>
      </c>
      <c r="P220" s="60">
        <v>17.600000000000001</v>
      </c>
      <c r="Q220" s="39">
        <f t="shared" si="137"/>
        <v>176</v>
      </c>
      <c r="R220" s="59">
        <v>45</v>
      </c>
      <c r="S220" s="50">
        <f t="shared" ref="S220:S221" si="153">R220*V220</f>
        <v>450</v>
      </c>
      <c r="T220" s="62">
        <v>43040</v>
      </c>
      <c r="U220" s="62">
        <v>43040</v>
      </c>
      <c r="V220" s="59">
        <v>10</v>
      </c>
      <c r="W220" s="59">
        <v>2</v>
      </c>
      <c r="X220" s="37">
        <f t="shared" si="143"/>
        <v>2.334873</v>
      </c>
      <c r="Y220" s="38">
        <f t="shared" si="138"/>
        <v>39.79897159090909</v>
      </c>
      <c r="Z220" s="37">
        <f t="shared" si="144"/>
        <v>5.8666666666666663</v>
      </c>
      <c r="AA220" s="37">
        <f t="shared" si="145"/>
        <v>15</v>
      </c>
      <c r="AB220" s="37">
        <f t="shared" si="146"/>
        <v>3.1666666666666665</v>
      </c>
      <c r="AC220" s="38">
        <f t="shared" si="147"/>
        <v>473.68421052631572</v>
      </c>
      <c r="AD220" s="39">
        <f>Q220/E220*100</f>
        <v>100</v>
      </c>
      <c r="AF220" s="41">
        <v>0.50251256281407031</v>
      </c>
      <c r="AG220" s="41">
        <v>0.28282333708848068</v>
      </c>
      <c r="AH220" s="41">
        <v>0.17674781782257279</v>
      </c>
    </row>
    <row r="221" spans="1:34" ht="13.2" x14ac:dyDescent="0.25">
      <c r="A221" s="71" t="s">
        <v>485</v>
      </c>
      <c r="B221" s="71" t="s">
        <v>478</v>
      </c>
      <c r="C221" s="71" t="s">
        <v>479</v>
      </c>
      <c r="D221" s="71"/>
      <c r="E221" s="71"/>
      <c r="F221" s="71"/>
      <c r="G221" s="71"/>
      <c r="H221" s="71"/>
      <c r="I221" s="80">
        <v>1.6</v>
      </c>
      <c r="J221" s="71"/>
      <c r="K221" s="71"/>
      <c r="L221" s="81">
        <v>1.7082E-2</v>
      </c>
      <c r="M221" s="59">
        <f t="shared" ref="M221:M222" si="154">L221*V221</f>
        <v>0.136656</v>
      </c>
      <c r="N221" s="80">
        <v>228.22319999999999</v>
      </c>
      <c r="O221" s="60">
        <f t="shared" si="0"/>
        <v>1825.7855999999999</v>
      </c>
      <c r="P221" s="82">
        <v>307.20010000000002</v>
      </c>
      <c r="Q221" s="39">
        <f t="shared" si="137"/>
        <v>2457.6008000000002</v>
      </c>
      <c r="R221" s="80">
        <v>31.774260000000002</v>
      </c>
      <c r="S221" s="85">
        <f t="shared" si="153"/>
        <v>254.19408000000001</v>
      </c>
      <c r="T221" s="83">
        <v>44348</v>
      </c>
      <c r="U221" s="84">
        <v>44501</v>
      </c>
      <c r="V221" s="80">
        <v>8</v>
      </c>
      <c r="W221" s="80">
        <v>2</v>
      </c>
      <c r="X221" s="37"/>
      <c r="Y221" s="38">
        <f t="shared" si="138"/>
        <v>74.291382066607397</v>
      </c>
      <c r="Z221" s="37"/>
      <c r="AA221" s="37"/>
      <c r="AB221" s="37"/>
      <c r="AC221" s="37"/>
      <c r="AD221" s="44"/>
      <c r="AF221" s="41">
        <v>0.57144723092998961</v>
      </c>
      <c r="AG221" s="41">
        <v>1.0023995601314399</v>
      </c>
      <c r="AH221" s="41">
        <v>1.1791193625750021</v>
      </c>
    </row>
    <row r="222" spans="1:34" ht="13.2" x14ac:dyDescent="0.25">
      <c r="A222" s="103" t="s">
        <v>45</v>
      </c>
      <c r="B222" s="103" t="s">
        <v>46</v>
      </c>
      <c r="C222" s="103" t="s">
        <v>47</v>
      </c>
      <c r="D222" s="103"/>
      <c r="E222" s="103"/>
      <c r="F222" s="103"/>
      <c r="G222" s="103">
        <v>8</v>
      </c>
      <c r="H222" s="103"/>
      <c r="I222" s="103"/>
      <c r="J222" s="103"/>
      <c r="K222" s="103">
        <v>28</v>
      </c>
      <c r="L222" s="104">
        <v>5.9599999999999996E-4</v>
      </c>
      <c r="M222" s="59">
        <f t="shared" si="154"/>
        <v>1.6687999999999998E-2</v>
      </c>
      <c r="N222" s="105">
        <v>12.46513</v>
      </c>
      <c r="O222" s="60">
        <f t="shared" si="0"/>
        <v>349.02364</v>
      </c>
      <c r="P222" s="106">
        <v>16</v>
      </c>
      <c r="Q222" s="39">
        <f t="shared" si="137"/>
        <v>448</v>
      </c>
      <c r="R222" s="103"/>
      <c r="S222" s="107"/>
      <c r="T222" s="107">
        <v>43405</v>
      </c>
      <c r="U222" s="108">
        <v>43617</v>
      </c>
      <c r="V222" s="105">
        <v>28</v>
      </c>
      <c r="W222" s="105">
        <v>2</v>
      </c>
      <c r="X222" s="37"/>
      <c r="Y222" s="38">
        <f t="shared" si="138"/>
        <v>77.907062499999995</v>
      </c>
      <c r="Z222" s="37"/>
      <c r="AA222" s="37"/>
      <c r="AB222" s="37"/>
      <c r="AC222" s="38">
        <f t="shared" ref="AC222:AC223" si="155">S222/G222*100</f>
        <v>0</v>
      </c>
      <c r="AD222" s="47"/>
      <c r="AF222" s="41">
        <v>0.55098091298903351</v>
      </c>
      <c r="AG222" s="41">
        <v>0.31222073441701531</v>
      </c>
      <c r="AH222" s="41">
        <v>0.37956185369597262</v>
      </c>
    </row>
    <row r="223" spans="1:34" ht="13.2" x14ac:dyDescent="0.25">
      <c r="A223" s="109" t="s">
        <v>1100</v>
      </c>
      <c r="B223" s="109" t="s">
        <v>491</v>
      </c>
      <c r="C223" s="109" t="s">
        <v>492</v>
      </c>
      <c r="D223" s="109"/>
      <c r="E223" s="109"/>
      <c r="F223" s="109"/>
      <c r="G223" s="109">
        <v>150</v>
      </c>
      <c r="H223" s="109"/>
      <c r="I223" s="109">
        <v>3</v>
      </c>
      <c r="J223" s="109"/>
      <c r="K223" s="109">
        <v>8</v>
      </c>
      <c r="L223" s="110"/>
      <c r="M223" s="111"/>
      <c r="N223" s="111">
        <v>9.2618880000000008</v>
      </c>
      <c r="O223" s="60">
        <f t="shared" si="0"/>
        <v>37.047552000000003</v>
      </c>
      <c r="P223" s="112">
        <v>12</v>
      </c>
      <c r="Q223" s="39">
        <f t="shared" si="137"/>
        <v>48</v>
      </c>
      <c r="R223" s="111">
        <v>57.351320000000001</v>
      </c>
      <c r="S223" s="113">
        <f>R223*V223</f>
        <v>229.40528</v>
      </c>
      <c r="T223" s="114">
        <v>40848</v>
      </c>
      <c r="U223" s="114">
        <v>40848</v>
      </c>
      <c r="V223" s="111">
        <v>4</v>
      </c>
      <c r="W223" s="111">
        <v>2</v>
      </c>
      <c r="X223" s="37"/>
      <c r="Y223" s="38">
        <f t="shared" si="138"/>
        <v>77.182400000000001</v>
      </c>
      <c r="Z223" s="37"/>
      <c r="AA223" s="37"/>
      <c r="AB223" s="37"/>
      <c r="AC223" s="38">
        <f t="shared" si="155"/>
        <v>152.93685333333335</v>
      </c>
      <c r="AD223" s="48"/>
      <c r="AF223" s="41">
        <v>0.43383947939262468</v>
      </c>
      <c r="AG223" s="41">
        <v>0.4021665881957549</v>
      </c>
      <c r="AH223" s="41">
        <v>0.42274973551568701</v>
      </c>
    </row>
    <row r="224" spans="1:34" ht="13.2" x14ac:dyDescent="0.25">
      <c r="A224" s="86" t="s">
        <v>1101</v>
      </c>
      <c r="B224" s="86" t="s">
        <v>375</v>
      </c>
      <c r="C224" s="86" t="s">
        <v>420</v>
      </c>
      <c r="D224" s="86"/>
      <c r="E224" s="86"/>
      <c r="F224" s="86"/>
      <c r="G224" s="86"/>
      <c r="H224" s="86"/>
      <c r="I224" s="86"/>
      <c r="J224" s="86"/>
      <c r="K224" s="86"/>
      <c r="L224" s="87"/>
      <c r="M224" s="88"/>
      <c r="N224" s="88">
        <v>6.2333980000000002</v>
      </c>
      <c r="O224" s="60">
        <f t="shared" si="0"/>
        <v>12.466796</v>
      </c>
      <c r="P224" s="89">
        <v>9.1999999999999993</v>
      </c>
      <c r="Q224" s="39">
        <f t="shared" si="137"/>
        <v>18.399999999999999</v>
      </c>
      <c r="R224" s="86"/>
      <c r="S224" s="90"/>
      <c r="T224" s="90">
        <v>40848</v>
      </c>
      <c r="U224" s="91">
        <v>41061</v>
      </c>
      <c r="V224" s="88">
        <v>2</v>
      </c>
      <c r="W224" s="88">
        <v>2</v>
      </c>
      <c r="X224" s="37"/>
      <c r="Y224" s="38">
        <f t="shared" si="138"/>
        <v>67.754326086956524</v>
      </c>
      <c r="Z224" s="37"/>
      <c r="AA224" s="37"/>
      <c r="AB224" s="37"/>
      <c r="AC224" s="37"/>
      <c r="AD224" s="45"/>
      <c r="AF224" s="41">
        <v>0.44316408358771509</v>
      </c>
      <c r="AG224" s="41">
        <v>0.17692925445809099</v>
      </c>
      <c r="AH224" s="41">
        <v>0.161040798085199</v>
      </c>
    </row>
    <row r="225" spans="1:34" ht="13.2" x14ac:dyDescent="0.25">
      <c r="A225" s="40" t="s">
        <v>1102</v>
      </c>
      <c r="B225" s="40" t="s">
        <v>182</v>
      </c>
      <c r="C225" s="40" t="s">
        <v>306</v>
      </c>
      <c r="D225" s="69"/>
      <c r="E225" s="69"/>
      <c r="F225" s="69"/>
      <c r="G225" s="69"/>
      <c r="H225" s="40">
        <v>2</v>
      </c>
      <c r="I225" s="40">
        <v>2.2000000000000002</v>
      </c>
      <c r="J225" s="69"/>
      <c r="K225" s="40">
        <v>2</v>
      </c>
      <c r="M225" s="59"/>
      <c r="N225" s="59">
        <v>6.302041</v>
      </c>
      <c r="O225" s="60">
        <f t="shared" si="0"/>
        <v>12.604082</v>
      </c>
      <c r="P225" s="60">
        <v>8.7780000000000005</v>
      </c>
      <c r="Q225" s="39">
        <f t="shared" si="137"/>
        <v>17.556000000000001</v>
      </c>
      <c r="S225" s="62"/>
      <c r="T225" s="62">
        <v>40848</v>
      </c>
      <c r="U225" s="61">
        <v>41061</v>
      </c>
      <c r="V225" s="59">
        <v>2</v>
      </c>
      <c r="W225" s="59">
        <v>2</v>
      </c>
      <c r="X225" s="37"/>
      <c r="Y225" s="38">
        <f t="shared" si="138"/>
        <v>71.793586238323087</v>
      </c>
      <c r="Z225" s="37"/>
      <c r="AA225" s="37"/>
      <c r="AB225" s="37"/>
      <c r="AC225" s="37"/>
      <c r="AF225" s="41">
        <v>0.44316408358771509</v>
      </c>
      <c r="AG225" s="41">
        <v>0.16155987768771871</v>
      </c>
      <c r="AH225" s="41">
        <v>0.15581826241174829</v>
      </c>
    </row>
    <row r="226" spans="1:34" ht="13.2" x14ac:dyDescent="0.25">
      <c r="A226" s="40" t="s">
        <v>797</v>
      </c>
      <c r="B226" s="40" t="s">
        <v>55</v>
      </c>
      <c r="C226" s="40" t="s">
        <v>775</v>
      </c>
      <c r="D226" s="40">
        <v>4456</v>
      </c>
      <c r="E226" s="40">
        <f>$I226*$V226*8</f>
        <v>220.79999999999998</v>
      </c>
      <c r="F226" s="40">
        <f>$I226*$V226*16</f>
        <v>441.59999999999997</v>
      </c>
      <c r="G226" s="40">
        <v>105</v>
      </c>
      <c r="H226" s="69"/>
      <c r="I226" s="40">
        <v>2.2999999999999998</v>
      </c>
      <c r="J226" s="69"/>
      <c r="K226" s="40">
        <v>24</v>
      </c>
      <c r="M226" s="59"/>
      <c r="N226" s="59">
        <v>13.43201</v>
      </c>
      <c r="O226" s="60">
        <f t="shared" si="0"/>
        <v>161.18412000000001</v>
      </c>
      <c r="P226" s="60">
        <v>18.399999999999999</v>
      </c>
      <c r="Q226" s="39">
        <f t="shared" si="137"/>
        <v>220.79999999999998</v>
      </c>
      <c r="S226" s="61"/>
      <c r="T226" s="61">
        <v>42522</v>
      </c>
      <c r="U226" s="61">
        <v>42522</v>
      </c>
      <c r="V226" s="59">
        <v>12</v>
      </c>
      <c r="W226" s="59">
        <v>1</v>
      </c>
      <c r="X226" s="37">
        <f t="shared" ref="X226:X237" si="156">O226/D226</f>
        <v>3.6172378815080793E-2</v>
      </c>
      <c r="Y226" s="38">
        <f t="shared" si="138"/>
        <v>73.000054347826094</v>
      </c>
      <c r="Z226" s="37">
        <f t="shared" ref="Z226:Z237" si="157">Q226/D226</f>
        <v>4.9551166965888682E-2</v>
      </c>
      <c r="AA226" s="37">
        <f t="shared" ref="AA226:AA237" si="158">S226/D226</f>
        <v>0</v>
      </c>
      <c r="AB226" s="37">
        <f t="shared" ref="AB226:AB237" si="159">G226/D226</f>
        <v>2.3563734290843807E-2</v>
      </c>
      <c r="AC226" s="38">
        <f t="shared" ref="AC226:AC235" si="160">S226/G226*100</f>
        <v>0</v>
      </c>
      <c r="AD226" s="39">
        <f>Q226/E226*100</f>
        <v>100</v>
      </c>
      <c r="AF226" s="41">
        <v>0.2463054187192118</v>
      </c>
      <c r="AG226" s="41">
        <v>7.2606766301499037E-2</v>
      </c>
      <c r="AH226" s="41">
        <v>7.7415529363849253E-2</v>
      </c>
    </row>
    <row r="227" spans="1:34" ht="13.2" x14ac:dyDescent="0.25">
      <c r="A227" s="40" t="s">
        <v>952</v>
      </c>
      <c r="B227" s="40" t="s">
        <v>953</v>
      </c>
      <c r="C227" s="40" t="s">
        <v>954</v>
      </c>
      <c r="D227" s="59">
        <v>4227</v>
      </c>
      <c r="G227" s="59">
        <v>250</v>
      </c>
      <c r="H227" s="59">
        <v>64</v>
      </c>
      <c r="I227" s="59">
        <v>2.6</v>
      </c>
      <c r="J227" s="59">
        <v>3.4</v>
      </c>
      <c r="K227" s="59">
        <v>48</v>
      </c>
      <c r="M227" s="59"/>
      <c r="N227" s="59">
        <v>58.74259</v>
      </c>
      <c r="O227" s="60">
        <f t="shared" si="0"/>
        <v>1879.76288</v>
      </c>
      <c r="P227" s="60">
        <v>83.199929999999995</v>
      </c>
      <c r="Q227" s="39">
        <f t="shared" si="137"/>
        <v>2662.3977599999998</v>
      </c>
      <c r="S227" s="62"/>
      <c r="T227" s="62">
        <v>44501</v>
      </c>
      <c r="U227" s="62">
        <v>44501</v>
      </c>
      <c r="V227" s="59">
        <v>32</v>
      </c>
      <c r="W227" s="59">
        <v>1</v>
      </c>
      <c r="X227" s="37">
        <f t="shared" si="156"/>
        <v>0.44470378045895437</v>
      </c>
      <c r="Y227" s="38">
        <f t="shared" si="138"/>
        <v>70.604133921747291</v>
      </c>
      <c r="Z227" s="37">
        <f t="shared" si="157"/>
        <v>0.62985515968772177</v>
      </c>
      <c r="AA227" s="37">
        <f t="shared" si="158"/>
        <v>0</v>
      </c>
      <c r="AB227" s="37">
        <f t="shared" si="159"/>
        <v>5.9143600662408327E-2</v>
      </c>
      <c r="AC227" s="38">
        <f t="shared" si="160"/>
        <v>0</v>
      </c>
      <c r="AF227" s="41">
        <v>0.28735632183908039</v>
      </c>
      <c r="AG227" s="41">
        <v>0.1780620337904032</v>
      </c>
      <c r="AH227" s="41">
        <v>0.20014329703725439</v>
      </c>
    </row>
    <row r="228" spans="1:34" ht="13.2" x14ac:dyDescent="0.25">
      <c r="A228" s="40" t="s">
        <v>943</v>
      </c>
      <c r="B228" s="40" t="s">
        <v>134</v>
      </c>
      <c r="C228" s="40" t="s">
        <v>937</v>
      </c>
      <c r="D228" s="40">
        <v>4000</v>
      </c>
      <c r="E228" s="40">
        <f>$I228*$V228*32</f>
        <v>2457.6000000000004</v>
      </c>
      <c r="F228" s="40">
        <f>$I228*$V228*64</f>
        <v>4915.2000000000007</v>
      </c>
      <c r="G228" s="59">
        <v>240</v>
      </c>
      <c r="H228" s="59">
        <v>48</v>
      </c>
      <c r="I228" s="59">
        <v>3.2</v>
      </c>
      <c r="J228" s="59">
        <v>4</v>
      </c>
      <c r="K228" s="59">
        <v>35.75</v>
      </c>
      <c r="M228" s="59"/>
      <c r="N228" s="59">
        <v>60.729439999999997</v>
      </c>
      <c r="O228" s="60">
        <f t="shared" si="0"/>
        <v>1457.5065599999998</v>
      </c>
      <c r="P228" s="60">
        <v>102.4</v>
      </c>
      <c r="Q228" s="39">
        <f t="shared" si="137"/>
        <v>2457.6000000000004</v>
      </c>
      <c r="S228" s="62"/>
      <c r="T228" s="62">
        <v>43770</v>
      </c>
      <c r="U228" s="62">
        <v>43770</v>
      </c>
      <c r="V228" s="59">
        <v>24</v>
      </c>
      <c r="W228" s="59">
        <v>1</v>
      </c>
      <c r="X228" s="37">
        <f t="shared" si="156"/>
        <v>0.36437663999999997</v>
      </c>
      <c r="Y228" s="38">
        <f t="shared" si="138"/>
        <v>59.306093749999988</v>
      </c>
      <c r="Z228" s="37">
        <f t="shared" si="157"/>
        <v>0.61440000000000006</v>
      </c>
      <c r="AA228" s="37">
        <f t="shared" si="158"/>
        <v>0</v>
      </c>
      <c r="AB228" s="37">
        <f t="shared" si="159"/>
        <v>0.06</v>
      </c>
      <c r="AC228" s="38">
        <f t="shared" si="160"/>
        <v>0</v>
      </c>
      <c r="AD228" s="39">
        <f t="shared" ref="AD228:AD231" si="161">Q228/E228*100</f>
        <v>100</v>
      </c>
      <c r="AF228" s="41">
        <v>0.2824858757062147</v>
      </c>
      <c r="AG228" s="41">
        <v>0.45134499829463831</v>
      </c>
      <c r="AH228" s="41">
        <v>0.46424809329425037</v>
      </c>
    </row>
    <row r="229" spans="1:34" ht="13.2" x14ac:dyDescent="0.25">
      <c r="A229" s="40" t="s">
        <v>91</v>
      </c>
      <c r="B229" s="40" t="s">
        <v>55</v>
      </c>
      <c r="C229" s="40" t="s">
        <v>56</v>
      </c>
      <c r="D229" s="40">
        <v>2057</v>
      </c>
      <c r="E229" s="40">
        <f>$I229*$V229*8</f>
        <v>211.2</v>
      </c>
      <c r="F229" s="40">
        <f>$I229*$V229*16</f>
        <v>422.4</v>
      </c>
      <c r="G229" s="40">
        <v>130</v>
      </c>
      <c r="H229" s="40">
        <v>16</v>
      </c>
      <c r="I229" s="40">
        <v>3.3</v>
      </c>
      <c r="J229" s="40">
        <v>4</v>
      </c>
      <c r="K229" s="40">
        <v>25</v>
      </c>
      <c r="M229" s="59"/>
      <c r="N229" s="59">
        <v>13.240679999999999</v>
      </c>
      <c r="O229" s="60">
        <f t="shared" si="0"/>
        <v>105.92543999999999</v>
      </c>
      <c r="P229" s="60">
        <v>26.400010000000002</v>
      </c>
      <c r="Q229" s="39">
        <f t="shared" si="137"/>
        <v>211.20008000000001</v>
      </c>
      <c r="S229" s="62"/>
      <c r="T229" s="62">
        <v>42309</v>
      </c>
      <c r="U229" s="62">
        <v>42309</v>
      </c>
      <c r="V229" s="59">
        <v>8</v>
      </c>
      <c r="W229" s="59">
        <v>1</v>
      </c>
      <c r="X229" s="37">
        <f t="shared" si="156"/>
        <v>5.1495109382596008E-2</v>
      </c>
      <c r="Y229" s="38">
        <f t="shared" si="138"/>
        <v>50.154071911336395</v>
      </c>
      <c r="Z229" s="37">
        <f t="shared" si="157"/>
        <v>0.10267383568303355</v>
      </c>
      <c r="AA229" s="37">
        <f t="shared" si="158"/>
        <v>0</v>
      </c>
      <c r="AB229" s="37">
        <f t="shared" si="159"/>
        <v>6.3198833252309183E-2</v>
      </c>
      <c r="AC229" s="38">
        <f t="shared" si="160"/>
        <v>0</v>
      </c>
      <c r="AD229" s="39">
        <f t="shared" si="161"/>
        <v>100.00003787878788</v>
      </c>
      <c r="AF229" s="41">
        <v>0.25188916876574308</v>
      </c>
      <c r="AG229" s="41">
        <v>0.12967680389839251</v>
      </c>
      <c r="AH229" s="41">
        <v>9.7407453166858823E-2</v>
      </c>
    </row>
    <row r="230" spans="1:34" ht="13.2" x14ac:dyDescent="0.25">
      <c r="A230" s="40" t="s">
        <v>573</v>
      </c>
      <c r="B230" s="40" t="s">
        <v>499</v>
      </c>
      <c r="C230" s="40" t="s">
        <v>538</v>
      </c>
      <c r="D230" s="40">
        <v>1552</v>
      </c>
      <c r="E230" s="40">
        <f>$I230*$V230*16</f>
        <v>326.39999999999998</v>
      </c>
      <c r="F230" s="40">
        <f>$I230*$V230*32</f>
        <v>652.79999999999995</v>
      </c>
      <c r="G230" s="40">
        <v>135</v>
      </c>
      <c r="H230" s="40">
        <v>12</v>
      </c>
      <c r="I230" s="40">
        <v>3.4</v>
      </c>
      <c r="J230" s="40">
        <v>3.7</v>
      </c>
      <c r="K230" s="40">
        <v>20</v>
      </c>
      <c r="M230" s="59"/>
      <c r="N230" s="59">
        <v>35.521320000000003</v>
      </c>
      <c r="O230" s="60">
        <f t="shared" si="0"/>
        <v>213.12792000000002</v>
      </c>
      <c r="P230" s="60">
        <v>54.400030000000001</v>
      </c>
      <c r="Q230" s="39">
        <f t="shared" si="137"/>
        <v>326.40017999999998</v>
      </c>
      <c r="S230" s="62"/>
      <c r="T230" s="62">
        <v>42309</v>
      </c>
      <c r="U230" s="62">
        <v>42309</v>
      </c>
      <c r="V230" s="59">
        <v>6</v>
      </c>
      <c r="W230" s="59">
        <v>1</v>
      </c>
      <c r="X230" s="37">
        <f t="shared" si="156"/>
        <v>0.13732469072164949</v>
      </c>
      <c r="Y230" s="38">
        <f t="shared" si="138"/>
        <v>65.296508108543321</v>
      </c>
      <c r="Z230" s="37">
        <f t="shared" si="157"/>
        <v>0.2103093943298969</v>
      </c>
      <c r="AA230" s="37">
        <f t="shared" si="158"/>
        <v>0</v>
      </c>
      <c r="AB230" s="37">
        <f t="shared" si="159"/>
        <v>8.6984536082474223E-2</v>
      </c>
      <c r="AC230" s="38">
        <f t="shared" si="160"/>
        <v>0</v>
      </c>
      <c r="AD230" s="39">
        <f t="shared" si="161"/>
        <v>100.00005514705883</v>
      </c>
      <c r="AF230" s="41">
        <v>0.25188916876574308</v>
      </c>
      <c r="AG230" s="41">
        <v>7.5764626611961997E-2</v>
      </c>
      <c r="AH230" s="41">
        <v>7.4093513902231012E-2</v>
      </c>
    </row>
    <row r="231" spans="1:34" ht="13.2" x14ac:dyDescent="0.25">
      <c r="A231" s="40" t="s">
        <v>580</v>
      </c>
      <c r="B231" s="40" t="s">
        <v>55</v>
      </c>
      <c r="C231" s="40" t="s">
        <v>56</v>
      </c>
      <c r="D231" s="40">
        <v>1219</v>
      </c>
      <c r="E231" s="40">
        <f>$I231*$V231*8</f>
        <v>136</v>
      </c>
      <c r="F231" s="40">
        <f>$I231*$V231*16</f>
        <v>272</v>
      </c>
      <c r="G231" s="40">
        <v>70</v>
      </c>
      <c r="H231" s="40">
        <v>20</v>
      </c>
      <c r="I231" s="40">
        <v>1.7</v>
      </c>
      <c r="J231" s="40">
        <v>2.1</v>
      </c>
      <c r="K231" s="40">
        <v>25</v>
      </c>
      <c r="M231" s="59"/>
      <c r="N231" s="59">
        <v>8.7263909999999996</v>
      </c>
      <c r="O231" s="60">
        <f t="shared" si="0"/>
        <v>87.263909999999996</v>
      </c>
      <c r="P231" s="60">
        <v>13.6</v>
      </c>
      <c r="Q231" s="39">
        <f t="shared" si="137"/>
        <v>136</v>
      </c>
      <c r="S231" s="61"/>
      <c r="T231" s="61">
        <v>42156</v>
      </c>
      <c r="U231" s="61">
        <v>42156</v>
      </c>
      <c r="V231" s="59">
        <v>10</v>
      </c>
      <c r="W231" s="59">
        <v>1</v>
      </c>
      <c r="X231" s="37">
        <f t="shared" si="156"/>
        <v>7.1586472518457747E-2</v>
      </c>
      <c r="Y231" s="38">
        <f t="shared" si="138"/>
        <v>64.164639705882351</v>
      </c>
      <c r="Z231" s="37">
        <f t="shared" si="157"/>
        <v>0.11156685808039377</v>
      </c>
      <c r="AA231" s="37">
        <f t="shared" si="158"/>
        <v>0</v>
      </c>
      <c r="AB231" s="37">
        <f t="shared" si="159"/>
        <v>5.742411812961444E-2</v>
      </c>
      <c r="AC231" s="38">
        <f t="shared" si="160"/>
        <v>0</v>
      </c>
      <c r="AD231" s="39">
        <f t="shared" si="161"/>
        <v>100</v>
      </c>
      <c r="AF231" s="41">
        <v>0.24390243902439021</v>
      </c>
      <c r="AG231" s="41">
        <v>0.1412293491909184</v>
      </c>
      <c r="AH231" s="41">
        <v>0.1202405786100683</v>
      </c>
    </row>
    <row r="232" spans="1:34" ht="13.2" x14ac:dyDescent="0.25">
      <c r="A232" s="40" t="s">
        <v>1103</v>
      </c>
      <c r="B232" s="40" t="s">
        <v>182</v>
      </c>
      <c r="C232" s="40" t="s">
        <v>292</v>
      </c>
      <c r="D232" s="40">
        <v>950</v>
      </c>
      <c r="G232" s="40">
        <v>115</v>
      </c>
      <c r="H232" s="40">
        <v>16</v>
      </c>
      <c r="I232" s="40">
        <v>2.4</v>
      </c>
      <c r="J232" s="40">
        <v>3.3</v>
      </c>
      <c r="K232" s="40">
        <v>16</v>
      </c>
      <c r="M232" s="59"/>
      <c r="N232" s="59">
        <v>7.2814940000000004</v>
      </c>
      <c r="O232" s="60">
        <f t="shared" si="0"/>
        <v>116.50390400000001</v>
      </c>
      <c r="P232" s="60">
        <v>9.5999759999999998</v>
      </c>
      <c r="Q232" s="39">
        <f t="shared" si="137"/>
        <v>153.599616</v>
      </c>
      <c r="R232" s="59">
        <v>19.091799999999999</v>
      </c>
      <c r="S232" s="50">
        <f>R232*V232</f>
        <v>305.46879999999999</v>
      </c>
      <c r="T232" s="62">
        <v>41579</v>
      </c>
      <c r="U232" s="62">
        <v>41579</v>
      </c>
      <c r="V232" s="59">
        <v>16</v>
      </c>
      <c r="W232" s="59">
        <v>1</v>
      </c>
      <c r="X232" s="37">
        <f t="shared" si="156"/>
        <v>0.12263568842105264</v>
      </c>
      <c r="Y232" s="38">
        <f t="shared" si="138"/>
        <v>75.849085456046978</v>
      </c>
      <c r="Z232" s="37">
        <f t="shared" si="157"/>
        <v>0.16168380631578946</v>
      </c>
      <c r="AA232" s="37">
        <f t="shared" si="158"/>
        <v>0.32154610526315786</v>
      </c>
      <c r="AB232" s="37">
        <f t="shared" si="159"/>
        <v>0.12105263157894737</v>
      </c>
      <c r="AC232" s="38">
        <f t="shared" si="160"/>
        <v>265.62504347826086</v>
      </c>
      <c r="AF232" s="41">
        <v>0.2237136465324385</v>
      </c>
      <c r="AG232" s="41">
        <v>7.0783428685891631E-2</v>
      </c>
      <c r="AH232" s="41">
        <v>7.3526368700776876E-2</v>
      </c>
    </row>
    <row r="233" spans="1:34" ht="13.2" x14ac:dyDescent="0.25">
      <c r="A233" s="73" t="s">
        <v>1104</v>
      </c>
      <c r="B233" s="73" t="s">
        <v>491</v>
      </c>
      <c r="C233" s="73" t="s">
        <v>987</v>
      </c>
      <c r="D233" s="73">
        <v>912</v>
      </c>
      <c r="E233" s="73"/>
      <c r="F233" s="73"/>
      <c r="G233" s="73">
        <v>120</v>
      </c>
      <c r="H233" s="97"/>
      <c r="I233" s="73">
        <v>3</v>
      </c>
      <c r="J233" s="97"/>
      <c r="K233" s="73">
        <v>12</v>
      </c>
      <c r="L233" s="98"/>
      <c r="M233" s="99"/>
      <c r="N233" s="99">
        <v>9.1993150000000004</v>
      </c>
      <c r="O233" s="60">
        <f t="shared" si="0"/>
        <v>36.797260000000001</v>
      </c>
      <c r="P233" s="100">
        <v>12</v>
      </c>
      <c r="Q233" s="39">
        <f t="shared" si="137"/>
        <v>48</v>
      </c>
      <c r="R233" s="73"/>
      <c r="S233" s="102"/>
      <c r="T233" s="102">
        <v>40848</v>
      </c>
      <c r="U233" s="102">
        <v>40848</v>
      </c>
      <c r="V233" s="99">
        <v>4</v>
      </c>
      <c r="W233" s="99">
        <v>1</v>
      </c>
      <c r="X233" s="37">
        <f t="shared" si="156"/>
        <v>4.0347872807017543E-2</v>
      </c>
      <c r="Y233" s="38">
        <f t="shared" si="138"/>
        <v>76.66095833333334</v>
      </c>
      <c r="Z233" s="37">
        <f t="shared" si="157"/>
        <v>5.2631578947368418E-2</v>
      </c>
      <c r="AA233" s="37">
        <f t="shared" si="158"/>
        <v>0</v>
      </c>
      <c r="AB233" s="37">
        <f t="shared" si="159"/>
        <v>0.13157894736842105</v>
      </c>
      <c r="AC233" s="38">
        <f t="shared" si="160"/>
        <v>0</v>
      </c>
      <c r="AD233" s="46"/>
      <c r="AF233" s="41">
        <v>0.2169197396963124</v>
      </c>
      <c r="AG233" s="41">
        <v>0.163555214140892</v>
      </c>
      <c r="AH233" s="41">
        <v>0.1707654645928178</v>
      </c>
    </row>
    <row r="234" spans="1:34" ht="13.2" x14ac:dyDescent="0.25">
      <c r="A234" s="73" t="s">
        <v>1105</v>
      </c>
      <c r="B234" s="73" t="s">
        <v>723</v>
      </c>
      <c r="C234" s="73" t="s">
        <v>808</v>
      </c>
      <c r="D234" s="73">
        <v>436</v>
      </c>
      <c r="E234" s="73"/>
      <c r="F234" s="73"/>
      <c r="G234" s="73">
        <v>90</v>
      </c>
      <c r="H234" s="97"/>
      <c r="I234" s="73">
        <v>3.6</v>
      </c>
      <c r="J234" s="97"/>
      <c r="K234" s="73">
        <v>1</v>
      </c>
      <c r="L234" s="98"/>
      <c r="M234" s="99"/>
      <c r="N234" s="99">
        <v>5.873227</v>
      </c>
      <c r="O234" s="60">
        <f t="shared" si="0"/>
        <v>5.873227</v>
      </c>
      <c r="P234" s="100">
        <v>7.2</v>
      </c>
      <c r="Q234" s="39">
        <f t="shared" si="137"/>
        <v>7.2</v>
      </c>
      <c r="R234" s="73"/>
      <c r="S234" s="102"/>
      <c r="T234" s="102">
        <v>40848</v>
      </c>
      <c r="U234" s="102">
        <v>40848</v>
      </c>
      <c r="V234" s="99">
        <v>1</v>
      </c>
      <c r="W234" s="99">
        <v>1</v>
      </c>
      <c r="X234" s="37">
        <f t="shared" si="156"/>
        <v>1.3470704128440368E-2</v>
      </c>
      <c r="Y234" s="38">
        <f t="shared" si="138"/>
        <v>81.572597222222214</v>
      </c>
      <c r="Z234" s="37">
        <f t="shared" si="157"/>
        <v>1.6513761467889909E-2</v>
      </c>
      <c r="AA234" s="37">
        <f t="shared" si="158"/>
        <v>0</v>
      </c>
      <c r="AB234" s="37">
        <f t="shared" si="159"/>
        <v>0.20642201834862386</v>
      </c>
      <c r="AC234" s="38">
        <f t="shared" si="160"/>
        <v>0</v>
      </c>
      <c r="AD234" s="46"/>
      <c r="AF234" s="41">
        <v>0.2169197396963124</v>
      </c>
      <c r="AG234" s="41">
        <v>7.5817923925038139E-2</v>
      </c>
      <c r="AH234" s="41">
        <v>8.4232090159140641E-2</v>
      </c>
    </row>
    <row r="235" spans="1:34" ht="13.2" x14ac:dyDescent="0.25">
      <c r="A235" s="73" t="s">
        <v>893</v>
      </c>
      <c r="B235" s="73" t="s">
        <v>491</v>
      </c>
      <c r="C235" s="73" t="s">
        <v>894</v>
      </c>
      <c r="D235" s="73">
        <v>227</v>
      </c>
      <c r="E235" s="73"/>
      <c r="F235" s="73"/>
      <c r="G235" s="73">
        <v>50</v>
      </c>
      <c r="H235" s="97"/>
      <c r="I235" s="73">
        <v>2.33</v>
      </c>
      <c r="J235" s="97"/>
      <c r="K235" s="73">
        <v>12</v>
      </c>
      <c r="L235" s="98"/>
      <c r="M235" s="99"/>
      <c r="N235" s="99">
        <v>4.8317059999999996</v>
      </c>
      <c r="O235" s="60">
        <f t="shared" si="0"/>
        <v>19.326823999999998</v>
      </c>
      <c r="P235" s="100">
        <v>9.3320000000000007</v>
      </c>
      <c r="Q235" s="39">
        <f t="shared" si="137"/>
        <v>37.328000000000003</v>
      </c>
      <c r="R235" s="73"/>
      <c r="S235" s="102"/>
      <c r="T235" s="102">
        <v>40848</v>
      </c>
      <c r="U235" s="102">
        <v>40848</v>
      </c>
      <c r="V235" s="99">
        <v>4</v>
      </c>
      <c r="W235" s="99">
        <v>1</v>
      </c>
      <c r="X235" s="37">
        <f t="shared" si="156"/>
        <v>8.5140193832599118E-2</v>
      </c>
      <c r="Y235" s="38">
        <f t="shared" si="138"/>
        <v>51.775675096442342</v>
      </c>
      <c r="Z235" s="37">
        <f t="shared" si="157"/>
        <v>0.16444052863436123</v>
      </c>
      <c r="AA235" s="37">
        <f t="shared" si="158"/>
        <v>0</v>
      </c>
      <c r="AB235" s="37">
        <f t="shared" si="159"/>
        <v>0.22026431718061673</v>
      </c>
      <c r="AC235" s="38">
        <f t="shared" si="160"/>
        <v>0</v>
      </c>
      <c r="AD235" s="46"/>
      <c r="AF235" s="41">
        <v>0.2169197396963124</v>
      </c>
      <c r="AG235" s="41">
        <v>0.1338123670446846</v>
      </c>
      <c r="AH235" s="41">
        <v>9.4359012394877317E-2</v>
      </c>
    </row>
    <row r="236" spans="1:34" ht="13.2" x14ac:dyDescent="0.25">
      <c r="A236" s="40" t="s">
        <v>1106</v>
      </c>
      <c r="B236" s="40" t="s">
        <v>182</v>
      </c>
      <c r="C236" s="40" t="s">
        <v>183</v>
      </c>
      <c r="D236" s="40">
        <v>150</v>
      </c>
      <c r="G236" s="69"/>
      <c r="H236" s="40">
        <v>4</v>
      </c>
      <c r="I236" s="40">
        <v>2.4</v>
      </c>
      <c r="J236" s="69"/>
      <c r="K236" s="40">
        <v>16</v>
      </c>
      <c r="M236" s="59"/>
      <c r="N236" s="59">
        <v>6.6494350000000004</v>
      </c>
      <c r="O236" s="60">
        <f t="shared" si="0"/>
        <v>106.39096000000001</v>
      </c>
      <c r="P236" s="60">
        <v>9.6000119999999995</v>
      </c>
      <c r="Q236" s="39">
        <f t="shared" si="137"/>
        <v>153.60019199999999</v>
      </c>
      <c r="S236" s="61"/>
      <c r="T236" s="61">
        <v>41426</v>
      </c>
      <c r="U236" s="61">
        <v>41426</v>
      </c>
      <c r="V236" s="59">
        <v>16</v>
      </c>
      <c r="W236" s="59">
        <v>1</v>
      </c>
      <c r="X236" s="37">
        <f t="shared" si="156"/>
        <v>0.70927306666666667</v>
      </c>
      <c r="Y236" s="38">
        <f t="shared" si="138"/>
        <v>69.264861335589998</v>
      </c>
      <c r="Z236" s="37">
        <f t="shared" si="157"/>
        <v>1.02400128</v>
      </c>
      <c r="AA236" s="37">
        <f t="shared" si="158"/>
        <v>0</v>
      </c>
      <c r="AB236" s="37">
        <f t="shared" si="159"/>
        <v>0</v>
      </c>
      <c r="AC236" s="37"/>
      <c r="AF236" s="41">
        <v>0.22421524663677131</v>
      </c>
      <c r="AG236" s="41">
        <v>7.7976987380518586E-2</v>
      </c>
      <c r="AH236" s="41">
        <v>7.3087298731695907E-2</v>
      </c>
    </row>
    <row r="237" spans="1:34" ht="13.2" x14ac:dyDescent="0.25">
      <c r="A237" s="115" t="s">
        <v>688</v>
      </c>
      <c r="B237" s="115" t="s">
        <v>491</v>
      </c>
      <c r="C237" s="115" t="s">
        <v>492</v>
      </c>
      <c r="D237" s="115">
        <v>55</v>
      </c>
      <c r="E237" s="115"/>
      <c r="F237" s="115"/>
      <c r="G237" s="115">
        <v>80</v>
      </c>
      <c r="H237" s="115">
        <v>4</v>
      </c>
      <c r="I237" s="115">
        <v>2.33</v>
      </c>
      <c r="J237" s="115">
        <v>0</v>
      </c>
      <c r="K237" s="115">
        <v>8</v>
      </c>
      <c r="L237" s="116"/>
      <c r="M237" s="117"/>
      <c r="N237" s="117">
        <v>7.1333330000000004</v>
      </c>
      <c r="O237" s="60">
        <f t="shared" si="0"/>
        <v>28.533332000000001</v>
      </c>
      <c r="P237" s="118">
        <v>9.3320000000000007</v>
      </c>
      <c r="Q237" s="39">
        <f t="shared" si="137"/>
        <v>37.328000000000003</v>
      </c>
      <c r="R237" s="115"/>
      <c r="S237" s="119"/>
      <c r="T237" s="119">
        <v>41061</v>
      </c>
      <c r="U237" s="119">
        <v>41061</v>
      </c>
      <c r="V237" s="117">
        <v>4</v>
      </c>
      <c r="W237" s="117">
        <v>1</v>
      </c>
      <c r="X237" s="37">
        <f t="shared" si="156"/>
        <v>0.51878785454545462</v>
      </c>
      <c r="Y237" s="38">
        <f t="shared" si="138"/>
        <v>76.439487783969142</v>
      </c>
      <c r="Z237" s="37">
        <f t="shared" si="157"/>
        <v>0.67869090909090912</v>
      </c>
      <c r="AA237" s="37">
        <f t="shared" si="158"/>
        <v>0</v>
      </c>
      <c r="AB237" s="37">
        <f t="shared" si="159"/>
        <v>1.4545454545454546</v>
      </c>
      <c r="AC237" s="38">
        <f>S237/G237*100</f>
        <v>0</v>
      </c>
      <c r="AD237" s="48"/>
      <c r="AF237" s="41">
        <v>0.22624434389140269</v>
      </c>
      <c r="AG237" s="41">
        <v>6.3710158734287314E-2</v>
      </c>
      <c r="AH237" s="41">
        <v>6.3938363495272682E-2</v>
      </c>
    </row>
    <row r="238" spans="1:34" ht="13.2" x14ac:dyDescent="0.25">
      <c r="A238" s="120" t="s">
        <v>406</v>
      </c>
      <c r="B238" s="120" t="s">
        <v>375</v>
      </c>
      <c r="C238" s="120" t="s">
        <v>387</v>
      </c>
      <c r="D238" s="120"/>
      <c r="E238" s="120"/>
      <c r="F238" s="120"/>
      <c r="G238" s="120"/>
      <c r="H238" s="120"/>
      <c r="I238" s="120"/>
      <c r="J238" s="120"/>
      <c r="K238" s="120"/>
      <c r="L238" s="121"/>
      <c r="M238" s="122"/>
      <c r="N238" s="122">
        <v>22.777339999999999</v>
      </c>
      <c r="O238" s="60">
        <f t="shared" si="0"/>
        <v>182.21871999999999</v>
      </c>
      <c r="P238" s="123">
        <v>30.88008</v>
      </c>
      <c r="Q238" s="39">
        <f t="shared" si="137"/>
        <v>247.04064</v>
      </c>
      <c r="R238" s="122">
        <v>47.09375</v>
      </c>
      <c r="S238" s="124">
        <f t="shared" ref="S238:S239" si="162">R238*V238</f>
        <v>376.75</v>
      </c>
      <c r="T238" s="125">
        <v>40848</v>
      </c>
      <c r="U238" s="125">
        <v>40848</v>
      </c>
      <c r="V238" s="122">
        <v>8</v>
      </c>
      <c r="W238" s="122">
        <v>1</v>
      </c>
      <c r="X238" s="37"/>
      <c r="Y238" s="38">
        <f t="shared" si="138"/>
        <v>73.760624972474162</v>
      </c>
      <c r="Z238" s="37"/>
      <c r="AA238" s="37"/>
      <c r="AB238" s="37"/>
      <c r="AC238" s="37"/>
      <c r="AD238" s="45"/>
      <c r="AF238" s="41">
        <v>0.2169197396963124</v>
      </c>
      <c r="AG238" s="41">
        <v>9.2248361468892232E-2</v>
      </c>
      <c r="AH238" s="41">
        <v>9.2671192022254545E-2</v>
      </c>
    </row>
    <row r="239" spans="1:34" ht="13.2" x14ac:dyDescent="0.25">
      <c r="A239" s="120" t="s">
        <v>1107</v>
      </c>
      <c r="B239" s="120" t="s">
        <v>41</v>
      </c>
      <c r="C239" s="120" t="s">
        <v>42</v>
      </c>
      <c r="D239" s="120"/>
      <c r="E239" s="120"/>
      <c r="F239" s="120"/>
      <c r="G239" s="120"/>
      <c r="H239" s="120"/>
      <c r="I239" s="120"/>
      <c r="J239" s="120"/>
      <c r="K239" s="120"/>
      <c r="L239" s="121"/>
      <c r="M239" s="122"/>
      <c r="N239" s="122">
        <v>7.9769290000000002</v>
      </c>
      <c r="O239" s="60">
        <f t="shared" si="0"/>
        <v>127.630864</v>
      </c>
      <c r="P239" s="123">
        <v>12.8</v>
      </c>
      <c r="Q239" s="39">
        <f t="shared" si="137"/>
        <v>204.8</v>
      </c>
      <c r="R239" s="122">
        <v>4.720459</v>
      </c>
      <c r="S239" s="124">
        <f t="shared" si="162"/>
        <v>75.527343999999999</v>
      </c>
      <c r="T239" s="125">
        <v>40848</v>
      </c>
      <c r="U239" s="125">
        <v>40848</v>
      </c>
      <c r="V239" s="122">
        <v>16</v>
      </c>
      <c r="W239" s="122">
        <v>1</v>
      </c>
      <c r="X239" s="37"/>
      <c r="Y239" s="38">
        <f t="shared" si="138"/>
        <v>62.319757812500001</v>
      </c>
      <c r="Z239" s="37"/>
      <c r="AA239" s="37"/>
      <c r="AB239" s="37"/>
      <c r="AC239" s="37"/>
      <c r="AD239" s="45"/>
      <c r="AF239" s="41">
        <v>0.2169197396963124</v>
      </c>
      <c r="AG239" s="41">
        <v>0.1223602113463185</v>
      </c>
      <c r="AH239" s="41">
        <v>0.1038549885967804</v>
      </c>
    </row>
    <row r="240" spans="1:34" ht="13.2" x14ac:dyDescent="0.25">
      <c r="A240" s="73" t="s">
        <v>1108</v>
      </c>
      <c r="B240" s="73" t="s">
        <v>182</v>
      </c>
      <c r="C240" s="73" t="s">
        <v>188</v>
      </c>
      <c r="D240" s="97"/>
      <c r="E240" s="73"/>
      <c r="F240" s="73"/>
      <c r="G240" s="73">
        <v>75</v>
      </c>
      <c r="H240" s="73">
        <v>4</v>
      </c>
      <c r="I240" s="73">
        <v>2.9</v>
      </c>
      <c r="J240" s="97"/>
      <c r="K240" s="73">
        <v>6</v>
      </c>
      <c r="L240" s="98"/>
      <c r="M240" s="99"/>
      <c r="N240" s="99">
        <v>6.1012690000000003</v>
      </c>
      <c r="O240" s="60">
        <f t="shared" si="0"/>
        <v>24.405076000000001</v>
      </c>
      <c r="P240" s="100">
        <v>11.6</v>
      </c>
      <c r="Q240" s="39">
        <f t="shared" si="137"/>
        <v>46.4</v>
      </c>
      <c r="R240" s="73"/>
      <c r="S240" s="102"/>
      <c r="T240" s="102">
        <v>40848</v>
      </c>
      <c r="U240" s="102">
        <v>40848</v>
      </c>
      <c r="V240" s="99">
        <v>4</v>
      </c>
      <c r="W240" s="99">
        <v>1</v>
      </c>
      <c r="X240" s="37"/>
      <c r="Y240" s="38">
        <f t="shared" si="138"/>
        <v>52.597146551724137</v>
      </c>
      <c r="Z240" s="37"/>
      <c r="AA240" s="37"/>
      <c r="AB240" s="37"/>
      <c r="AC240" s="38">
        <f t="shared" ref="AC240:AC243" si="163">S240/G240*100</f>
        <v>0</v>
      </c>
      <c r="AD240" s="46"/>
      <c r="AF240" s="41">
        <v>0.2169197396963124</v>
      </c>
      <c r="AG240" s="41">
        <v>0.1152205408112183</v>
      </c>
      <c r="AH240" s="41">
        <v>8.253791264763792E-2</v>
      </c>
    </row>
    <row r="241" spans="1:34" ht="13.2" x14ac:dyDescent="0.25">
      <c r="A241" s="73" t="s">
        <v>1109</v>
      </c>
      <c r="B241" s="73" t="s">
        <v>182</v>
      </c>
      <c r="C241" s="73" t="s">
        <v>352</v>
      </c>
      <c r="D241" s="97"/>
      <c r="E241" s="73"/>
      <c r="F241" s="73"/>
      <c r="G241" s="73">
        <v>75</v>
      </c>
      <c r="H241" s="73">
        <v>6</v>
      </c>
      <c r="I241" s="73">
        <v>2.4</v>
      </c>
      <c r="J241" s="97"/>
      <c r="K241" s="73">
        <v>6</v>
      </c>
      <c r="L241" s="98"/>
      <c r="M241" s="99"/>
      <c r="N241" s="99">
        <v>6.1400459999999999</v>
      </c>
      <c r="O241" s="60">
        <f t="shared" si="0"/>
        <v>36.840276000000003</v>
      </c>
      <c r="P241" s="100">
        <v>9.6</v>
      </c>
      <c r="Q241" s="39">
        <f t="shared" si="137"/>
        <v>57.599999999999994</v>
      </c>
      <c r="R241" s="99">
        <v>28.47222</v>
      </c>
      <c r="S241" s="101">
        <f>R241*V241</f>
        <v>170.83332000000001</v>
      </c>
      <c r="T241" s="102">
        <v>40848</v>
      </c>
      <c r="U241" s="102">
        <v>40848</v>
      </c>
      <c r="V241" s="99">
        <v>6</v>
      </c>
      <c r="W241" s="99">
        <v>1</v>
      </c>
      <c r="X241" s="37"/>
      <c r="Y241" s="38">
        <f t="shared" si="138"/>
        <v>63.958812500000008</v>
      </c>
      <c r="Z241" s="37"/>
      <c r="AA241" s="37"/>
      <c r="AB241" s="37"/>
      <c r="AC241" s="38">
        <f t="shared" si="163"/>
        <v>227.77776000000003</v>
      </c>
      <c r="AD241" s="46"/>
      <c r="AF241" s="41">
        <v>0.2169197396963124</v>
      </c>
      <c r="AG241" s="41">
        <v>9.6788839053240192E-2</v>
      </c>
      <c r="AH241" s="41">
        <v>8.4311554395139821E-2</v>
      </c>
    </row>
    <row r="242" spans="1:34" ht="13.2" x14ac:dyDescent="0.25">
      <c r="A242" s="115" t="s">
        <v>490</v>
      </c>
      <c r="B242" s="115" t="s">
        <v>491</v>
      </c>
      <c r="C242" s="115" t="s">
        <v>492</v>
      </c>
      <c r="D242" s="115"/>
      <c r="E242" s="115"/>
      <c r="F242" s="115"/>
      <c r="G242" s="115">
        <v>80</v>
      </c>
      <c r="H242" s="115">
        <v>4</v>
      </c>
      <c r="I242" s="115">
        <v>2.33</v>
      </c>
      <c r="J242" s="115"/>
      <c r="K242" s="115">
        <v>8</v>
      </c>
      <c r="L242" s="116"/>
      <c r="M242" s="117"/>
      <c r="N242" s="117">
        <v>7.1333330000000004</v>
      </c>
      <c r="O242" s="60">
        <f t="shared" si="0"/>
        <v>28.533332000000001</v>
      </c>
      <c r="P242" s="118">
        <v>9.3320000000000007</v>
      </c>
      <c r="Q242" s="39">
        <f t="shared" si="137"/>
        <v>37.328000000000003</v>
      </c>
      <c r="R242" s="115"/>
      <c r="S242" s="126"/>
      <c r="T242" s="126">
        <v>40848</v>
      </c>
      <c r="U242" s="126">
        <v>40848</v>
      </c>
      <c r="V242" s="117">
        <v>4</v>
      </c>
      <c r="W242" s="117">
        <v>1</v>
      </c>
      <c r="X242" s="37"/>
      <c r="Y242" s="38">
        <f t="shared" si="138"/>
        <v>76.439487783969142</v>
      </c>
      <c r="Z242" s="37"/>
      <c r="AA242" s="37"/>
      <c r="AB242" s="37"/>
      <c r="AC242" s="38">
        <f t="shared" si="163"/>
        <v>0</v>
      </c>
      <c r="AD242" s="48"/>
      <c r="AF242" s="41">
        <v>0.2169197396963124</v>
      </c>
      <c r="AG242" s="41">
        <v>0.10454090810704141</v>
      </c>
      <c r="AH242" s="41">
        <v>0.1088342176244896</v>
      </c>
    </row>
    <row r="243" spans="1:34" ht="13.2" x14ac:dyDescent="0.25">
      <c r="A243" s="73" t="s">
        <v>1110</v>
      </c>
      <c r="B243" s="73" t="s">
        <v>182</v>
      </c>
      <c r="C243" s="73" t="s">
        <v>202</v>
      </c>
      <c r="D243" s="97"/>
      <c r="E243" s="73"/>
      <c r="F243" s="73"/>
      <c r="G243" s="73">
        <v>85</v>
      </c>
      <c r="H243" s="73">
        <v>8</v>
      </c>
      <c r="I243" s="73">
        <v>2.2000000000000002</v>
      </c>
      <c r="J243" s="73">
        <v>3.2</v>
      </c>
      <c r="K243" s="73">
        <v>12</v>
      </c>
      <c r="L243" s="98"/>
      <c r="M243" s="99"/>
      <c r="N243" s="99">
        <v>7.3594530000000002</v>
      </c>
      <c r="O243" s="60">
        <f t="shared" si="0"/>
        <v>58.875624000000002</v>
      </c>
      <c r="P243" s="100">
        <v>8.8000100000000003</v>
      </c>
      <c r="Q243" s="39">
        <f t="shared" si="137"/>
        <v>70.400080000000003</v>
      </c>
      <c r="R243" s="73"/>
      <c r="S243" s="102"/>
      <c r="T243" s="102">
        <v>40848</v>
      </c>
      <c r="U243" s="102">
        <v>40848</v>
      </c>
      <c r="V243" s="99">
        <v>8</v>
      </c>
      <c r="W243" s="99">
        <v>1</v>
      </c>
      <c r="X243" s="37"/>
      <c r="Y243" s="38">
        <f t="shared" si="138"/>
        <v>83.630052693121939</v>
      </c>
      <c r="Z243" s="37"/>
      <c r="AA243" s="37"/>
      <c r="AB243" s="37"/>
      <c r="AC243" s="38">
        <f t="shared" si="163"/>
        <v>0</v>
      </c>
      <c r="AD243" s="46"/>
      <c r="AF243" s="41">
        <v>0.2169197396963124</v>
      </c>
      <c r="AG243" s="41">
        <v>0.21334643440471701</v>
      </c>
      <c r="AH243" s="41">
        <v>0.2430016336855208</v>
      </c>
    </row>
    <row r="244" spans="1:34" ht="13.2" x14ac:dyDescent="0.25">
      <c r="A244" s="120" t="s">
        <v>1111</v>
      </c>
      <c r="B244" s="120" t="s">
        <v>182</v>
      </c>
      <c r="C244" s="120" t="s">
        <v>188</v>
      </c>
      <c r="D244" s="120"/>
      <c r="E244" s="120"/>
      <c r="F244" s="120"/>
      <c r="G244" s="120"/>
      <c r="H244" s="120"/>
      <c r="I244" s="120"/>
      <c r="J244" s="120"/>
      <c r="K244" s="120"/>
      <c r="L244" s="121"/>
      <c r="M244" s="122"/>
      <c r="N244" s="122">
        <v>6.6457940000000004</v>
      </c>
      <c r="O244" s="60">
        <f t="shared" si="0"/>
        <v>26.583176000000002</v>
      </c>
      <c r="P244" s="123">
        <v>8.3999290000000002</v>
      </c>
      <c r="Q244" s="39">
        <f t="shared" si="137"/>
        <v>33.599716000000001</v>
      </c>
      <c r="R244" s="122">
        <v>49.385629999999999</v>
      </c>
      <c r="S244" s="124">
        <f t="shared" ref="S244:S245" si="164">R244*V244</f>
        <v>197.54252</v>
      </c>
      <c r="T244" s="125">
        <v>40848</v>
      </c>
      <c r="U244" s="125">
        <v>40848</v>
      </c>
      <c r="V244" s="122">
        <v>4</v>
      </c>
      <c r="W244" s="122">
        <v>1</v>
      </c>
      <c r="X244" s="37"/>
      <c r="Y244" s="38">
        <f t="shared" si="138"/>
        <v>79.117263967350198</v>
      </c>
      <c r="Z244" s="37"/>
      <c r="AA244" s="37"/>
      <c r="AB244" s="37"/>
      <c r="AC244" s="37"/>
      <c r="AD244" s="45"/>
      <c r="AF244" s="41">
        <v>0.2169197396963124</v>
      </c>
      <c r="AG244" s="41">
        <v>8.2964362584011103E-2</v>
      </c>
      <c r="AH244" s="41">
        <v>8.9397265499087941E-2</v>
      </c>
    </row>
    <row r="245" spans="1:34" ht="13.2" x14ac:dyDescent="0.25">
      <c r="A245" s="120" t="s">
        <v>1112</v>
      </c>
      <c r="B245" s="120" t="s">
        <v>375</v>
      </c>
      <c r="C245" s="120" t="s">
        <v>376</v>
      </c>
      <c r="D245" s="120"/>
      <c r="E245" s="120"/>
      <c r="F245" s="120"/>
      <c r="G245" s="120"/>
      <c r="H245" s="120"/>
      <c r="I245" s="120"/>
      <c r="J245" s="120"/>
      <c r="K245" s="120"/>
      <c r="L245" s="121"/>
      <c r="M245" s="122"/>
      <c r="N245" s="122">
        <v>6.2057669999999998</v>
      </c>
      <c r="O245" s="60">
        <f t="shared" si="0"/>
        <v>12.411534</v>
      </c>
      <c r="P245" s="123">
        <v>7.6000160000000001</v>
      </c>
      <c r="Q245" s="39">
        <f t="shared" si="137"/>
        <v>15.200032</v>
      </c>
      <c r="R245" s="122">
        <v>163.17169999999999</v>
      </c>
      <c r="S245" s="124">
        <f>R245*V245</f>
        <v>326.34339999999997</v>
      </c>
      <c r="T245" s="125">
        <v>40848</v>
      </c>
      <c r="U245" s="125">
        <v>40848</v>
      </c>
      <c r="V245" s="122">
        <v>2</v>
      </c>
      <c r="W245" s="122">
        <v>1</v>
      </c>
      <c r="X245" s="37"/>
      <c r="Y245" s="38">
        <f t="shared" si="138"/>
        <v>81.654657042827267</v>
      </c>
      <c r="Z245" s="37"/>
      <c r="AA245" s="37"/>
      <c r="AB245" s="37"/>
      <c r="AC245" s="37"/>
      <c r="AD245" s="45"/>
      <c r="AF245" s="41">
        <v>0.2169197396963124</v>
      </c>
      <c r="AG245" s="41">
        <v>0.1082678105251577</v>
      </c>
      <c r="AH245" s="41">
        <v>0.1204042103859716</v>
      </c>
    </row>
    <row r="246" spans="1:34" ht="13.2" x14ac:dyDescent="0.25">
      <c r="A246" s="120" t="s">
        <v>1113</v>
      </c>
      <c r="B246" s="120" t="s">
        <v>159</v>
      </c>
      <c r="C246" s="120" t="s">
        <v>160</v>
      </c>
      <c r="D246" s="120"/>
      <c r="E246" s="120"/>
      <c r="F246" s="120"/>
      <c r="G246" s="120"/>
      <c r="H246" s="120"/>
      <c r="I246" s="120"/>
      <c r="J246" s="120"/>
      <c r="K246" s="120"/>
      <c r="L246" s="121"/>
      <c r="M246" s="122"/>
      <c r="N246" s="122">
        <v>5.5817059999999996</v>
      </c>
      <c r="O246" s="60">
        <f t="shared" si="0"/>
        <v>11.163411999999999</v>
      </c>
      <c r="P246" s="123">
        <v>6.3999569999999997</v>
      </c>
      <c r="Q246" s="39">
        <f t="shared" si="137"/>
        <v>12.799913999999999</v>
      </c>
      <c r="R246" s="120"/>
      <c r="S246" s="125"/>
      <c r="T246" s="125">
        <v>40848</v>
      </c>
      <c r="U246" s="125">
        <v>40848</v>
      </c>
      <c r="V246" s="122">
        <v>2</v>
      </c>
      <c r="W246" s="122">
        <v>1</v>
      </c>
      <c r="X246" s="37"/>
      <c r="Y246" s="38">
        <f t="shared" si="138"/>
        <v>87.214742224049317</v>
      </c>
      <c r="AA246" s="37"/>
      <c r="AD246" s="45"/>
      <c r="AF246" s="41">
        <v>0.2169197396963124</v>
      </c>
      <c r="AG246" s="41">
        <v>6.8827152115140483E-2</v>
      </c>
      <c r="AH246" s="41">
        <v>8.1754395280685913E-2</v>
      </c>
    </row>
    <row r="247" spans="1:34" ht="13.2" x14ac:dyDescent="0.25">
      <c r="A247" s="120" t="s">
        <v>1114</v>
      </c>
      <c r="B247" s="120" t="s">
        <v>159</v>
      </c>
      <c r="C247" s="120" t="s">
        <v>164</v>
      </c>
      <c r="D247" s="120"/>
      <c r="E247" s="120"/>
      <c r="F247" s="120"/>
      <c r="G247" s="120"/>
      <c r="H247" s="120"/>
      <c r="I247" s="120"/>
      <c r="J247" s="120"/>
      <c r="K247" s="120"/>
      <c r="L247" s="121"/>
      <c r="M247" s="122"/>
      <c r="N247" s="122">
        <v>4.815321</v>
      </c>
      <c r="O247" s="60">
        <f t="shared" si="0"/>
        <v>9.6306419999999999</v>
      </c>
      <c r="P247" s="123">
        <v>6</v>
      </c>
      <c r="Q247" s="39">
        <f t="shared" si="137"/>
        <v>12</v>
      </c>
      <c r="R247" s="120"/>
      <c r="S247" s="127"/>
      <c r="T247" s="127">
        <v>41061</v>
      </c>
      <c r="U247" s="127">
        <v>41061</v>
      </c>
      <c r="V247" s="122">
        <v>2</v>
      </c>
      <c r="W247" s="122">
        <v>1</v>
      </c>
      <c r="X247" s="37"/>
      <c r="Y247" s="38">
        <f t="shared" si="138"/>
        <v>80.255350000000007</v>
      </c>
      <c r="AA247" s="37"/>
      <c r="AD247" s="45"/>
      <c r="AF247" s="41">
        <v>0.22624434389140269</v>
      </c>
      <c r="AG247" s="41">
        <v>5.8985830632687787E-2</v>
      </c>
      <c r="AH247" s="41">
        <v>6.2152234853823263E-2</v>
      </c>
    </row>
    <row r="248" spans="1:34" ht="13.2" x14ac:dyDescent="0.25">
      <c r="S248" s="40"/>
      <c r="X248" s="37"/>
    </row>
    <row r="249" spans="1:34" ht="13.2" x14ac:dyDescent="0.25">
      <c r="S249" s="40"/>
      <c r="X249" s="37"/>
    </row>
    <row r="250" spans="1:34" ht="13.2" x14ac:dyDescent="0.25">
      <c r="S250" s="40"/>
      <c r="X250" s="37"/>
    </row>
    <row r="251" spans="1:34" ht="13.2" x14ac:dyDescent="0.25">
      <c r="S251" s="40"/>
      <c r="X251" s="37"/>
    </row>
    <row r="252" spans="1:34" ht="13.2" x14ac:dyDescent="0.25">
      <c r="S252" s="40"/>
      <c r="X252" s="37"/>
    </row>
    <row r="253" spans="1:34" ht="13.2" x14ac:dyDescent="0.25">
      <c r="S253" s="40"/>
      <c r="X253" s="37"/>
    </row>
    <row r="254" spans="1:34" ht="13.2" x14ac:dyDescent="0.25">
      <c r="S254" s="40"/>
      <c r="X254" s="37"/>
    </row>
    <row r="255" spans="1:34" ht="13.2" x14ac:dyDescent="0.25">
      <c r="S255" s="40"/>
      <c r="X255" s="37"/>
    </row>
    <row r="256" spans="1:34" ht="13.2" x14ac:dyDescent="0.25">
      <c r="S256" s="40"/>
      <c r="X256" s="37"/>
    </row>
    <row r="257" spans="19:24" ht="13.2" x14ac:dyDescent="0.25">
      <c r="S257" s="40"/>
      <c r="X257" s="37"/>
    </row>
    <row r="258" spans="19:24" ht="13.2" x14ac:dyDescent="0.25">
      <c r="S258" s="40"/>
      <c r="X258" s="37"/>
    </row>
    <row r="259" spans="19:24" ht="13.2" x14ac:dyDescent="0.25">
      <c r="S259" s="40"/>
      <c r="X259" s="37"/>
    </row>
    <row r="260" spans="19:24" ht="13.2" x14ac:dyDescent="0.25">
      <c r="S260" s="40"/>
      <c r="X260" s="37"/>
    </row>
    <row r="261" spans="19:24" ht="13.2" x14ac:dyDescent="0.25">
      <c r="S261" s="40"/>
      <c r="X261" s="37"/>
    </row>
    <row r="262" spans="19:24" ht="13.2" x14ac:dyDescent="0.25">
      <c r="S262" s="40"/>
      <c r="X262" s="37"/>
    </row>
    <row r="263" spans="19:24" ht="13.2" x14ac:dyDescent="0.25">
      <c r="S263" s="40"/>
      <c r="X263" s="37"/>
    </row>
    <row r="264" spans="19:24" ht="13.2" x14ac:dyDescent="0.25">
      <c r="S264" s="40"/>
      <c r="X264" s="37"/>
    </row>
    <row r="265" spans="19:24" ht="13.2" x14ac:dyDescent="0.25">
      <c r="S265" s="40"/>
      <c r="X265" s="37"/>
    </row>
    <row r="266" spans="19:24" ht="13.2" x14ac:dyDescent="0.25">
      <c r="S266" s="40"/>
      <c r="X266" s="37"/>
    </row>
    <row r="267" spans="19:24" ht="13.2" x14ac:dyDescent="0.25">
      <c r="S267" s="40"/>
      <c r="X267" s="37"/>
    </row>
    <row r="268" spans="19:24" ht="13.2" x14ac:dyDescent="0.25">
      <c r="S268" s="40"/>
      <c r="X268" s="37"/>
    </row>
    <row r="269" spans="19:24" ht="13.2" x14ac:dyDescent="0.25">
      <c r="S269" s="40"/>
      <c r="X269" s="37"/>
    </row>
    <row r="270" spans="19:24" ht="13.2" x14ac:dyDescent="0.25">
      <c r="S270" s="40"/>
      <c r="X270" s="37"/>
    </row>
    <row r="271" spans="19:24" ht="13.2" x14ac:dyDescent="0.25">
      <c r="S271" s="40"/>
      <c r="X271" s="37"/>
    </row>
    <row r="272" spans="19:24" ht="13.2" x14ac:dyDescent="0.25">
      <c r="S272" s="40"/>
      <c r="X272" s="37"/>
    </row>
    <row r="273" spans="19:24" ht="13.2" x14ac:dyDescent="0.25">
      <c r="S273" s="40"/>
      <c r="X273" s="37"/>
    </row>
    <row r="274" spans="19:24" ht="13.2" x14ac:dyDescent="0.25">
      <c r="S274" s="40"/>
      <c r="X274" s="37"/>
    </row>
    <row r="275" spans="19:24" ht="13.2" x14ac:dyDescent="0.25">
      <c r="S275" s="40"/>
      <c r="X275" s="37"/>
    </row>
    <row r="276" spans="19:24" ht="13.2" x14ac:dyDescent="0.25">
      <c r="S276" s="40"/>
      <c r="X276" s="37"/>
    </row>
    <row r="277" spans="19:24" ht="13.2" x14ac:dyDescent="0.25">
      <c r="S277" s="40"/>
      <c r="X277" s="37"/>
    </row>
    <row r="278" spans="19:24" ht="13.2" x14ac:dyDescent="0.25">
      <c r="S278" s="40"/>
      <c r="X278" s="37"/>
    </row>
    <row r="279" spans="19:24" ht="13.2" x14ac:dyDescent="0.25">
      <c r="S279" s="40"/>
      <c r="X279" s="37"/>
    </row>
    <row r="280" spans="19:24" ht="13.2" x14ac:dyDescent="0.25">
      <c r="S280" s="40"/>
      <c r="X280" s="37"/>
    </row>
    <row r="281" spans="19:24" ht="13.2" x14ac:dyDescent="0.25">
      <c r="S281" s="40"/>
      <c r="X281" s="37"/>
    </row>
    <row r="282" spans="19:24" ht="13.2" x14ac:dyDescent="0.25">
      <c r="S282" s="40"/>
      <c r="X282" s="37"/>
    </row>
    <row r="283" spans="19:24" ht="13.2" x14ac:dyDescent="0.25">
      <c r="S283" s="40"/>
      <c r="X283" s="37"/>
    </row>
    <row r="284" spans="19:24" ht="13.2" x14ac:dyDescent="0.25">
      <c r="S284" s="40"/>
      <c r="X284" s="37"/>
    </row>
    <row r="285" spans="19:24" ht="13.2" x14ac:dyDescent="0.25">
      <c r="S285" s="40"/>
      <c r="X285" s="37"/>
    </row>
    <row r="286" spans="19:24" ht="13.2" x14ac:dyDescent="0.25">
      <c r="S286" s="40"/>
      <c r="X286" s="37"/>
    </row>
    <row r="287" spans="19:24" ht="13.2" x14ac:dyDescent="0.25">
      <c r="S287" s="40"/>
      <c r="X287" s="37"/>
    </row>
    <row r="288" spans="19:24" ht="13.2" x14ac:dyDescent="0.25">
      <c r="S288" s="40"/>
      <c r="X288" s="37"/>
    </row>
    <row r="289" spans="19:24" ht="13.2" x14ac:dyDescent="0.25">
      <c r="S289" s="40"/>
      <c r="X289" s="37"/>
    </row>
    <row r="290" spans="19:24" ht="13.2" x14ac:dyDescent="0.25">
      <c r="S290" s="40"/>
      <c r="X290" s="37"/>
    </row>
    <row r="291" spans="19:24" ht="13.2" x14ac:dyDescent="0.25">
      <c r="S291" s="40"/>
      <c r="X291" s="37"/>
    </row>
    <row r="292" spans="19:24" ht="13.2" x14ac:dyDescent="0.25">
      <c r="S292" s="40"/>
      <c r="X292" s="37"/>
    </row>
    <row r="293" spans="19:24" ht="13.2" x14ac:dyDescent="0.25">
      <c r="S293" s="40"/>
      <c r="X293" s="37"/>
    </row>
    <row r="294" spans="19:24" ht="13.2" x14ac:dyDescent="0.25">
      <c r="S294" s="40"/>
      <c r="X294" s="37"/>
    </row>
    <row r="295" spans="19:24" ht="13.2" x14ac:dyDescent="0.25">
      <c r="S295" s="40"/>
      <c r="X295" s="37"/>
    </row>
    <row r="296" spans="19:24" ht="13.2" x14ac:dyDescent="0.25">
      <c r="S296" s="40"/>
      <c r="X296" s="37"/>
    </row>
    <row r="297" spans="19:24" ht="13.2" x14ac:dyDescent="0.25">
      <c r="S297" s="40"/>
      <c r="X297" s="37"/>
    </row>
    <row r="298" spans="19:24" ht="13.2" x14ac:dyDescent="0.25">
      <c r="S298" s="40"/>
      <c r="X298" s="37"/>
    </row>
    <row r="299" spans="19:24" ht="13.2" x14ac:dyDescent="0.25">
      <c r="S299" s="40"/>
      <c r="X299" s="37"/>
    </row>
    <row r="300" spans="19:24" ht="13.2" x14ac:dyDescent="0.25">
      <c r="S300" s="40"/>
      <c r="X300" s="37"/>
    </row>
    <row r="301" spans="19:24" ht="13.2" x14ac:dyDescent="0.25">
      <c r="S301" s="40"/>
      <c r="X301" s="37"/>
    </row>
    <row r="302" spans="19:24" ht="13.2" x14ac:dyDescent="0.25">
      <c r="S302" s="40"/>
      <c r="X302" s="37"/>
    </row>
    <row r="303" spans="19:24" ht="13.2" x14ac:dyDescent="0.25">
      <c r="S303" s="40"/>
      <c r="X303" s="37"/>
    </row>
    <row r="304" spans="19:24" ht="13.2" x14ac:dyDescent="0.25">
      <c r="S304" s="40"/>
      <c r="X304" s="37"/>
    </row>
    <row r="305" spans="19:24" ht="13.2" x14ac:dyDescent="0.25">
      <c r="S305" s="40"/>
      <c r="X305" s="37"/>
    </row>
    <row r="306" spans="19:24" ht="13.2" x14ac:dyDescent="0.25">
      <c r="S306" s="40"/>
      <c r="X306" s="37"/>
    </row>
    <row r="307" spans="19:24" ht="13.2" x14ac:dyDescent="0.25">
      <c r="S307" s="40"/>
      <c r="X307" s="37"/>
    </row>
    <row r="308" spans="19:24" ht="13.2" x14ac:dyDescent="0.25">
      <c r="S308" s="40"/>
      <c r="X308" s="37"/>
    </row>
    <row r="309" spans="19:24" ht="13.2" x14ac:dyDescent="0.25">
      <c r="S309" s="40"/>
      <c r="X309" s="37"/>
    </row>
    <row r="310" spans="19:24" ht="13.2" x14ac:dyDescent="0.25">
      <c r="S310" s="40"/>
      <c r="X310" s="37"/>
    </row>
    <row r="311" spans="19:24" ht="13.2" x14ac:dyDescent="0.25">
      <c r="S311" s="40"/>
      <c r="X311" s="37"/>
    </row>
    <row r="312" spans="19:24" ht="13.2" x14ac:dyDescent="0.25">
      <c r="S312" s="40"/>
      <c r="X312" s="37"/>
    </row>
    <row r="313" spans="19:24" ht="13.2" x14ac:dyDescent="0.25">
      <c r="S313" s="40"/>
      <c r="X313" s="37"/>
    </row>
    <row r="314" spans="19:24" ht="13.2" x14ac:dyDescent="0.25">
      <c r="S314" s="40"/>
      <c r="X314" s="37"/>
    </row>
    <row r="315" spans="19:24" ht="13.2" x14ac:dyDescent="0.25">
      <c r="S315" s="40"/>
      <c r="X315" s="37"/>
    </row>
    <row r="316" spans="19:24" ht="13.2" x14ac:dyDescent="0.25">
      <c r="S316" s="40"/>
      <c r="X316" s="37"/>
    </row>
    <row r="317" spans="19:24" ht="13.2" x14ac:dyDescent="0.25">
      <c r="S317" s="40"/>
      <c r="X317" s="37"/>
    </row>
    <row r="318" spans="19:24" ht="13.2" x14ac:dyDescent="0.25">
      <c r="S318" s="40"/>
      <c r="X318" s="37"/>
    </row>
    <row r="319" spans="19:24" ht="13.2" x14ac:dyDescent="0.25">
      <c r="S319" s="40"/>
      <c r="X319" s="37"/>
    </row>
    <row r="320" spans="19:24" ht="13.2" x14ac:dyDescent="0.25">
      <c r="S320" s="40"/>
      <c r="X320" s="37"/>
    </row>
    <row r="321" spans="19:24" ht="13.2" x14ac:dyDescent="0.25">
      <c r="S321" s="40"/>
      <c r="X321" s="37"/>
    </row>
    <row r="322" spans="19:24" ht="13.2" x14ac:dyDescent="0.25">
      <c r="S322" s="40"/>
      <c r="X322" s="37"/>
    </row>
    <row r="323" spans="19:24" ht="13.2" x14ac:dyDescent="0.25">
      <c r="S323" s="40"/>
      <c r="X323" s="37"/>
    </row>
    <row r="324" spans="19:24" ht="13.2" x14ac:dyDescent="0.25">
      <c r="S324" s="40"/>
      <c r="X324" s="37"/>
    </row>
    <row r="325" spans="19:24" ht="13.2" x14ac:dyDescent="0.25">
      <c r="S325" s="40"/>
      <c r="X325" s="37"/>
    </row>
    <row r="326" spans="19:24" ht="13.2" x14ac:dyDescent="0.25">
      <c r="S326" s="40"/>
      <c r="X326" s="37"/>
    </row>
    <row r="327" spans="19:24" ht="13.2" x14ac:dyDescent="0.25">
      <c r="S327" s="40"/>
      <c r="X327" s="37"/>
    </row>
    <row r="328" spans="19:24" ht="13.2" x14ac:dyDescent="0.25">
      <c r="S328" s="40"/>
      <c r="X328" s="37"/>
    </row>
    <row r="329" spans="19:24" ht="13.2" x14ac:dyDescent="0.25">
      <c r="S329" s="40"/>
      <c r="X329" s="37"/>
    </row>
    <row r="330" spans="19:24" ht="13.2" x14ac:dyDescent="0.25">
      <c r="S330" s="40"/>
      <c r="X330" s="37"/>
    </row>
    <row r="331" spans="19:24" ht="13.2" x14ac:dyDescent="0.25">
      <c r="S331" s="40"/>
      <c r="X331" s="37"/>
    </row>
    <row r="332" spans="19:24" ht="13.2" x14ac:dyDescent="0.25">
      <c r="S332" s="40"/>
      <c r="X332" s="37"/>
    </row>
    <row r="333" spans="19:24" ht="13.2" x14ac:dyDescent="0.25">
      <c r="S333" s="40"/>
      <c r="X333" s="37"/>
    </row>
    <row r="334" spans="19:24" ht="13.2" x14ac:dyDescent="0.25">
      <c r="S334" s="40"/>
      <c r="X334" s="37"/>
    </row>
    <row r="335" spans="19:24" ht="13.2" x14ac:dyDescent="0.25">
      <c r="S335" s="40"/>
      <c r="X335" s="37"/>
    </row>
    <row r="336" spans="19:24" ht="13.2" x14ac:dyDescent="0.25">
      <c r="S336" s="40"/>
      <c r="X336" s="37"/>
    </row>
    <row r="337" spans="19:24" ht="13.2" x14ac:dyDescent="0.25">
      <c r="S337" s="40"/>
      <c r="X337" s="37"/>
    </row>
    <row r="338" spans="19:24" ht="13.2" x14ac:dyDescent="0.25">
      <c r="S338" s="40"/>
      <c r="X338" s="37"/>
    </row>
    <row r="339" spans="19:24" ht="13.2" x14ac:dyDescent="0.25">
      <c r="S339" s="40"/>
      <c r="X339" s="37"/>
    </row>
    <row r="340" spans="19:24" ht="13.2" x14ac:dyDescent="0.25">
      <c r="S340" s="40"/>
      <c r="X340" s="37"/>
    </row>
    <row r="341" spans="19:24" ht="13.2" x14ac:dyDescent="0.25">
      <c r="S341" s="40"/>
      <c r="X341" s="37"/>
    </row>
    <row r="342" spans="19:24" ht="13.2" x14ac:dyDescent="0.25">
      <c r="S342" s="40"/>
      <c r="X342" s="37"/>
    </row>
    <row r="343" spans="19:24" ht="13.2" x14ac:dyDescent="0.25">
      <c r="S343" s="40"/>
      <c r="X343" s="37"/>
    </row>
    <row r="344" spans="19:24" ht="13.2" x14ac:dyDescent="0.25">
      <c r="S344" s="40"/>
      <c r="X344" s="37"/>
    </row>
    <row r="345" spans="19:24" ht="13.2" x14ac:dyDescent="0.25">
      <c r="S345" s="40"/>
      <c r="X345" s="37"/>
    </row>
    <row r="346" spans="19:24" ht="13.2" x14ac:dyDescent="0.25">
      <c r="S346" s="40"/>
      <c r="X346" s="37"/>
    </row>
    <row r="347" spans="19:24" ht="13.2" x14ac:dyDescent="0.25">
      <c r="S347" s="40"/>
      <c r="X347" s="37"/>
    </row>
    <row r="348" spans="19:24" ht="13.2" x14ac:dyDescent="0.25">
      <c r="S348" s="40"/>
      <c r="X348" s="37"/>
    </row>
    <row r="349" spans="19:24" ht="13.2" x14ac:dyDescent="0.25">
      <c r="S349" s="40"/>
      <c r="X349" s="37"/>
    </row>
    <row r="350" spans="19:24" ht="13.2" x14ac:dyDescent="0.25">
      <c r="S350" s="40"/>
      <c r="X350" s="37"/>
    </row>
    <row r="351" spans="19:24" ht="13.2" x14ac:dyDescent="0.25">
      <c r="S351" s="40"/>
      <c r="X351" s="37"/>
    </row>
    <row r="352" spans="19:24" ht="13.2" x14ac:dyDescent="0.25">
      <c r="S352" s="40"/>
      <c r="X352" s="37"/>
    </row>
    <row r="353" spans="19:24" ht="13.2" x14ac:dyDescent="0.25">
      <c r="S353" s="40"/>
      <c r="X353" s="37"/>
    </row>
    <row r="354" spans="19:24" ht="13.2" x14ac:dyDescent="0.25">
      <c r="S354" s="40"/>
      <c r="X354" s="37"/>
    </row>
    <row r="355" spans="19:24" ht="13.2" x14ac:dyDescent="0.25">
      <c r="S355" s="40"/>
      <c r="X355" s="37"/>
    </row>
    <row r="356" spans="19:24" ht="13.2" x14ac:dyDescent="0.25">
      <c r="S356" s="40"/>
      <c r="X356" s="37"/>
    </row>
    <row r="357" spans="19:24" ht="13.2" x14ac:dyDescent="0.25">
      <c r="S357" s="40"/>
      <c r="X357" s="37"/>
    </row>
    <row r="358" spans="19:24" ht="13.2" x14ac:dyDescent="0.25">
      <c r="S358" s="40"/>
      <c r="X358" s="37"/>
    </row>
    <row r="359" spans="19:24" ht="13.2" x14ac:dyDescent="0.25">
      <c r="S359" s="40"/>
      <c r="X359" s="37"/>
    </row>
    <row r="360" spans="19:24" ht="13.2" x14ac:dyDescent="0.25">
      <c r="S360" s="40"/>
      <c r="X360" s="37"/>
    </row>
    <row r="361" spans="19:24" ht="13.2" x14ac:dyDescent="0.25">
      <c r="S361" s="40"/>
      <c r="X361" s="37"/>
    </row>
    <row r="362" spans="19:24" ht="13.2" x14ac:dyDescent="0.25">
      <c r="S362" s="40"/>
      <c r="X362" s="37"/>
    </row>
    <row r="363" spans="19:24" ht="13.2" x14ac:dyDescent="0.25">
      <c r="S363" s="40"/>
      <c r="X363" s="37"/>
    </row>
    <row r="364" spans="19:24" ht="13.2" x14ac:dyDescent="0.25">
      <c r="S364" s="40"/>
      <c r="X364" s="37"/>
    </row>
    <row r="365" spans="19:24" ht="13.2" x14ac:dyDescent="0.25">
      <c r="S365" s="40"/>
      <c r="X365" s="37"/>
    </row>
    <row r="366" spans="19:24" ht="13.2" x14ac:dyDescent="0.25">
      <c r="S366" s="40"/>
      <c r="X366" s="37"/>
    </row>
    <row r="367" spans="19:24" ht="13.2" x14ac:dyDescent="0.25">
      <c r="S367" s="40"/>
      <c r="X367" s="37"/>
    </row>
    <row r="368" spans="19:24" ht="13.2" x14ac:dyDescent="0.25">
      <c r="S368" s="40"/>
      <c r="X368" s="37"/>
    </row>
    <row r="369" spans="19:24" ht="13.2" x14ac:dyDescent="0.25">
      <c r="S369" s="40"/>
      <c r="X369" s="37"/>
    </row>
    <row r="370" spans="19:24" ht="13.2" x14ac:dyDescent="0.25">
      <c r="S370" s="40"/>
      <c r="X370" s="37"/>
    </row>
    <row r="371" spans="19:24" ht="13.2" x14ac:dyDescent="0.25">
      <c r="S371" s="40"/>
      <c r="X371" s="37"/>
    </row>
    <row r="372" spans="19:24" ht="13.2" x14ac:dyDescent="0.25">
      <c r="S372" s="40"/>
      <c r="X372" s="37"/>
    </row>
    <row r="373" spans="19:24" ht="13.2" x14ac:dyDescent="0.25">
      <c r="S373" s="40"/>
      <c r="X373" s="37"/>
    </row>
    <row r="374" spans="19:24" ht="13.2" x14ac:dyDescent="0.25">
      <c r="S374" s="40"/>
      <c r="X374" s="37"/>
    </row>
    <row r="375" spans="19:24" ht="13.2" x14ac:dyDescent="0.25">
      <c r="S375" s="40"/>
      <c r="X375" s="37"/>
    </row>
    <row r="376" spans="19:24" ht="13.2" x14ac:dyDescent="0.25">
      <c r="S376" s="40"/>
      <c r="X376" s="37"/>
    </row>
    <row r="377" spans="19:24" ht="13.2" x14ac:dyDescent="0.25">
      <c r="S377" s="40"/>
      <c r="X377" s="37"/>
    </row>
    <row r="378" spans="19:24" ht="13.2" x14ac:dyDescent="0.25">
      <c r="S378" s="40"/>
      <c r="X378" s="37"/>
    </row>
    <row r="379" spans="19:24" ht="13.2" x14ac:dyDescent="0.25">
      <c r="S379" s="40"/>
      <c r="X379" s="37"/>
    </row>
    <row r="380" spans="19:24" ht="13.2" x14ac:dyDescent="0.25">
      <c r="S380" s="40"/>
      <c r="X380" s="37"/>
    </row>
    <row r="381" spans="19:24" ht="13.2" x14ac:dyDescent="0.25">
      <c r="S381" s="40"/>
      <c r="X381" s="37"/>
    </row>
    <row r="382" spans="19:24" ht="13.2" x14ac:dyDescent="0.25">
      <c r="S382" s="40"/>
      <c r="X382" s="37"/>
    </row>
    <row r="383" spans="19:24" ht="13.2" x14ac:dyDescent="0.25">
      <c r="S383" s="40"/>
      <c r="X383" s="37"/>
    </row>
    <row r="384" spans="19:24" ht="13.2" x14ac:dyDescent="0.25">
      <c r="S384" s="40"/>
      <c r="X384" s="37"/>
    </row>
    <row r="385" spans="19:24" ht="13.2" x14ac:dyDescent="0.25">
      <c r="S385" s="40"/>
      <c r="X385" s="37"/>
    </row>
    <row r="386" spans="19:24" ht="13.2" x14ac:dyDescent="0.25">
      <c r="S386" s="40"/>
      <c r="X386" s="37"/>
    </row>
    <row r="387" spans="19:24" ht="13.2" x14ac:dyDescent="0.25">
      <c r="S387" s="40"/>
      <c r="X387" s="37"/>
    </row>
    <row r="388" spans="19:24" ht="13.2" x14ac:dyDescent="0.25">
      <c r="S388" s="40"/>
      <c r="X388" s="37"/>
    </row>
    <row r="389" spans="19:24" ht="13.2" x14ac:dyDescent="0.25">
      <c r="S389" s="40"/>
      <c r="X389" s="37"/>
    </row>
    <row r="390" spans="19:24" ht="13.2" x14ac:dyDescent="0.25">
      <c r="S390" s="40"/>
      <c r="X390" s="37"/>
    </row>
    <row r="391" spans="19:24" ht="13.2" x14ac:dyDescent="0.25">
      <c r="S391" s="40"/>
      <c r="X391" s="37"/>
    </row>
    <row r="392" spans="19:24" ht="13.2" x14ac:dyDescent="0.25">
      <c r="S392" s="40"/>
      <c r="X392" s="37"/>
    </row>
    <row r="393" spans="19:24" ht="13.2" x14ac:dyDescent="0.25">
      <c r="S393" s="40"/>
      <c r="X393" s="37"/>
    </row>
    <row r="394" spans="19:24" ht="13.2" x14ac:dyDescent="0.25">
      <c r="S394" s="40"/>
      <c r="X394" s="37"/>
    </row>
    <row r="395" spans="19:24" ht="13.2" x14ac:dyDescent="0.25">
      <c r="S395" s="40"/>
      <c r="X395" s="37"/>
    </row>
    <row r="396" spans="19:24" ht="13.2" x14ac:dyDescent="0.25">
      <c r="S396" s="40"/>
      <c r="X396" s="37"/>
    </row>
    <row r="397" spans="19:24" ht="13.2" x14ac:dyDescent="0.25">
      <c r="S397" s="40"/>
      <c r="X397" s="37"/>
    </row>
    <row r="398" spans="19:24" ht="13.2" x14ac:dyDescent="0.25">
      <c r="S398" s="40"/>
      <c r="X398" s="37"/>
    </row>
    <row r="399" spans="19:24" ht="13.2" x14ac:dyDescent="0.25">
      <c r="S399" s="40"/>
      <c r="X399" s="37"/>
    </row>
    <row r="400" spans="19:24" ht="13.2" x14ac:dyDescent="0.25">
      <c r="S400" s="40"/>
      <c r="X400" s="37"/>
    </row>
    <row r="401" spans="19:24" ht="13.2" x14ac:dyDescent="0.25">
      <c r="S401" s="40"/>
      <c r="X401" s="37"/>
    </row>
    <row r="402" spans="19:24" ht="13.2" x14ac:dyDescent="0.25">
      <c r="S402" s="40"/>
      <c r="X402" s="37"/>
    </row>
    <row r="403" spans="19:24" ht="13.2" x14ac:dyDescent="0.25">
      <c r="S403" s="40"/>
      <c r="X403" s="37"/>
    </row>
    <row r="404" spans="19:24" ht="13.2" x14ac:dyDescent="0.25">
      <c r="S404" s="40"/>
      <c r="X404" s="37"/>
    </row>
    <row r="405" spans="19:24" ht="13.2" x14ac:dyDescent="0.25">
      <c r="S405" s="40"/>
      <c r="X405" s="37"/>
    </row>
    <row r="406" spans="19:24" ht="13.2" x14ac:dyDescent="0.25">
      <c r="S406" s="40"/>
      <c r="X406" s="37"/>
    </row>
    <row r="407" spans="19:24" ht="13.2" x14ac:dyDescent="0.25">
      <c r="S407" s="40"/>
      <c r="X407" s="37"/>
    </row>
    <row r="408" spans="19:24" ht="13.2" x14ac:dyDescent="0.25">
      <c r="S408" s="40"/>
      <c r="X408" s="37"/>
    </row>
    <row r="409" spans="19:24" ht="13.2" x14ac:dyDescent="0.25">
      <c r="S409" s="40"/>
      <c r="X409" s="37"/>
    </row>
    <row r="410" spans="19:24" ht="13.2" x14ac:dyDescent="0.25">
      <c r="S410" s="40"/>
      <c r="X410" s="37"/>
    </row>
    <row r="411" spans="19:24" ht="13.2" x14ac:dyDescent="0.25">
      <c r="S411" s="40"/>
      <c r="X411" s="37"/>
    </row>
    <row r="412" spans="19:24" ht="13.2" x14ac:dyDescent="0.25">
      <c r="S412" s="40"/>
      <c r="X412" s="37"/>
    </row>
    <row r="413" spans="19:24" ht="13.2" x14ac:dyDescent="0.25">
      <c r="S413" s="40"/>
      <c r="X413" s="37"/>
    </row>
    <row r="414" spans="19:24" ht="13.2" x14ac:dyDescent="0.25">
      <c r="S414" s="40"/>
      <c r="X414" s="37"/>
    </row>
    <row r="415" spans="19:24" ht="13.2" x14ac:dyDescent="0.25">
      <c r="S415" s="40"/>
      <c r="X415" s="37"/>
    </row>
    <row r="416" spans="19:24" ht="13.2" x14ac:dyDescent="0.25">
      <c r="S416" s="40"/>
      <c r="X416" s="37"/>
    </row>
    <row r="417" spans="19:24" ht="13.2" x14ac:dyDescent="0.25">
      <c r="S417" s="40"/>
      <c r="X417" s="37"/>
    </row>
    <row r="418" spans="19:24" ht="13.2" x14ac:dyDescent="0.25">
      <c r="S418" s="40"/>
      <c r="X418" s="37"/>
    </row>
    <row r="419" spans="19:24" ht="13.2" x14ac:dyDescent="0.25">
      <c r="S419" s="40"/>
      <c r="X419" s="37"/>
    </row>
    <row r="420" spans="19:24" ht="13.2" x14ac:dyDescent="0.25">
      <c r="S420" s="40"/>
      <c r="X420" s="37"/>
    </row>
    <row r="421" spans="19:24" ht="13.2" x14ac:dyDescent="0.25">
      <c r="S421" s="40"/>
      <c r="X421" s="37"/>
    </row>
    <row r="422" spans="19:24" ht="13.2" x14ac:dyDescent="0.25">
      <c r="S422" s="40"/>
      <c r="X422" s="37"/>
    </row>
    <row r="423" spans="19:24" ht="13.2" x14ac:dyDescent="0.25">
      <c r="S423" s="40"/>
      <c r="X423" s="37"/>
    </row>
    <row r="424" spans="19:24" ht="13.2" x14ac:dyDescent="0.25">
      <c r="S424" s="40"/>
      <c r="X424" s="37"/>
    </row>
    <row r="425" spans="19:24" ht="13.2" x14ac:dyDescent="0.25">
      <c r="S425" s="40"/>
      <c r="X425" s="37"/>
    </row>
    <row r="426" spans="19:24" ht="13.2" x14ac:dyDescent="0.25">
      <c r="S426" s="40"/>
      <c r="X426" s="37"/>
    </row>
    <row r="427" spans="19:24" ht="13.2" x14ac:dyDescent="0.25">
      <c r="S427" s="40"/>
      <c r="X427" s="37"/>
    </row>
    <row r="428" spans="19:24" ht="13.2" x14ac:dyDescent="0.25">
      <c r="S428" s="40"/>
      <c r="X428" s="37"/>
    </row>
    <row r="429" spans="19:24" ht="13.2" x14ac:dyDescent="0.25">
      <c r="S429" s="40"/>
      <c r="X429" s="37"/>
    </row>
    <row r="430" spans="19:24" ht="13.2" x14ac:dyDescent="0.25">
      <c r="S430" s="40"/>
      <c r="X430" s="37"/>
    </row>
    <row r="431" spans="19:24" ht="13.2" x14ac:dyDescent="0.25">
      <c r="S431" s="40"/>
      <c r="X431" s="37"/>
    </row>
    <row r="432" spans="19:24" ht="13.2" x14ac:dyDescent="0.25">
      <c r="S432" s="40"/>
      <c r="X432" s="37"/>
    </row>
    <row r="433" spans="19:24" ht="13.2" x14ac:dyDescent="0.25">
      <c r="S433" s="40"/>
      <c r="X433" s="37"/>
    </row>
    <row r="434" spans="19:24" ht="13.2" x14ac:dyDescent="0.25">
      <c r="S434" s="40"/>
      <c r="X434" s="37"/>
    </row>
    <row r="435" spans="19:24" ht="13.2" x14ac:dyDescent="0.25">
      <c r="S435" s="40"/>
      <c r="X435" s="37"/>
    </row>
    <row r="436" spans="19:24" ht="13.2" x14ac:dyDescent="0.25">
      <c r="S436" s="40"/>
      <c r="X436" s="37"/>
    </row>
    <row r="437" spans="19:24" ht="13.2" x14ac:dyDescent="0.25">
      <c r="S437" s="40"/>
      <c r="X437" s="37"/>
    </row>
    <row r="438" spans="19:24" ht="13.2" x14ac:dyDescent="0.25">
      <c r="S438" s="40"/>
      <c r="X438" s="37"/>
    </row>
    <row r="439" spans="19:24" ht="13.2" x14ac:dyDescent="0.25">
      <c r="S439" s="40"/>
      <c r="X439" s="37"/>
    </row>
    <row r="440" spans="19:24" ht="13.2" x14ac:dyDescent="0.25">
      <c r="S440" s="40"/>
      <c r="X440" s="37"/>
    </row>
    <row r="441" spans="19:24" ht="13.2" x14ac:dyDescent="0.25">
      <c r="S441" s="40"/>
      <c r="X441" s="37"/>
    </row>
    <row r="442" spans="19:24" ht="13.2" x14ac:dyDescent="0.25">
      <c r="S442" s="40"/>
      <c r="X442" s="37"/>
    </row>
    <row r="443" spans="19:24" ht="13.2" x14ac:dyDescent="0.25">
      <c r="S443" s="40"/>
      <c r="X443" s="37"/>
    </row>
    <row r="444" spans="19:24" ht="13.2" x14ac:dyDescent="0.25">
      <c r="S444" s="40"/>
      <c r="X444" s="37"/>
    </row>
    <row r="445" spans="19:24" ht="13.2" x14ac:dyDescent="0.25">
      <c r="S445" s="40"/>
      <c r="X445" s="37"/>
    </row>
    <row r="446" spans="19:24" ht="13.2" x14ac:dyDescent="0.25">
      <c r="S446" s="40"/>
      <c r="X446" s="37"/>
    </row>
    <row r="447" spans="19:24" ht="13.2" x14ac:dyDescent="0.25">
      <c r="S447" s="40"/>
      <c r="X447" s="37"/>
    </row>
    <row r="448" spans="19:24" ht="13.2" x14ac:dyDescent="0.25">
      <c r="S448" s="40"/>
      <c r="X448" s="37"/>
    </row>
    <row r="449" spans="19:24" ht="13.2" x14ac:dyDescent="0.25">
      <c r="S449" s="40"/>
      <c r="X449" s="37"/>
    </row>
    <row r="450" spans="19:24" ht="13.2" x14ac:dyDescent="0.25">
      <c r="S450" s="40"/>
      <c r="X450" s="37"/>
    </row>
    <row r="451" spans="19:24" ht="13.2" x14ac:dyDescent="0.25">
      <c r="S451" s="40"/>
      <c r="X451" s="37"/>
    </row>
    <row r="452" spans="19:24" ht="13.2" x14ac:dyDescent="0.25">
      <c r="S452" s="40"/>
      <c r="X452" s="37"/>
    </row>
    <row r="453" spans="19:24" ht="13.2" x14ac:dyDescent="0.25">
      <c r="S453" s="40"/>
      <c r="X453" s="37"/>
    </row>
    <row r="454" spans="19:24" ht="13.2" x14ac:dyDescent="0.25">
      <c r="S454" s="40"/>
      <c r="X454" s="37"/>
    </row>
    <row r="455" spans="19:24" ht="13.2" x14ac:dyDescent="0.25">
      <c r="S455" s="40"/>
      <c r="X455" s="37"/>
    </row>
    <row r="456" spans="19:24" ht="13.2" x14ac:dyDescent="0.25">
      <c r="S456" s="40"/>
      <c r="X456" s="37"/>
    </row>
    <row r="457" spans="19:24" ht="13.2" x14ac:dyDescent="0.25">
      <c r="S457" s="40"/>
      <c r="X457" s="37"/>
    </row>
    <row r="458" spans="19:24" ht="13.2" x14ac:dyDescent="0.25">
      <c r="S458" s="40"/>
      <c r="X458" s="37"/>
    </row>
    <row r="459" spans="19:24" ht="13.2" x14ac:dyDescent="0.25">
      <c r="S459" s="40"/>
      <c r="X459" s="37"/>
    </row>
    <row r="460" spans="19:24" ht="13.2" x14ac:dyDescent="0.25">
      <c r="S460" s="40"/>
      <c r="X460" s="37"/>
    </row>
    <row r="461" spans="19:24" ht="13.2" x14ac:dyDescent="0.25">
      <c r="S461" s="40"/>
      <c r="X461" s="37"/>
    </row>
    <row r="462" spans="19:24" ht="13.2" x14ac:dyDescent="0.25">
      <c r="S462" s="40"/>
      <c r="X462" s="37"/>
    </row>
    <row r="463" spans="19:24" ht="13.2" x14ac:dyDescent="0.25">
      <c r="S463" s="40"/>
      <c r="X463" s="37"/>
    </row>
    <row r="464" spans="19:24" ht="13.2" x14ac:dyDescent="0.25">
      <c r="S464" s="40"/>
      <c r="X464" s="37"/>
    </row>
    <row r="465" spans="19:24" ht="13.2" x14ac:dyDescent="0.25">
      <c r="S465" s="40"/>
      <c r="X465" s="37"/>
    </row>
    <row r="466" spans="19:24" ht="13.2" x14ac:dyDescent="0.25">
      <c r="S466" s="40"/>
      <c r="X466" s="37"/>
    </row>
    <row r="467" spans="19:24" ht="13.2" x14ac:dyDescent="0.25">
      <c r="S467" s="40"/>
      <c r="X467" s="37"/>
    </row>
    <row r="468" spans="19:24" ht="13.2" x14ac:dyDescent="0.25">
      <c r="S468" s="40"/>
      <c r="X468" s="37"/>
    </row>
    <row r="469" spans="19:24" ht="13.2" x14ac:dyDescent="0.25">
      <c r="S469" s="40"/>
      <c r="X469" s="37"/>
    </row>
    <row r="470" spans="19:24" ht="13.2" x14ac:dyDescent="0.25">
      <c r="S470" s="40"/>
      <c r="X470" s="37"/>
    </row>
    <row r="471" spans="19:24" ht="13.2" x14ac:dyDescent="0.25">
      <c r="S471" s="40"/>
      <c r="X471" s="37"/>
    </row>
    <row r="472" spans="19:24" ht="13.2" x14ac:dyDescent="0.25">
      <c r="S472" s="40"/>
      <c r="X472" s="37"/>
    </row>
    <row r="473" spans="19:24" ht="13.2" x14ac:dyDescent="0.25">
      <c r="S473" s="40"/>
      <c r="X473" s="37"/>
    </row>
    <row r="474" spans="19:24" ht="13.2" x14ac:dyDescent="0.25">
      <c r="S474" s="40"/>
      <c r="X474" s="37"/>
    </row>
    <row r="475" spans="19:24" ht="13.2" x14ac:dyDescent="0.25">
      <c r="S475" s="40"/>
      <c r="X475" s="37"/>
    </row>
    <row r="476" spans="19:24" ht="13.2" x14ac:dyDescent="0.25">
      <c r="S476" s="40"/>
      <c r="X476" s="37"/>
    </row>
    <row r="477" spans="19:24" ht="13.2" x14ac:dyDescent="0.25">
      <c r="S477" s="40"/>
      <c r="X477" s="37"/>
    </row>
    <row r="478" spans="19:24" ht="13.2" x14ac:dyDescent="0.25">
      <c r="S478" s="40"/>
      <c r="X478" s="37"/>
    </row>
    <row r="479" spans="19:24" ht="13.2" x14ac:dyDescent="0.25">
      <c r="S479" s="40"/>
      <c r="X479" s="37"/>
    </row>
    <row r="480" spans="19:24" ht="13.2" x14ac:dyDescent="0.25">
      <c r="S480" s="40"/>
      <c r="X480" s="37"/>
    </row>
    <row r="481" spans="19:24" ht="13.2" x14ac:dyDescent="0.25">
      <c r="S481" s="40"/>
      <c r="X481" s="37"/>
    </row>
    <row r="482" spans="19:24" ht="13.2" x14ac:dyDescent="0.25">
      <c r="S482" s="40"/>
      <c r="X482" s="37"/>
    </row>
    <row r="483" spans="19:24" ht="13.2" x14ac:dyDescent="0.25">
      <c r="S483" s="40"/>
      <c r="X483" s="37"/>
    </row>
    <row r="484" spans="19:24" ht="13.2" x14ac:dyDescent="0.25">
      <c r="S484" s="40"/>
      <c r="X484" s="37"/>
    </row>
    <row r="485" spans="19:24" ht="13.2" x14ac:dyDescent="0.25">
      <c r="S485" s="40"/>
      <c r="X485" s="37"/>
    </row>
    <row r="486" spans="19:24" ht="13.2" x14ac:dyDescent="0.25">
      <c r="S486" s="40"/>
      <c r="X486" s="37"/>
    </row>
    <row r="487" spans="19:24" ht="13.2" x14ac:dyDescent="0.25">
      <c r="S487" s="40"/>
      <c r="X487" s="37"/>
    </row>
    <row r="488" spans="19:24" ht="13.2" x14ac:dyDescent="0.25">
      <c r="S488" s="40"/>
      <c r="X488" s="37"/>
    </row>
    <row r="489" spans="19:24" ht="13.2" x14ac:dyDescent="0.25">
      <c r="S489" s="40"/>
      <c r="X489" s="37"/>
    </row>
    <row r="490" spans="19:24" ht="13.2" x14ac:dyDescent="0.25">
      <c r="S490" s="40"/>
      <c r="X490" s="37"/>
    </row>
    <row r="491" spans="19:24" ht="13.2" x14ac:dyDescent="0.25">
      <c r="S491" s="40"/>
      <c r="X491" s="37"/>
    </row>
    <row r="492" spans="19:24" ht="13.2" x14ac:dyDescent="0.25">
      <c r="S492" s="40"/>
      <c r="X492" s="37"/>
    </row>
    <row r="493" spans="19:24" ht="13.2" x14ac:dyDescent="0.25">
      <c r="S493" s="40"/>
      <c r="X493" s="37"/>
    </row>
    <row r="494" spans="19:24" ht="13.2" x14ac:dyDescent="0.25">
      <c r="S494" s="40"/>
      <c r="X494" s="37"/>
    </row>
    <row r="495" spans="19:24" ht="13.2" x14ac:dyDescent="0.25">
      <c r="S495" s="40"/>
      <c r="X495" s="37"/>
    </row>
    <row r="496" spans="19:24" ht="13.2" x14ac:dyDescent="0.25">
      <c r="S496" s="40"/>
      <c r="X496" s="37"/>
    </row>
    <row r="497" spans="19:24" ht="13.2" x14ac:dyDescent="0.25">
      <c r="S497" s="40"/>
      <c r="X497" s="37"/>
    </row>
    <row r="498" spans="19:24" ht="13.2" x14ac:dyDescent="0.25">
      <c r="S498" s="40"/>
      <c r="X498" s="37"/>
    </row>
    <row r="499" spans="19:24" ht="13.2" x14ac:dyDescent="0.25">
      <c r="S499" s="40"/>
      <c r="X499" s="37"/>
    </row>
    <row r="500" spans="19:24" ht="13.2" x14ac:dyDescent="0.25">
      <c r="S500" s="40"/>
      <c r="X500" s="37"/>
    </row>
    <row r="501" spans="19:24" ht="13.2" x14ac:dyDescent="0.25">
      <c r="S501" s="40"/>
      <c r="X501" s="37"/>
    </row>
    <row r="502" spans="19:24" ht="13.2" x14ac:dyDescent="0.25">
      <c r="S502" s="40"/>
      <c r="X502" s="37"/>
    </row>
    <row r="503" spans="19:24" ht="13.2" x14ac:dyDescent="0.25">
      <c r="S503" s="40"/>
      <c r="X503" s="37"/>
    </row>
    <row r="504" spans="19:24" ht="13.2" x14ac:dyDescent="0.25">
      <c r="S504" s="40"/>
      <c r="X504" s="37"/>
    </row>
    <row r="505" spans="19:24" ht="13.2" x14ac:dyDescent="0.25">
      <c r="S505" s="40"/>
      <c r="X505" s="37"/>
    </row>
    <row r="506" spans="19:24" ht="13.2" x14ac:dyDescent="0.25">
      <c r="S506" s="40"/>
      <c r="X506" s="37"/>
    </row>
    <row r="507" spans="19:24" ht="13.2" x14ac:dyDescent="0.25">
      <c r="S507" s="40"/>
      <c r="X507" s="37"/>
    </row>
    <row r="508" spans="19:24" ht="13.2" x14ac:dyDescent="0.25">
      <c r="S508" s="40"/>
      <c r="X508" s="37"/>
    </row>
    <row r="509" spans="19:24" ht="13.2" x14ac:dyDescent="0.25">
      <c r="S509" s="40"/>
      <c r="X509" s="37"/>
    </row>
    <row r="510" spans="19:24" ht="13.2" x14ac:dyDescent="0.25">
      <c r="S510" s="40"/>
      <c r="X510" s="37"/>
    </row>
    <row r="511" spans="19:24" ht="13.2" x14ac:dyDescent="0.25">
      <c r="S511" s="40"/>
      <c r="X511" s="37"/>
    </row>
    <row r="512" spans="19:24" ht="13.2" x14ac:dyDescent="0.25">
      <c r="S512" s="40"/>
      <c r="X512" s="37"/>
    </row>
    <row r="513" spans="19:24" ht="13.2" x14ac:dyDescent="0.25">
      <c r="S513" s="40"/>
      <c r="X513" s="37"/>
    </row>
    <row r="514" spans="19:24" ht="13.2" x14ac:dyDescent="0.25">
      <c r="S514" s="40"/>
      <c r="X514" s="37"/>
    </row>
    <row r="515" spans="19:24" ht="13.2" x14ac:dyDescent="0.25">
      <c r="S515" s="40"/>
      <c r="X515" s="37"/>
    </row>
    <row r="516" spans="19:24" ht="13.2" x14ac:dyDescent="0.25">
      <c r="S516" s="40"/>
      <c r="X516" s="37"/>
    </row>
    <row r="517" spans="19:24" ht="13.2" x14ac:dyDescent="0.25">
      <c r="S517" s="40"/>
      <c r="X517" s="37"/>
    </row>
    <row r="518" spans="19:24" ht="13.2" x14ac:dyDescent="0.25">
      <c r="S518" s="40"/>
      <c r="X518" s="37"/>
    </row>
    <row r="519" spans="19:24" ht="13.2" x14ac:dyDescent="0.25">
      <c r="S519" s="40"/>
      <c r="X519" s="37"/>
    </row>
    <row r="520" spans="19:24" ht="13.2" x14ac:dyDescent="0.25">
      <c r="S520" s="40"/>
      <c r="X520" s="37"/>
    </row>
    <row r="521" spans="19:24" ht="13.2" x14ac:dyDescent="0.25">
      <c r="S521" s="40"/>
      <c r="X521" s="37"/>
    </row>
    <row r="522" spans="19:24" ht="13.2" x14ac:dyDescent="0.25">
      <c r="S522" s="40"/>
      <c r="X522" s="37"/>
    </row>
    <row r="523" spans="19:24" ht="13.2" x14ac:dyDescent="0.25">
      <c r="S523" s="40"/>
      <c r="X523" s="37"/>
    </row>
    <row r="524" spans="19:24" ht="13.2" x14ac:dyDescent="0.25">
      <c r="S524" s="40"/>
      <c r="X524" s="37"/>
    </row>
    <row r="525" spans="19:24" ht="13.2" x14ac:dyDescent="0.25">
      <c r="S525" s="40"/>
      <c r="X525" s="37"/>
    </row>
    <row r="526" spans="19:24" ht="13.2" x14ac:dyDescent="0.25">
      <c r="S526" s="40"/>
      <c r="X526" s="37"/>
    </row>
    <row r="527" spans="19:24" ht="13.2" x14ac:dyDescent="0.25">
      <c r="S527" s="40"/>
      <c r="X527" s="37"/>
    </row>
    <row r="528" spans="19:24" ht="13.2" x14ac:dyDescent="0.25">
      <c r="S528" s="40"/>
      <c r="X528" s="37"/>
    </row>
    <row r="529" spans="19:24" ht="13.2" x14ac:dyDescent="0.25">
      <c r="S529" s="40"/>
      <c r="X529" s="37"/>
    </row>
    <row r="530" spans="19:24" ht="13.2" x14ac:dyDescent="0.25">
      <c r="S530" s="40"/>
      <c r="X530" s="37"/>
    </row>
    <row r="531" spans="19:24" ht="13.2" x14ac:dyDescent="0.25">
      <c r="S531" s="40"/>
      <c r="X531" s="37"/>
    </row>
    <row r="532" spans="19:24" ht="13.2" x14ac:dyDescent="0.25">
      <c r="S532" s="40"/>
      <c r="X532" s="37"/>
    </row>
    <row r="533" spans="19:24" ht="13.2" x14ac:dyDescent="0.25">
      <c r="S533" s="40"/>
      <c r="X533" s="37"/>
    </row>
    <row r="534" spans="19:24" ht="13.2" x14ac:dyDescent="0.25">
      <c r="S534" s="40"/>
      <c r="X534" s="37"/>
    </row>
    <row r="535" spans="19:24" ht="13.2" x14ac:dyDescent="0.25">
      <c r="S535" s="40"/>
      <c r="X535" s="37"/>
    </row>
    <row r="536" spans="19:24" ht="13.2" x14ac:dyDescent="0.25">
      <c r="S536" s="40"/>
      <c r="X536" s="37"/>
    </row>
    <row r="537" spans="19:24" ht="13.2" x14ac:dyDescent="0.25">
      <c r="S537" s="40"/>
      <c r="X537" s="37"/>
    </row>
    <row r="538" spans="19:24" ht="13.2" x14ac:dyDescent="0.25">
      <c r="S538" s="40"/>
      <c r="X538" s="37"/>
    </row>
    <row r="539" spans="19:24" ht="13.2" x14ac:dyDescent="0.25">
      <c r="S539" s="40"/>
      <c r="X539" s="37"/>
    </row>
    <row r="540" spans="19:24" ht="13.2" x14ac:dyDescent="0.25">
      <c r="S540" s="40"/>
      <c r="X540" s="37"/>
    </row>
    <row r="541" spans="19:24" ht="13.2" x14ac:dyDescent="0.25">
      <c r="S541" s="40"/>
      <c r="X541" s="37"/>
    </row>
    <row r="542" spans="19:24" ht="13.2" x14ac:dyDescent="0.25">
      <c r="S542" s="40"/>
      <c r="X542" s="37"/>
    </row>
    <row r="543" spans="19:24" ht="13.2" x14ac:dyDescent="0.25">
      <c r="S543" s="40"/>
      <c r="X543" s="37"/>
    </row>
    <row r="544" spans="19:24" ht="13.2" x14ac:dyDescent="0.25">
      <c r="S544" s="40"/>
      <c r="X544" s="37"/>
    </row>
    <row r="545" spans="19:24" ht="13.2" x14ac:dyDescent="0.25">
      <c r="S545" s="40"/>
      <c r="X545" s="37"/>
    </row>
    <row r="546" spans="19:24" ht="13.2" x14ac:dyDescent="0.25">
      <c r="S546" s="40"/>
      <c r="X546" s="37"/>
    </row>
    <row r="547" spans="19:24" ht="13.2" x14ac:dyDescent="0.25">
      <c r="S547" s="40"/>
      <c r="X547" s="37"/>
    </row>
    <row r="548" spans="19:24" ht="13.2" x14ac:dyDescent="0.25">
      <c r="S548" s="40"/>
      <c r="X548" s="37"/>
    </row>
    <row r="549" spans="19:24" ht="13.2" x14ac:dyDescent="0.25">
      <c r="S549" s="40"/>
      <c r="X549" s="37"/>
    </row>
    <row r="550" spans="19:24" ht="13.2" x14ac:dyDescent="0.25">
      <c r="S550" s="40"/>
      <c r="X550" s="37"/>
    </row>
    <row r="551" spans="19:24" ht="13.2" x14ac:dyDescent="0.25">
      <c r="S551" s="40"/>
      <c r="X551" s="37"/>
    </row>
    <row r="552" spans="19:24" ht="13.2" x14ac:dyDescent="0.25">
      <c r="S552" s="40"/>
      <c r="X552" s="37"/>
    </row>
    <row r="553" spans="19:24" ht="13.2" x14ac:dyDescent="0.25">
      <c r="S553" s="40"/>
      <c r="X553" s="37"/>
    </row>
    <row r="554" spans="19:24" ht="13.2" x14ac:dyDescent="0.25">
      <c r="S554" s="40"/>
      <c r="X554" s="37"/>
    </row>
    <row r="555" spans="19:24" ht="13.2" x14ac:dyDescent="0.25">
      <c r="S555" s="40"/>
      <c r="X555" s="37"/>
    </row>
    <row r="556" spans="19:24" ht="13.2" x14ac:dyDescent="0.25">
      <c r="S556" s="40"/>
      <c r="X556" s="37"/>
    </row>
    <row r="557" spans="19:24" ht="13.2" x14ac:dyDescent="0.25">
      <c r="S557" s="40"/>
      <c r="X557" s="37"/>
    </row>
    <row r="558" spans="19:24" ht="13.2" x14ac:dyDescent="0.25">
      <c r="S558" s="40"/>
      <c r="X558" s="37"/>
    </row>
    <row r="559" spans="19:24" ht="13.2" x14ac:dyDescent="0.25">
      <c r="S559" s="40"/>
      <c r="X559" s="37"/>
    </row>
    <row r="560" spans="19:24" ht="13.2" x14ac:dyDescent="0.25">
      <c r="S560" s="40"/>
      <c r="X560" s="37"/>
    </row>
    <row r="561" spans="19:24" ht="13.2" x14ac:dyDescent="0.25">
      <c r="S561" s="40"/>
      <c r="X561" s="37"/>
    </row>
    <row r="562" spans="19:24" ht="13.2" x14ac:dyDescent="0.25">
      <c r="S562" s="40"/>
      <c r="X562" s="37"/>
    </row>
    <row r="563" spans="19:24" ht="13.2" x14ac:dyDescent="0.25">
      <c r="S563" s="40"/>
      <c r="X563" s="37"/>
    </row>
    <row r="564" spans="19:24" ht="13.2" x14ac:dyDescent="0.25">
      <c r="S564" s="40"/>
      <c r="X564" s="37"/>
    </row>
    <row r="565" spans="19:24" ht="13.2" x14ac:dyDescent="0.25">
      <c r="S565" s="40"/>
      <c r="X565" s="37"/>
    </row>
    <row r="566" spans="19:24" ht="13.2" x14ac:dyDescent="0.25">
      <c r="S566" s="40"/>
      <c r="X566" s="37"/>
    </row>
    <row r="567" spans="19:24" ht="13.2" x14ac:dyDescent="0.25">
      <c r="S567" s="40"/>
      <c r="X567" s="37"/>
    </row>
    <row r="568" spans="19:24" ht="13.2" x14ac:dyDescent="0.25">
      <c r="S568" s="40"/>
      <c r="X568" s="37"/>
    </row>
    <row r="569" spans="19:24" ht="13.2" x14ac:dyDescent="0.25">
      <c r="S569" s="40"/>
      <c r="X569" s="37"/>
    </row>
    <row r="570" spans="19:24" ht="13.2" x14ac:dyDescent="0.25">
      <c r="S570" s="40"/>
      <c r="X570" s="37"/>
    </row>
    <row r="571" spans="19:24" ht="13.2" x14ac:dyDescent="0.25">
      <c r="S571" s="40"/>
      <c r="X571" s="37"/>
    </row>
    <row r="572" spans="19:24" ht="13.2" x14ac:dyDescent="0.25">
      <c r="S572" s="40"/>
      <c r="X572" s="37"/>
    </row>
    <row r="573" spans="19:24" ht="13.2" x14ac:dyDescent="0.25">
      <c r="S573" s="40"/>
      <c r="X573" s="37"/>
    </row>
    <row r="574" spans="19:24" ht="13.2" x14ac:dyDescent="0.25">
      <c r="S574" s="40"/>
      <c r="X574" s="37"/>
    </row>
    <row r="575" spans="19:24" ht="13.2" x14ac:dyDescent="0.25">
      <c r="S575" s="40"/>
      <c r="X575" s="37"/>
    </row>
    <row r="576" spans="19:24" ht="13.2" x14ac:dyDescent="0.25">
      <c r="S576" s="40"/>
      <c r="X576" s="37"/>
    </row>
    <row r="577" spans="19:24" ht="13.2" x14ac:dyDescent="0.25">
      <c r="S577" s="40"/>
      <c r="X577" s="37"/>
    </row>
    <row r="578" spans="19:24" ht="13.2" x14ac:dyDescent="0.25">
      <c r="S578" s="40"/>
      <c r="X578" s="37"/>
    </row>
    <row r="579" spans="19:24" ht="13.2" x14ac:dyDescent="0.25">
      <c r="S579" s="40"/>
      <c r="X579" s="37"/>
    </row>
    <row r="580" spans="19:24" ht="13.2" x14ac:dyDescent="0.25">
      <c r="S580" s="40"/>
      <c r="X580" s="37"/>
    </row>
    <row r="581" spans="19:24" ht="13.2" x14ac:dyDescent="0.25">
      <c r="S581" s="40"/>
      <c r="X581" s="37"/>
    </row>
    <row r="582" spans="19:24" ht="13.2" x14ac:dyDescent="0.25">
      <c r="S582" s="40"/>
      <c r="X582" s="37"/>
    </row>
    <row r="583" spans="19:24" ht="13.2" x14ac:dyDescent="0.25">
      <c r="S583" s="40"/>
      <c r="X583" s="37"/>
    </row>
    <row r="584" spans="19:24" ht="13.2" x14ac:dyDescent="0.25">
      <c r="S584" s="40"/>
      <c r="X584" s="37"/>
    </row>
    <row r="585" spans="19:24" ht="13.2" x14ac:dyDescent="0.25">
      <c r="S585" s="40"/>
      <c r="X585" s="37"/>
    </row>
    <row r="586" spans="19:24" ht="13.2" x14ac:dyDescent="0.25">
      <c r="S586" s="40"/>
      <c r="X586" s="37"/>
    </row>
    <row r="587" spans="19:24" ht="13.2" x14ac:dyDescent="0.25">
      <c r="S587" s="40"/>
      <c r="X587" s="37"/>
    </row>
    <row r="588" spans="19:24" ht="13.2" x14ac:dyDescent="0.25">
      <c r="S588" s="40"/>
      <c r="X588" s="37"/>
    </row>
    <row r="589" spans="19:24" ht="13.2" x14ac:dyDescent="0.25">
      <c r="S589" s="40"/>
      <c r="X589" s="37"/>
    </row>
    <row r="590" spans="19:24" ht="13.2" x14ac:dyDescent="0.25">
      <c r="S590" s="40"/>
      <c r="X590" s="37"/>
    </row>
    <row r="591" spans="19:24" ht="13.2" x14ac:dyDescent="0.25">
      <c r="S591" s="40"/>
      <c r="X591" s="37"/>
    </row>
    <row r="592" spans="19:24" ht="13.2" x14ac:dyDescent="0.25">
      <c r="S592" s="40"/>
      <c r="X592" s="37"/>
    </row>
    <row r="593" spans="19:24" ht="13.2" x14ac:dyDescent="0.25">
      <c r="S593" s="40"/>
      <c r="X593" s="37"/>
    </row>
    <row r="594" spans="19:24" ht="13.2" x14ac:dyDescent="0.25">
      <c r="S594" s="40"/>
      <c r="X594" s="37"/>
    </row>
    <row r="595" spans="19:24" ht="13.2" x14ac:dyDescent="0.25">
      <c r="S595" s="40"/>
      <c r="X595" s="37"/>
    </row>
    <row r="596" spans="19:24" ht="13.2" x14ac:dyDescent="0.25">
      <c r="S596" s="40"/>
      <c r="X596" s="37"/>
    </row>
    <row r="597" spans="19:24" ht="13.2" x14ac:dyDescent="0.25">
      <c r="S597" s="40"/>
      <c r="X597" s="37"/>
    </row>
    <row r="598" spans="19:24" ht="13.2" x14ac:dyDescent="0.25">
      <c r="S598" s="40"/>
      <c r="X598" s="37"/>
    </row>
    <row r="599" spans="19:24" ht="13.2" x14ac:dyDescent="0.25">
      <c r="S599" s="40"/>
      <c r="X599" s="37"/>
    </row>
    <row r="600" spans="19:24" ht="13.2" x14ac:dyDescent="0.25">
      <c r="S600" s="40"/>
      <c r="X600" s="37"/>
    </row>
    <row r="601" spans="19:24" ht="13.2" x14ac:dyDescent="0.25">
      <c r="S601" s="40"/>
      <c r="X601" s="37"/>
    </row>
    <row r="602" spans="19:24" ht="13.2" x14ac:dyDescent="0.25">
      <c r="S602" s="40"/>
      <c r="X602" s="37"/>
    </row>
    <row r="603" spans="19:24" ht="13.2" x14ac:dyDescent="0.25">
      <c r="S603" s="40"/>
      <c r="X603" s="37"/>
    </row>
    <row r="604" spans="19:24" ht="13.2" x14ac:dyDescent="0.25">
      <c r="S604" s="40"/>
      <c r="X604" s="37"/>
    </row>
    <row r="605" spans="19:24" ht="13.2" x14ac:dyDescent="0.25">
      <c r="S605" s="40"/>
      <c r="X605" s="37"/>
    </row>
    <row r="606" spans="19:24" ht="13.2" x14ac:dyDescent="0.25">
      <c r="S606" s="40"/>
      <c r="X606" s="37"/>
    </row>
    <row r="607" spans="19:24" ht="13.2" x14ac:dyDescent="0.25">
      <c r="S607" s="40"/>
      <c r="X607" s="37"/>
    </row>
    <row r="608" spans="19:24" ht="13.2" x14ac:dyDescent="0.25">
      <c r="S608" s="40"/>
      <c r="X608" s="37"/>
    </row>
    <row r="609" spans="19:24" ht="13.2" x14ac:dyDescent="0.25">
      <c r="S609" s="40"/>
      <c r="X609" s="37"/>
    </row>
    <row r="610" spans="19:24" ht="13.2" x14ac:dyDescent="0.25">
      <c r="S610" s="40"/>
      <c r="X610" s="37"/>
    </row>
    <row r="611" spans="19:24" ht="13.2" x14ac:dyDescent="0.25">
      <c r="S611" s="40"/>
      <c r="X611" s="37"/>
    </row>
    <row r="612" spans="19:24" ht="13.2" x14ac:dyDescent="0.25">
      <c r="S612" s="40"/>
      <c r="X612" s="37"/>
    </row>
    <row r="613" spans="19:24" ht="13.2" x14ac:dyDescent="0.25">
      <c r="S613" s="40"/>
      <c r="X613" s="37"/>
    </row>
    <row r="614" spans="19:24" ht="13.2" x14ac:dyDescent="0.25">
      <c r="S614" s="40"/>
      <c r="X614" s="37"/>
    </row>
    <row r="615" spans="19:24" ht="13.2" x14ac:dyDescent="0.25">
      <c r="S615" s="40"/>
      <c r="X615" s="37"/>
    </row>
    <row r="616" spans="19:24" ht="13.2" x14ac:dyDescent="0.25">
      <c r="S616" s="40"/>
      <c r="X616" s="37"/>
    </row>
    <row r="617" spans="19:24" ht="13.2" x14ac:dyDescent="0.25">
      <c r="S617" s="40"/>
      <c r="X617" s="37"/>
    </row>
    <row r="618" spans="19:24" ht="13.2" x14ac:dyDescent="0.25">
      <c r="S618" s="40"/>
      <c r="X618" s="37"/>
    </row>
    <row r="619" spans="19:24" ht="13.2" x14ac:dyDescent="0.25">
      <c r="S619" s="40"/>
      <c r="X619" s="37"/>
    </row>
    <row r="620" spans="19:24" ht="13.2" x14ac:dyDescent="0.25">
      <c r="S620" s="40"/>
      <c r="X620" s="37"/>
    </row>
    <row r="621" spans="19:24" ht="13.2" x14ac:dyDescent="0.25">
      <c r="S621" s="40"/>
      <c r="X621" s="37"/>
    </row>
    <row r="622" spans="19:24" ht="13.2" x14ac:dyDescent="0.25">
      <c r="S622" s="40"/>
      <c r="X622" s="37"/>
    </row>
    <row r="623" spans="19:24" ht="13.2" x14ac:dyDescent="0.25">
      <c r="S623" s="40"/>
      <c r="X623" s="37"/>
    </row>
    <row r="624" spans="19:24" ht="13.2" x14ac:dyDescent="0.25">
      <c r="S624" s="40"/>
      <c r="X624" s="37"/>
    </row>
    <row r="625" spans="19:24" ht="13.2" x14ac:dyDescent="0.25">
      <c r="S625" s="40"/>
      <c r="X625" s="37"/>
    </row>
    <row r="626" spans="19:24" ht="13.2" x14ac:dyDescent="0.25">
      <c r="S626" s="40"/>
      <c r="X626" s="37"/>
    </row>
    <row r="627" spans="19:24" ht="13.2" x14ac:dyDescent="0.25">
      <c r="S627" s="40"/>
      <c r="X627" s="37"/>
    </row>
    <row r="628" spans="19:24" ht="13.2" x14ac:dyDescent="0.25">
      <c r="S628" s="40"/>
      <c r="X628" s="37"/>
    </row>
    <row r="629" spans="19:24" ht="13.2" x14ac:dyDescent="0.25">
      <c r="S629" s="40"/>
      <c r="X629" s="37"/>
    </row>
    <row r="630" spans="19:24" ht="13.2" x14ac:dyDescent="0.25">
      <c r="S630" s="40"/>
      <c r="X630" s="37"/>
    </row>
    <row r="631" spans="19:24" ht="13.2" x14ac:dyDescent="0.25">
      <c r="S631" s="40"/>
      <c r="X631" s="37"/>
    </row>
    <row r="632" spans="19:24" ht="13.2" x14ac:dyDescent="0.25">
      <c r="S632" s="40"/>
      <c r="X632" s="37"/>
    </row>
    <row r="633" spans="19:24" ht="13.2" x14ac:dyDescent="0.25">
      <c r="S633" s="40"/>
      <c r="X633" s="37"/>
    </row>
    <row r="634" spans="19:24" ht="13.2" x14ac:dyDescent="0.25">
      <c r="S634" s="40"/>
      <c r="X634" s="37"/>
    </row>
    <row r="635" spans="19:24" ht="13.2" x14ac:dyDescent="0.25">
      <c r="S635" s="40"/>
      <c r="X635" s="37"/>
    </row>
    <row r="636" spans="19:24" ht="13.2" x14ac:dyDescent="0.25">
      <c r="S636" s="40"/>
      <c r="X636" s="37"/>
    </row>
    <row r="637" spans="19:24" ht="13.2" x14ac:dyDescent="0.25">
      <c r="S637" s="40"/>
      <c r="X637" s="37"/>
    </row>
    <row r="638" spans="19:24" ht="13.2" x14ac:dyDescent="0.25">
      <c r="S638" s="40"/>
      <c r="X638" s="37"/>
    </row>
    <row r="639" spans="19:24" ht="13.2" x14ac:dyDescent="0.25">
      <c r="S639" s="40"/>
      <c r="X639" s="37"/>
    </row>
    <row r="640" spans="19:24" ht="13.2" x14ac:dyDescent="0.25">
      <c r="S640" s="40"/>
      <c r="X640" s="37"/>
    </row>
    <row r="641" spans="19:24" ht="13.2" x14ac:dyDescent="0.25">
      <c r="S641" s="40"/>
      <c r="X641" s="37"/>
    </row>
    <row r="642" spans="19:24" ht="13.2" x14ac:dyDescent="0.25">
      <c r="S642" s="40"/>
      <c r="X642" s="37"/>
    </row>
    <row r="643" spans="19:24" ht="13.2" x14ac:dyDescent="0.25">
      <c r="S643" s="40"/>
      <c r="X643" s="37"/>
    </row>
    <row r="644" spans="19:24" ht="13.2" x14ac:dyDescent="0.25">
      <c r="S644" s="40"/>
      <c r="X644" s="37"/>
    </row>
    <row r="645" spans="19:24" ht="13.2" x14ac:dyDescent="0.25">
      <c r="S645" s="40"/>
      <c r="X645" s="37"/>
    </row>
    <row r="646" spans="19:24" ht="13.2" x14ac:dyDescent="0.25">
      <c r="S646" s="40"/>
      <c r="X646" s="37"/>
    </row>
    <row r="647" spans="19:24" ht="13.2" x14ac:dyDescent="0.25">
      <c r="S647" s="40"/>
      <c r="X647" s="37"/>
    </row>
    <row r="648" spans="19:24" ht="13.2" x14ac:dyDescent="0.25">
      <c r="S648" s="40"/>
      <c r="X648" s="37"/>
    </row>
    <row r="649" spans="19:24" ht="13.2" x14ac:dyDescent="0.25">
      <c r="S649" s="40"/>
      <c r="X649" s="37"/>
    </row>
    <row r="650" spans="19:24" ht="13.2" x14ac:dyDescent="0.25">
      <c r="S650" s="40"/>
      <c r="X650" s="37"/>
    </row>
    <row r="651" spans="19:24" ht="13.2" x14ac:dyDescent="0.25">
      <c r="S651" s="40"/>
      <c r="X651" s="37"/>
    </row>
    <row r="652" spans="19:24" ht="13.2" x14ac:dyDescent="0.25">
      <c r="S652" s="40"/>
      <c r="X652" s="37"/>
    </row>
    <row r="653" spans="19:24" ht="13.2" x14ac:dyDescent="0.25">
      <c r="S653" s="40"/>
      <c r="X653" s="37"/>
    </row>
    <row r="654" spans="19:24" ht="13.2" x14ac:dyDescent="0.25">
      <c r="S654" s="40"/>
      <c r="X654" s="37"/>
    </row>
    <row r="655" spans="19:24" ht="13.2" x14ac:dyDescent="0.25">
      <c r="S655" s="40"/>
      <c r="X655" s="37"/>
    </row>
    <row r="656" spans="19:24" ht="13.2" x14ac:dyDescent="0.25">
      <c r="S656" s="40"/>
      <c r="X656" s="37"/>
    </row>
    <row r="657" spans="19:24" ht="13.2" x14ac:dyDescent="0.25">
      <c r="S657" s="40"/>
      <c r="X657" s="37"/>
    </row>
    <row r="658" spans="19:24" ht="13.2" x14ac:dyDescent="0.25">
      <c r="S658" s="40"/>
      <c r="X658" s="37"/>
    </row>
    <row r="659" spans="19:24" ht="13.2" x14ac:dyDescent="0.25">
      <c r="S659" s="40"/>
      <c r="X659" s="37"/>
    </row>
    <row r="660" spans="19:24" ht="13.2" x14ac:dyDescent="0.25">
      <c r="S660" s="40"/>
      <c r="X660" s="37"/>
    </row>
    <row r="661" spans="19:24" ht="13.2" x14ac:dyDescent="0.25">
      <c r="S661" s="40"/>
      <c r="X661" s="37"/>
    </row>
    <row r="662" spans="19:24" ht="13.2" x14ac:dyDescent="0.25">
      <c r="S662" s="40"/>
      <c r="X662" s="37"/>
    </row>
    <row r="663" spans="19:24" ht="13.2" x14ac:dyDescent="0.25">
      <c r="S663" s="40"/>
      <c r="X663" s="37"/>
    </row>
    <row r="664" spans="19:24" ht="13.2" x14ac:dyDescent="0.25">
      <c r="S664" s="40"/>
      <c r="X664" s="37"/>
    </row>
    <row r="665" spans="19:24" ht="13.2" x14ac:dyDescent="0.25">
      <c r="S665" s="40"/>
      <c r="X665" s="37"/>
    </row>
    <row r="666" spans="19:24" ht="13.2" x14ac:dyDescent="0.25">
      <c r="S666" s="40"/>
      <c r="X666" s="37"/>
    </row>
    <row r="667" spans="19:24" ht="13.2" x14ac:dyDescent="0.25">
      <c r="S667" s="40"/>
      <c r="X667" s="37"/>
    </row>
    <row r="668" spans="19:24" ht="13.2" x14ac:dyDescent="0.25">
      <c r="S668" s="40"/>
      <c r="X668" s="37"/>
    </row>
    <row r="669" spans="19:24" ht="13.2" x14ac:dyDescent="0.25">
      <c r="S669" s="40"/>
      <c r="X669" s="37"/>
    </row>
    <row r="670" spans="19:24" ht="13.2" x14ac:dyDescent="0.25">
      <c r="S670" s="40"/>
      <c r="X670" s="37"/>
    </row>
    <row r="671" spans="19:24" ht="13.2" x14ac:dyDescent="0.25">
      <c r="S671" s="40"/>
      <c r="X671" s="37"/>
    </row>
    <row r="672" spans="19:24" ht="13.2" x14ac:dyDescent="0.25">
      <c r="S672" s="40"/>
      <c r="X672" s="37"/>
    </row>
    <row r="673" spans="19:24" ht="13.2" x14ac:dyDescent="0.25">
      <c r="S673" s="40"/>
      <c r="X673" s="37"/>
    </row>
    <row r="674" spans="19:24" ht="13.2" x14ac:dyDescent="0.25">
      <c r="S674" s="40"/>
      <c r="X674" s="37"/>
    </row>
    <row r="675" spans="19:24" ht="13.2" x14ac:dyDescent="0.25">
      <c r="S675" s="40"/>
      <c r="X675" s="37"/>
    </row>
    <row r="676" spans="19:24" ht="13.2" x14ac:dyDescent="0.25">
      <c r="S676" s="40"/>
      <c r="X676" s="37"/>
    </row>
    <row r="677" spans="19:24" ht="13.2" x14ac:dyDescent="0.25">
      <c r="S677" s="40"/>
      <c r="X677" s="37"/>
    </row>
    <row r="678" spans="19:24" ht="13.2" x14ac:dyDescent="0.25">
      <c r="S678" s="40"/>
      <c r="X678" s="37"/>
    </row>
    <row r="679" spans="19:24" ht="13.2" x14ac:dyDescent="0.25">
      <c r="S679" s="40"/>
      <c r="X679" s="37"/>
    </row>
    <row r="680" spans="19:24" ht="13.2" x14ac:dyDescent="0.25">
      <c r="S680" s="40"/>
      <c r="X680" s="37"/>
    </row>
    <row r="681" spans="19:24" ht="13.2" x14ac:dyDescent="0.25">
      <c r="S681" s="40"/>
      <c r="X681" s="37"/>
    </row>
    <row r="682" spans="19:24" ht="13.2" x14ac:dyDescent="0.25">
      <c r="S682" s="40"/>
      <c r="X682" s="37"/>
    </row>
    <row r="683" spans="19:24" ht="13.2" x14ac:dyDescent="0.25">
      <c r="S683" s="40"/>
      <c r="X683" s="37"/>
    </row>
    <row r="684" spans="19:24" ht="13.2" x14ac:dyDescent="0.25">
      <c r="S684" s="40"/>
      <c r="X684" s="37"/>
    </row>
    <row r="685" spans="19:24" ht="13.2" x14ac:dyDescent="0.25">
      <c r="S685" s="40"/>
      <c r="X685" s="37"/>
    </row>
    <row r="686" spans="19:24" ht="13.2" x14ac:dyDescent="0.25">
      <c r="S686" s="40"/>
      <c r="X686" s="37"/>
    </row>
    <row r="687" spans="19:24" ht="13.2" x14ac:dyDescent="0.25">
      <c r="S687" s="40"/>
      <c r="X687" s="37"/>
    </row>
    <row r="688" spans="19:24" ht="13.2" x14ac:dyDescent="0.25">
      <c r="S688" s="40"/>
      <c r="X688" s="37"/>
    </row>
    <row r="689" spans="19:24" ht="13.2" x14ac:dyDescent="0.25">
      <c r="S689" s="40"/>
      <c r="X689" s="37"/>
    </row>
    <row r="690" spans="19:24" ht="13.2" x14ac:dyDescent="0.25">
      <c r="S690" s="40"/>
      <c r="X690" s="37"/>
    </row>
    <row r="691" spans="19:24" ht="13.2" x14ac:dyDescent="0.25">
      <c r="S691" s="40"/>
      <c r="X691" s="37"/>
    </row>
    <row r="692" spans="19:24" ht="13.2" x14ac:dyDescent="0.25">
      <c r="S692" s="40"/>
      <c r="X692" s="37"/>
    </row>
    <row r="693" spans="19:24" ht="13.2" x14ac:dyDescent="0.25">
      <c r="S693" s="40"/>
      <c r="X693" s="37"/>
    </row>
    <row r="694" spans="19:24" ht="13.2" x14ac:dyDescent="0.25">
      <c r="S694" s="40"/>
      <c r="X694" s="37"/>
    </row>
    <row r="695" spans="19:24" ht="13.2" x14ac:dyDescent="0.25">
      <c r="S695" s="40"/>
      <c r="X695" s="37"/>
    </row>
    <row r="696" spans="19:24" ht="13.2" x14ac:dyDescent="0.25">
      <c r="S696" s="40"/>
      <c r="X696" s="37"/>
    </row>
    <row r="697" spans="19:24" ht="13.2" x14ac:dyDescent="0.25">
      <c r="S697" s="40"/>
      <c r="X697" s="37"/>
    </row>
    <row r="698" spans="19:24" ht="13.2" x14ac:dyDescent="0.25">
      <c r="S698" s="40"/>
      <c r="X698" s="37"/>
    </row>
    <row r="699" spans="19:24" ht="13.2" x14ac:dyDescent="0.25">
      <c r="S699" s="40"/>
      <c r="X699" s="37"/>
    </row>
    <row r="700" spans="19:24" ht="13.2" x14ac:dyDescent="0.25">
      <c r="S700" s="40"/>
      <c r="X700" s="37"/>
    </row>
    <row r="701" spans="19:24" ht="13.2" x14ac:dyDescent="0.25">
      <c r="S701" s="40"/>
      <c r="X701" s="37"/>
    </row>
    <row r="702" spans="19:24" ht="13.2" x14ac:dyDescent="0.25">
      <c r="S702" s="40"/>
      <c r="X702" s="37"/>
    </row>
    <row r="703" spans="19:24" ht="13.2" x14ac:dyDescent="0.25">
      <c r="S703" s="40"/>
      <c r="X703" s="37"/>
    </row>
    <row r="704" spans="19:24" ht="13.2" x14ac:dyDescent="0.25">
      <c r="S704" s="40"/>
      <c r="X704" s="37"/>
    </row>
    <row r="705" spans="19:24" ht="13.2" x14ac:dyDescent="0.25">
      <c r="S705" s="40"/>
      <c r="X705" s="37"/>
    </row>
    <row r="706" spans="19:24" ht="13.2" x14ac:dyDescent="0.25">
      <c r="S706" s="40"/>
      <c r="X706" s="37"/>
    </row>
    <row r="707" spans="19:24" ht="13.2" x14ac:dyDescent="0.25">
      <c r="S707" s="40"/>
      <c r="X707" s="37"/>
    </row>
    <row r="708" spans="19:24" ht="13.2" x14ac:dyDescent="0.25">
      <c r="S708" s="40"/>
      <c r="X708" s="37"/>
    </row>
    <row r="709" spans="19:24" ht="13.2" x14ac:dyDescent="0.25">
      <c r="S709" s="40"/>
      <c r="X709" s="37"/>
    </row>
    <row r="710" spans="19:24" ht="13.2" x14ac:dyDescent="0.25">
      <c r="S710" s="40"/>
      <c r="X710" s="37"/>
    </row>
    <row r="711" spans="19:24" ht="13.2" x14ac:dyDescent="0.25">
      <c r="S711" s="40"/>
      <c r="X711" s="37"/>
    </row>
    <row r="712" spans="19:24" ht="13.2" x14ac:dyDescent="0.25">
      <c r="S712" s="40"/>
      <c r="X712" s="37"/>
    </row>
    <row r="713" spans="19:24" ht="13.2" x14ac:dyDescent="0.25">
      <c r="S713" s="40"/>
      <c r="X713" s="37"/>
    </row>
    <row r="714" spans="19:24" ht="13.2" x14ac:dyDescent="0.25">
      <c r="S714" s="40"/>
      <c r="X714" s="37"/>
    </row>
    <row r="715" spans="19:24" ht="13.2" x14ac:dyDescent="0.25">
      <c r="S715" s="40"/>
      <c r="X715" s="37"/>
    </row>
    <row r="716" spans="19:24" ht="13.2" x14ac:dyDescent="0.25">
      <c r="S716" s="40"/>
      <c r="X716" s="37"/>
    </row>
    <row r="717" spans="19:24" ht="13.2" x14ac:dyDescent="0.25">
      <c r="S717" s="40"/>
      <c r="X717" s="37"/>
    </row>
    <row r="718" spans="19:24" ht="13.2" x14ac:dyDescent="0.25">
      <c r="S718" s="40"/>
      <c r="X718" s="37"/>
    </row>
    <row r="719" spans="19:24" ht="13.2" x14ac:dyDescent="0.25">
      <c r="S719" s="40"/>
      <c r="X719" s="37"/>
    </row>
    <row r="720" spans="19:24" ht="13.2" x14ac:dyDescent="0.25">
      <c r="S720" s="40"/>
      <c r="X720" s="37"/>
    </row>
    <row r="721" spans="19:24" ht="13.2" x14ac:dyDescent="0.25">
      <c r="S721" s="40"/>
      <c r="X721" s="37"/>
    </row>
    <row r="722" spans="19:24" ht="13.2" x14ac:dyDescent="0.25">
      <c r="S722" s="40"/>
      <c r="X722" s="37"/>
    </row>
    <row r="723" spans="19:24" ht="13.2" x14ac:dyDescent="0.25">
      <c r="S723" s="40"/>
      <c r="X723" s="37"/>
    </row>
    <row r="724" spans="19:24" ht="13.2" x14ac:dyDescent="0.25">
      <c r="S724" s="40"/>
      <c r="X724" s="37"/>
    </row>
    <row r="725" spans="19:24" ht="13.2" x14ac:dyDescent="0.25">
      <c r="S725" s="40"/>
      <c r="X725" s="37"/>
    </row>
    <row r="726" spans="19:24" ht="13.2" x14ac:dyDescent="0.25">
      <c r="S726" s="40"/>
      <c r="X726" s="37"/>
    </row>
    <row r="727" spans="19:24" ht="13.2" x14ac:dyDescent="0.25">
      <c r="S727" s="40"/>
      <c r="X727" s="37"/>
    </row>
    <row r="728" spans="19:24" ht="13.2" x14ac:dyDescent="0.25">
      <c r="S728" s="40"/>
      <c r="X728" s="37"/>
    </row>
    <row r="729" spans="19:24" ht="13.2" x14ac:dyDescent="0.25">
      <c r="S729" s="40"/>
      <c r="X729" s="37"/>
    </row>
    <row r="730" spans="19:24" ht="13.2" x14ac:dyDescent="0.25">
      <c r="S730" s="40"/>
      <c r="X730" s="37"/>
    </row>
    <row r="731" spans="19:24" ht="13.2" x14ac:dyDescent="0.25">
      <c r="S731" s="40"/>
      <c r="X731" s="37"/>
    </row>
    <row r="732" spans="19:24" ht="13.2" x14ac:dyDescent="0.25">
      <c r="S732" s="40"/>
      <c r="X732" s="37"/>
    </row>
    <row r="733" spans="19:24" ht="13.2" x14ac:dyDescent="0.25">
      <c r="S733" s="40"/>
      <c r="X733" s="37"/>
    </row>
    <row r="734" spans="19:24" ht="13.2" x14ac:dyDescent="0.25">
      <c r="S734" s="40"/>
      <c r="X734" s="37"/>
    </row>
    <row r="735" spans="19:24" ht="13.2" x14ac:dyDescent="0.25">
      <c r="S735" s="40"/>
      <c r="X735" s="37"/>
    </row>
    <row r="736" spans="19:24" ht="13.2" x14ac:dyDescent="0.25">
      <c r="S736" s="40"/>
      <c r="X736" s="37"/>
    </row>
    <row r="737" spans="19:24" ht="13.2" x14ac:dyDescent="0.25">
      <c r="S737" s="40"/>
      <c r="X737" s="37"/>
    </row>
    <row r="738" spans="19:24" ht="13.2" x14ac:dyDescent="0.25">
      <c r="S738" s="40"/>
      <c r="X738" s="37"/>
    </row>
    <row r="739" spans="19:24" ht="13.2" x14ac:dyDescent="0.25">
      <c r="S739" s="40"/>
      <c r="X739" s="37"/>
    </row>
    <row r="740" spans="19:24" ht="13.2" x14ac:dyDescent="0.25">
      <c r="S740" s="40"/>
      <c r="X740" s="37"/>
    </row>
    <row r="741" spans="19:24" ht="13.2" x14ac:dyDescent="0.25">
      <c r="S741" s="40"/>
      <c r="X741" s="37"/>
    </row>
    <row r="742" spans="19:24" ht="13.2" x14ac:dyDescent="0.25">
      <c r="S742" s="40"/>
      <c r="X742" s="37"/>
    </row>
    <row r="743" spans="19:24" ht="13.2" x14ac:dyDescent="0.25">
      <c r="S743" s="40"/>
      <c r="X743" s="37"/>
    </row>
    <row r="744" spans="19:24" ht="13.2" x14ac:dyDescent="0.25">
      <c r="S744" s="40"/>
      <c r="X744" s="37"/>
    </row>
    <row r="745" spans="19:24" ht="13.2" x14ac:dyDescent="0.25">
      <c r="S745" s="40"/>
      <c r="X745" s="37"/>
    </row>
    <row r="746" spans="19:24" ht="13.2" x14ac:dyDescent="0.25">
      <c r="S746" s="40"/>
      <c r="X746" s="37"/>
    </row>
    <row r="747" spans="19:24" ht="13.2" x14ac:dyDescent="0.25">
      <c r="S747" s="40"/>
      <c r="X747" s="37"/>
    </row>
    <row r="748" spans="19:24" ht="13.2" x14ac:dyDescent="0.25">
      <c r="S748" s="40"/>
      <c r="X748" s="37"/>
    </row>
    <row r="749" spans="19:24" ht="13.2" x14ac:dyDescent="0.25">
      <c r="S749" s="40"/>
      <c r="X749" s="37"/>
    </row>
    <row r="750" spans="19:24" ht="13.2" x14ac:dyDescent="0.25">
      <c r="S750" s="40"/>
      <c r="X750" s="37"/>
    </row>
    <row r="751" spans="19:24" ht="13.2" x14ac:dyDescent="0.25">
      <c r="S751" s="40"/>
      <c r="X751" s="37"/>
    </row>
    <row r="752" spans="19:24" ht="13.2" x14ac:dyDescent="0.25">
      <c r="S752" s="40"/>
      <c r="X752" s="37"/>
    </row>
    <row r="753" spans="19:24" ht="13.2" x14ac:dyDescent="0.25">
      <c r="S753" s="40"/>
      <c r="X753" s="37"/>
    </row>
    <row r="754" spans="19:24" ht="13.2" x14ac:dyDescent="0.25">
      <c r="S754" s="40"/>
      <c r="X754" s="37"/>
    </row>
    <row r="755" spans="19:24" ht="13.2" x14ac:dyDescent="0.25">
      <c r="S755" s="40"/>
      <c r="X755" s="37"/>
    </row>
    <row r="756" spans="19:24" ht="13.2" x14ac:dyDescent="0.25">
      <c r="S756" s="40"/>
      <c r="X756" s="37"/>
    </row>
    <row r="757" spans="19:24" ht="13.2" x14ac:dyDescent="0.25">
      <c r="S757" s="40"/>
      <c r="X757" s="37"/>
    </row>
    <row r="758" spans="19:24" ht="13.2" x14ac:dyDescent="0.25">
      <c r="S758" s="40"/>
      <c r="X758" s="37"/>
    </row>
    <row r="759" spans="19:24" ht="13.2" x14ac:dyDescent="0.25">
      <c r="S759" s="40"/>
      <c r="X759" s="37"/>
    </row>
    <row r="760" spans="19:24" ht="13.2" x14ac:dyDescent="0.25">
      <c r="S760" s="40"/>
      <c r="X760" s="37"/>
    </row>
    <row r="761" spans="19:24" ht="13.2" x14ac:dyDescent="0.25">
      <c r="S761" s="40"/>
      <c r="X761" s="37"/>
    </row>
    <row r="762" spans="19:24" ht="13.2" x14ac:dyDescent="0.25">
      <c r="S762" s="40"/>
      <c r="X762" s="37"/>
    </row>
    <row r="763" spans="19:24" ht="13.2" x14ac:dyDescent="0.25">
      <c r="S763" s="40"/>
      <c r="X763" s="37"/>
    </row>
    <row r="764" spans="19:24" ht="13.2" x14ac:dyDescent="0.25">
      <c r="S764" s="40"/>
      <c r="X764" s="37"/>
    </row>
    <row r="765" spans="19:24" ht="13.2" x14ac:dyDescent="0.25">
      <c r="S765" s="40"/>
      <c r="X765" s="37"/>
    </row>
    <row r="766" spans="19:24" ht="13.2" x14ac:dyDescent="0.25">
      <c r="S766" s="40"/>
      <c r="X766" s="37"/>
    </row>
    <row r="767" spans="19:24" ht="13.2" x14ac:dyDescent="0.25">
      <c r="S767" s="40"/>
      <c r="X767" s="37"/>
    </row>
    <row r="768" spans="19:24" ht="13.2" x14ac:dyDescent="0.25">
      <c r="S768" s="40"/>
      <c r="X768" s="37"/>
    </row>
    <row r="769" spans="19:24" ht="13.2" x14ac:dyDescent="0.25">
      <c r="S769" s="40"/>
      <c r="X769" s="37"/>
    </row>
    <row r="770" spans="19:24" ht="13.2" x14ac:dyDescent="0.25">
      <c r="S770" s="40"/>
      <c r="X770" s="37"/>
    </row>
    <row r="771" spans="19:24" ht="13.2" x14ac:dyDescent="0.25">
      <c r="S771" s="40"/>
      <c r="X771" s="37"/>
    </row>
    <row r="772" spans="19:24" ht="13.2" x14ac:dyDescent="0.25">
      <c r="S772" s="40"/>
      <c r="X772" s="37"/>
    </row>
    <row r="773" spans="19:24" ht="13.2" x14ac:dyDescent="0.25">
      <c r="S773" s="40"/>
      <c r="X773" s="37"/>
    </row>
    <row r="774" spans="19:24" ht="13.2" x14ac:dyDescent="0.25">
      <c r="S774" s="40"/>
      <c r="X774" s="37"/>
    </row>
    <row r="775" spans="19:24" ht="13.2" x14ac:dyDescent="0.25">
      <c r="S775" s="40"/>
      <c r="X775" s="37"/>
    </row>
    <row r="776" spans="19:24" ht="13.2" x14ac:dyDescent="0.25">
      <c r="S776" s="40"/>
      <c r="X776" s="37"/>
    </row>
    <row r="777" spans="19:24" ht="13.2" x14ac:dyDescent="0.25">
      <c r="S777" s="40"/>
      <c r="X777" s="37"/>
    </row>
    <row r="778" spans="19:24" ht="13.2" x14ac:dyDescent="0.25">
      <c r="S778" s="40"/>
      <c r="X778" s="37"/>
    </row>
    <row r="779" spans="19:24" ht="13.2" x14ac:dyDescent="0.25">
      <c r="S779" s="40"/>
      <c r="X779" s="37"/>
    </row>
    <row r="780" spans="19:24" ht="13.2" x14ac:dyDescent="0.25">
      <c r="S780" s="40"/>
      <c r="X780" s="37"/>
    </row>
    <row r="781" spans="19:24" ht="13.2" x14ac:dyDescent="0.25">
      <c r="S781" s="40"/>
      <c r="X781" s="37"/>
    </row>
    <row r="782" spans="19:24" ht="13.2" x14ac:dyDescent="0.25">
      <c r="S782" s="40"/>
      <c r="X782" s="37"/>
    </row>
    <row r="783" spans="19:24" ht="13.2" x14ac:dyDescent="0.25">
      <c r="S783" s="40"/>
      <c r="X783" s="37"/>
    </row>
    <row r="784" spans="19:24" ht="13.2" x14ac:dyDescent="0.25">
      <c r="S784" s="40"/>
      <c r="X784" s="37"/>
    </row>
    <row r="785" spans="19:24" ht="13.2" x14ac:dyDescent="0.25">
      <c r="S785" s="40"/>
      <c r="X785" s="37"/>
    </row>
    <row r="786" spans="19:24" ht="13.2" x14ac:dyDescent="0.25">
      <c r="S786" s="40"/>
      <c r="X786" s="37"/>
    </row>
    <row r="787" spans="19:24" ht="13.2" x14ac:dyDescent="0.25">
      <c r="S787" s="40"/>
      <c r="X787" s="37"/>
    </row>
    <row r="788" spans="19:24" ht="13.2" x14ac:dyDescent="0.25">
      <c r="S788" s="40"/>
      <c r="X788" s="37"/>
    </row>
    <row r="789" spans="19:24" ht="13.2" x14ac:dyDescent="0.25">
      <c r="S789" s="40"/>
      <c r="X789" s="37"/>
    </row>
    <row r="790" spans="19:24" ht="13.2" x14ac:dyDescent="0.25">
      <c r="S790" s="40"/>
      <c r="X790" s="37"/>
    </row>
    <row r="791" spans="19:24" ht="13.2" x14ac:dyDescent="0.25">
      <c r="S791" s="40"/>
      <c r="X791" s="37"/>
    </row>
    <row r="792" spans="19:24" ht="13.2" x14ac:dyDescent="0.25">
      <c r="S792" s="40"/>
      <c r="X792" s="37"/>
    </row>
    <row r="793" spans="19:24" ht="13.2" x14ac:dyDescent="0.25">
      <c r="S793" s="40"/>
      <c r="X793" s="37"/>
    </row>
    <row r="794" spans="19:24" ht="13.2" x14ac:dyDescent="0.25">
      <c r="S794" s="40"/>
      <c r="X794" s="37"/>
    </row>
    <row r="795" spans="19:24" ht="13.2" x14ac:dyDescent="0.25">
      <c r="S795" s="40"/>
      <c r="X795" s="37"/>
    </row>
    <row r="796" spans="19:24" ht="13.2" x14ac:dyDescent="0.25">
      <c r="S796" s="40"/>
      <c r="X796" s="37"/>
    </row>
    <row r="797" spans="19:24" ht="13.2" x14ac:dyDescent="0.25">
      <c r="S797" s="40"/>
      <c r="X797" s="37"/>
    </row>
    <row r="798" spans="19:24" ht="13.2" x14ac:dyDescent="0.25">
      <c r="S798" s="40"/>
      <c r="X798" s="37"/>
    </row>
    <row r="799" spans="19:24" ht="13.2" x14ac:dyDescent="0.25">
      <c r="S799" s="40"/>
      <c r="X799" s="37"/>
    </row>
    <row r="800" spans="19:24" ht="13.2" x14ac:dyDescent="0.25">
      <c r="S800" s="40"/>
      <c r="X800" s="37"/>
    </row>
    <row r="801" spans="19:24" ht="13.2" x14ac:dyDescent="0.25">
      <c r="S801" s="40"/>
      <c r="X801" s="37"/>
    </row>
    <row r="802" spans="19:24" ht="13.2" x14ac:dyDescent="0.25">
      <c r="S802" s="40"/>
      <c r="X802" s="37"/>
    </row>
    <row r="803" spans="19:24" ht="13.2" x14ac:dyDescent="0.25">
      <c r="S803" s="40"/>
      <c r="X803" s="37"/>
    </row>
    <row r="804" spans="19:24" ht="13.2" x14ac:dyDescent="0.25">
      <c r="S804" s="40"/>
      <c r="X804" s="37"/>
    </row>
    <row r="805" spans="19:24" ht="13.2" x14ac:dyDescent="0.25">
      <c r="S805" s="40"/>
      <c r="X805" s="37"/>
    </row>
    <row r="806" spans="19:24" ht="13.2" x14ac:dyDescent="0.25">
      <c r="S806" s="40"/>
      <c r="X806" s="37"/>
    </row>
    <row r="807" spans="19:24" ht="13.2" x14ac:dyDescent="0.25">
      <c r="S807" s="40"/>
      <c r="X807" s="37"/>
    </row>
    <row r="808" spans="19:24" ht="13.2" x14ac:dyDescent="0.25">
      <c r="S808" s="40"/>
      <c r="X808" s="37"/>
    </row>
    <row r="809" spans="19:24" ht="13.2" x14ac:dyDescent="0.25">
      <c r="S809" s="40"/>
      <c r="X809" s="37"/>
    </row>
    <row r="810" spans="19:24" ht="13.2" x14ac:dyDescent="0.25">
      <c r="S810" s="40"/>
      <c r="X810" s="37"/>
    </row>
    <row r="811" spans="19:24" ht="13.2" x14ac:dyDescent="0.25">
      <c r="S811" s="40"/>
      <c r="X811" s="37"/>
    </row>
    <row r="812" spans="19:24" ht="13.2" x14ac:dyDescent="0.25">
      <c r="S812" s="40"/>
      <c r="X812" s="37"/>
    </row>
    <row r="813" spans="19:24" ht="13.2" x14ac:dyDescent="0.25">
      <c r="S813" s="40"/>
      <c r="X813" s="37"/>
    </row>
    <row r="814" spans="19:24" ht="13.2" x14ac:dyDescent="0.25">
      <c r="S814" s="40"/>
      <c r="X814" s="37"/>
    </row>
    <row r="815" spans="19:24" ht="13.2" x14ac:dyDescent="0.25">
      <c r="S815" s="40"/>
      <c r="X815" s="37"/>
    </row>
    <row r="816" spans="19:24" ht="13.2" x14ac:dyDescent="0.25">
      <c r="S816" s="40"/>
      <c r="X816" s="37"/>
    </row>
    <row r="817" spans="19:24" ht="13.2" x14ac:dyDescent="0.25">
      <c r="S817" s="40"/>
      <c r="X817" s="37"/>
    </row>
    <row r="818" spans="19:24" ht="13.2" x14ac:dyDescent="0.25">
      <c r="S818" s="40"/>
      <c r="X818" s="37"/>
    </row>
    <row r="819" spans="19:24" ht="13.2" x14ac:dyDescent="0.25">
      <c r="S819" s="40"/>
      <c r="X819" s="37"/>
    </row>
    <row r="820" spans="19:24" ht="13.2" x14ac:dyDescent="0.25">
      <c r="S820" s="40"/>
      <c r="X820" s="37"/>
    </row>
    <row r="821" spans="19:24" ht="13.2" x14ac:dyDescent="0.25">
      <c r="S821" s="40"/>
      <c r="X821" s="37"/>
    </row>
    <row r="822" spans="19:24" ht="13.2" x14ac:dyDescent="0.25">
      <c r="S822" s="40"/>
      <c r="X822" s="37"/>
    </row>
    <row r="823" spans="19:24" ht="13.2" x14ac:dyDescent="0.25">
      <c r="S823" s="40"/>
      <c r="X823" s="37"/>
    </row>
    <row r="824" spans="19:24" ht="13.2" x14ac:dyDescent="0.25">
      <c r="S824" s="40"/>
      <c r="X824" s="37"/>
    </row>
    <row r="825" spans="19:24" ht="13.2" x14ac:dyDescent="0.25">
      <c r="S825" s="40"/>
      <c r="X825" s="37"/>
    </row>
    <row r="826" spans="19:24" ht="13.2" x14ac:dyDescent="0.25">
      <c r="S826" s="40"/>
      <c r="X826" s="37"/>
    </row>
    <row r="827" spans="19:24" ht="13.2" x14ac:dyDescent="0.25">
      <c r="S827" s="40"/>
      <c r="X827" s="37"/>
    </row>
    <row r="828" spans="19:24" ht="13.2" x14ac:dyDescent="0.25">
      <c r="S828" s="40"/>
      <c r="X828" s="37"/>
    </row>
    <row r="829" spans="19:24" ht="13.2" x14ac:dyDescent="0.25">
      <c r="S829" s="40"/>
      <c r="X829" s="37"/>
    </row>
    <row r="830" spans="19:24" ht="13.2" x14ac:dyDescent="0.25">
      <c r="S830" s="40"/>
      <c r="X830" s="37"/>
    </row>
    <row r="831" spans="19:24" ht="13.2" x14ac:dyDescent="0.25">
      <c r="S831" s="40"/>
      <c r="X831" s="37"/>
    </row>
    <row r="832" spans="19:24" ht="13.2" x14ac:dyDescent="0.25">
      <c r="S832" s="40"/>
      <c r="X832" s="37"/>
    </row>
    <row r="833" spans="19:24" ht="13.2" x14ac:dyDescent="0.25">
      <c r="S833" s="40"/>
      <c r="X833" s="37"/>
    </row>
    <row r="834" spans="19:24" ht="13.2" x14ac:dyDescent="0.25">
      <c r="S834" s="40"/>
      <c r="X834" s="37"/>
    </row>
    <row r="835" spans="19:24" ht="13.2" x14ac:dyDescent="0.25">
      <c r="S835" s="40"/>
      <c r="X835" s="37"/>
    </row>
    <row r="836" spans="19:24" ht="13.2" x14ac:dyDescent="0.25">
      <c r="S836" s="40"/>
      <c r="X836" s="37"/>
    </row>
    <row r="837" spans="19:24" ht="13.2" x14ac:dyDescent="0.25">
      <c r="S837" s="40"/>
      <c r="X837" s="37"/>
    </row>
    <row r="838" spans="19:24" ht="13.2" x14ac:dyDescent="0.25">
      <c r="S838" s="40"/>
      <c r="X838" s="37"/>
    </row>
    <row r="839" spans="19:24" ht="13.2" x14ac:dyDescent="0.25">
      <c r="S839" s="40"/>
      <c r="X839" s="37"/>
    </row>
    <row r="840" spans="19:24" ht="13.2" x14ac:dyDescent="0.25">
      <c r="S840" s="40"/>
      <c r="X840" s="37"/>
    </row>
    <row r="841" spans="19:24" ht="13.2" x14ac:dyDescent="0.25">
      <c r="S841" s="40"/>
      <c r="X841" s="37"/>
    </row>
    <row r="842" spans="19:24" ht="13.2" x14ac:dyDescent="0.25">
      <c r="S842" s="40"/>
      <c r="X842" s="37"/>
    </row>
    <row r="843" spans="19:24" ht="13.2" x14ac:dyDescent="0.25">
      <c r="S843" s="40"/>
      <c r="X843" s="37"/>
    </row>
    <row r="844" spans="19:24" ht="13.2" x14ac:dyDescent="0.25">
      <c r="S844" s="40"/>
      <c r="X844" s="37"/>
    </row>
    <row r="845" spans="19:24" ht="13.2" x14ac:dyDescent="0.25">
      <c r="S845" s="40"/>
      <c r="X845" s="37"/>
    </row>
    <row r="846" spans="19:24" ht="13.2" x14ac:dyDescent="0.25">
      <c r="S846" s="40"/>
      <c r="X846" s="37"/>
    </row>
    <row r="847" spans="19:24" ht="13.2" x14ac:dyDescent="0.25">
      <c r="S847" s="40"/>
      <c r="X847" s="37"/>
    </row>
    <row r="848" spans="19:24" ht="13.2" x14ac:dyDescent="0.25">
      <c r="S848" s="40"/>
      <c r="X848" s="37"/>
    </row>
    <row r="849" spans="19:24" ht="13.2" x14ac:dyDescent="0.25">
      <c r="S849" s="40"/>
      <c r="X849" s="37"/>
    </row>
    <row r="850" spans="19:24" ht="13.2" x14ac:dyDescent="0.25">
      <c r="S850" s="40"/>
      <c r="X850" s="37"/>
    </row>
    <row r="851" spans="19:24" ht="13.2" x14ac:dyDescent="0.25">
      <c r="S851" s="40"/>
      <c r="X851" s="37"/>
    </row>
    <row r="852" spans="19:24" ht="13.2" x14ac:dyDescent="0.25">
      <c r="S852" s="40"/>
      <c r="X852" s="37"/>
    </row>
    <row r="853" spans="19:24" ht="13.2" x14ac:dyDescent="0.25">
      <c r="S853" s="40"/>
      <c r="X853" s="37"/>
    </row>
    <row r="854" spans="19:24" ht="13.2" x14ac:dyDescent="0.25">
      <c r="S854" s="40"/>
      <c r="X854" s="37"/>
    </row>
    <row r="855" spans="19:24" ht="13.2" x14ac:dyDescent="0.25">
      <c r="S855" s="40"/>
      <c r="X855" s="37"/>
    </row>
    <row r="856" spans="19:24" ht="13.2" x14ac:dyDescent="0.25">
      <c r="S856" s="40"/>
      <c r="X856" s="37"/>
    </row>
    <row r="857" spans="19:24" ht="13.2" x14ac:dyDescent="0.25">
      <c r="S857" s="40"/>
      <c r="X857" s="37"/>
    </row>
    <row r="858" spans="19:24" ht="13.2" x14ac:dyDescent="0.25">
      <c r="S858" s="40"/>
      <c r="X858" s="37"/>
    </row>
    <row r="859" spans="19:24" ht="13.2" x14ac:dyDescent="0.25">
      <c r="S859" s="40"/>
      <c r="X859" s="37"/>
    </row>
    <row r="860" spans="19:24" ht="13.2" x14ac:dyDescent="0.25">
      <c r="S860" s="40"/>
      <c r="X860" s="37"/>
    </row>
    <row r="861" spans="19:24" ht="13.2" x14ac:dyDescent="0.25">
      <c r="S861" s="40"/>
      <c r="X861" s="37"/>
    </row>
    <row r="862" spans="19:24" ht="13.2" x14ac:dyDescent="0.25">
      <c r="S862" s="40"/>
      <c r="X862" s="37"/>
    </row>
    <row r="863" spans="19:24" ht="13.2" x14ac:dyDescent="0.25">
      <c r="S863" s="40"/>
      <c r="X863" s="37"/>
    </row>
    <row r="864" spans="19:24" ht="13.2" x14ac:dyDescent="0.25">
      <c r="S864" s="40"/>
      <c r="X864" s="37"/>
    </row>
    <row r="865" spans="19:24" ht="13.2" x14ac:dyDescent="0.25">
      <c r="S865" s="40"/>
      <c r="X865" s="37"/>
    </row>
    <row r="866" spans="19:24" ht="13.2" x14ac:dyDescent="0.25">
      <c r="S866" s="40"/>
      <c r="X866" s="37"/>
    </row>
    <row r="867" spans="19:24" ht="13.2" x14ac:dyDescent="0.25">
      <c r="S867" s="40"/>
      <c r="X867" s="37"/>
    </row>
    <row r="868" spans="19:24" ht="13.2" x14ac:dyDescent="0.25">
      <c r="S868" s="40"/>
      <c r="X868" s="37"/>
    </row>
    <row r="869" spans="19:24" ht="13.2" x14ac:dyDescent="0.25">
      <c r="S869" s="40"/>
      <c r="X869" s="37"/>
    </row>
    <row r="870" spans="19:24" ht="13.2" x14ac:dyDescent="0.25">
      <c r="S870" s="40"/>
      <c r="X870" s="37"/>
    </row>
    <row r="871" spans="19:24" ht="13.2" x14ac:dyDescent="0.25">
      <c r="S871" s="40"/>
      <c r="X871" s="37"/>
    </row>
    <row r="872" spans="19:24" ht="13.2" x14ac:dyDescent="0.25">
      <c r="S872" s="40"/>
      <c r="X872" s="37"/>
    </row>
    <row r="873" spans="19:24" ht="13.2" x14ac:dyDescent="0.25">
      <c r="S873" s="40"/>
      <c r="X873" s="37"/>
    </row>
    <row r="874" spans="19:24" ht="13.2" x14ac:dyDescent="0.25">
      <c r="S874" s="40"/>
      <c r="X874" s="37"/>
    </row>
    <row r="875" spans="19:24" ht="13.2" x14ac:dyDescent="0.25">
      <c r="S875" s="40"/>
      <c r="X875" s="37"/>
    </row>
    <row r="876" spans="19:24" ht="13.2" x14ac:dyDescent="0.25">
      <c r="S876" s="40"/>
      <c r="X876" s="37"/>
    </row>
    <row r="877" spans="19:24" ht="13.2" x14ac:dyDescent="0.25">
      <c r="S877" s="40"/>
      <c r="X877" s="37"/>
    </row>
    <row r="878" spans="19:24" ht="13.2" x14ac:dyDescent="0.25">
      <c r="S878" s="40"/>
      <c r="X878" s="37"/>
    </row>
    <row r="879" spans="19:24" ht="13.2" x14ac:dyDescent="0.25">
      <c r="S879" s="40"/>
      <c r="X879" s="37"/>
    </row>
    <row r="880" spans="19:24" ht="13.2" x14ac:dyDescent="0.25">
      <c r="S880" s="40"/>
      <c r="X880" s="37"/>
    </row>
    <row r="881" spans="19:24" ht="13.2" x14ac:dyDescent="0.25">
      <c r="S881" s="40"/>
      <c r="X881" s="37"/>
    </row>
    <row r="882" spans="19:24" ht="13.2" x14ac:dyDescent="0.25">
      <c r="S882" s="40"/>
      <c r="X882" s="37"/>
    </row>
    <row r="883" spans="19:24" ht="13.2" x14ac:dyDescent="0.25">
      <c r="S883" s="40"/>
      <c r="X883" s="37"/>
    </row>
    <row r="884" spans="19:24" ht="13.2" x14ac:dyDescent="0.25">
      <c r="S884" s="40"/>
      <c r="X884" s="37"/>
    </row>
    <row r="885" spans="19:24" ht="13.2" x14ac:dyDescent="0.25">
      <c r="S885" s="40"/>
      <c r="X885" s="37"/>
    </row>
    <row r="886" spans="19:24" ht="13.2" x14ac:dyDescent="0.25">
      <c r="S886" s="40"/>
      <c r="X886" s="37"/>
    </row>
    <row r="887" spans="19:24" ht="13.2" x14ac:dyDescent="0.25">
      <c r="S887" s="40"/>
      <c r="X887" s="37"/>
    </row>
    <row r="888" spans="19:24" ht="13.2" x14ac:dyDescent="0.25">
      <c r="S888" s="40"/>
      <c r="X888" s="37"/>
    </row>
    <row r="889" spans="19:24" ht="13.2" x14ac:dyDescent="0.25">
      <c r="S889" s="40"/>
      <c r="X889" s="37"/>
    </row>
    <row r="890" spans="19:24" ht="13.2" x14ac:dyDescent="0.25">
      <c r="S890" s="40"/>
      <c r="X890" s="37"/>
    </row>
    <row r="891" spans="19:24" ht="13.2" x14ac:dyDescent="0.25">
      <c r="S891" s="40"/>
      <c r="X891" s="37"/>
    </row>
    <row r="892" spans="19:24" ht="13.2" x14ac:dyDescent="0.25">
      <c r="S892" s="40"/>
      <c r="X892" s="37"/>
    </row>
    <row r="893" spans="19:24" ht="13.2" x14ac:dyDescent="0.25">
      <c r="S893" s="40"/>
      <c r="X893" s="37"/>
    </row>
    <row r="894" spans="19:24" ht="13.2" x14ac:dyDescent="0.25">
      <c r="S894" s="40"/>
      <c r="X894" s="37"/>
    </row>
    <row r="895" spans="19:24" ht="13.2" x14ac:dyDescent="0.25">
      <c r="S895" s="40"/>
      <c r="X895" s="37"/>
    </row>
    <row r="896" spans="19:24" ht="13.2" x14ac:dyDescent="0.25">
      <c r="S896" s="40"/>
      <c r="X896" s="37"/>
    </row>
    <row r="897" spans="19:24" ht="13.2" x14ac:dyDescent="0.25">
      <c r="S897" s="40"/>
      <c r="X897" s="37"/>
    </row>
    <row r="898" spans="19:24" ht="13.2" x14ac:dyDescent="0.25">
      <c r="S898" s="40"/>
      <c r="X898" s="37"/>
    </row>
    <row r="899" spans="19:24" ht="13.2" x14ac:dyDescent="0.25">
      <c r="S899" s="40"/>
      <c r="X899" s="37"/>
    </row>
    <row r="900" spans="19:24" ht="13.2" x14ac:dyDescent="0.25">
      <c r="S900" s="40"/>
      <c r="X900" s="37"/>
    </row>
    <row r="901" spans="19:24" ht="13.2" x14ac:dyDescent="0.25">
      <c r="S901" s="40"/>
      <c r="X901" s="37"/>
    </row>
    <row r="902" spans="19:24" ht="13.2" x14ac:dyDescent="0.25">
      <c r="S902" s="40"/>
      <c r="X902" s="37"/>
    </row>
    <row r="903" spans="19:24" ht="13.2" x14ac:dyDescent="0.25">
      <c r="S903" s="40"/>
      <c r="X903" s="37"/>
    </row>
    <row r="904" spans="19:24" ht="13.2" x14ac:dyDescent="0.25">
      <c r="S904" s="40"/>
      <c r="X904" s="37"/>
    </row>
    <row r="905" spans="19:24" ht="13.2" x14ac:dyDescent="0.25">
      <c r="S905" s="40"/>
      <c r="X905" s="37"/>
    </row>
    <row r="906" spans="19:24" ht="13.2" x14ac:dyDescent="0.25">
      <c r="S906" s="40"/>
      <c r="X906" s="37"/>
    </row>
    <row r="907" spans="19:24" ht="13.2" x14ac:dyDescent="0.25">
      <c r="S907" s="40"/>
      <c r="X907" s="37"/>
    </row>
    <row r="908" spans="19:24" ht="13.2" x14ac:dyDescent="0.25">
      <c r="S908" s="40"/>
      <c r="X908" s="37"/>
    </row>
    <row r="909" spans="19:24" ht="13.2" x14ac:dyDescent="0.25">
      <c r="S909" s="40"/>
      <c r="X909" s="37"/>
    </row>
    <row r="910" spans="19:24" ht="13.2" x14ac:dyDescent="0.25">
      <c r="S910" s="40"/>
      <c r="X910" s="37"/>
    </row>
    <row r="911" spans="19:24" ht="13.2" x14ac:dyDescent="0.25">
      <c r="S911" s="40"/>
      <c r="X911" s="37"/>
    </row>
    <row r="912" spans="19:24" ht="13.2" x14ac:dyDescent="0.25">
      <c r="S912" s="40"/>
      <c r="X912" s="37"/>
    </row>
    <row r="913" spans="19:24" ht="13.2" x14ac:dyDescent="0.25">
      <c r="S913" s="40"/>
      <c r="X913" s="37"/>
    </row>
    <row r="914" spans="19:24" ht="13.2" x14ac:dyDescent="0.25">
      <c r="S914" s="40"/>
      <c r="X914" s="37"/>
    </row>
    <row r="915" spans="19:24" ht="13.2" x14ac:dyDescent="0.25">
      <c r="S915" s="40"/>
      <c r="X915" s="37"/>
    </row>
    <row r="916" spans="19:24" ht="13.2" x14ac:dyDescent="0.25">
      <c r="S916" s="40"/>
      <c r="X916" s="37"/>
    </row>
    <row r="917" spans="19:24" ht="13.2" x14ac:dyDescent="0.25">
      <c r="S917" s="40"/>
      <c r="X917" s="37"/>
    </row>
    <row r="918" spans="19:24" ht="13.2" x14ac:dyDescent="0.25">
      <c r="S918" s="40"/>
      <c r="X918" s="37"/>
    </row>
    <row r="919" spans="19:24" ht="13.2" x14ac:dyDescent="0.25">
      <c r="S919" s="40"/>
      <c r="X919" s="37"/>
    </row>
    <row r="920" spans="19:24" ht="13.2" x14ac:dyDescent="0.25">
      <c r="S920" s="40"/>
      <c r="X920" s="37"/>
    </row>
    <row r="921" spans="19:24" ht="13.2" x14ac:dyDescent="0.25">
      <c r="S921" s="40"/>
      <c r="X921" s="37"/>
    </row>
    <row r="922" spans="19:24" ht="13.2" x14ac:dyDescent="0.25">
      <c r="S922" s="40"/>
      <c r="X922" s="37"/>
    </row>
    <row r="923" spans="19:24" ht="13.2" x14ac:dyDescent="0.25">
      <c r="S923" s="40"/>
      <c r="X923" s="37"/>
    </row>
    <row r="924" spans="19:24" ht="13.2" x14ac:dyDescent="0.25">
      <c r="S924" s="40"/>
      <c r="X924" s="37"/>
    </row>
    <row r="925" spans="19:24" ht="13.2" x14ac:dyDescent="0.25">
      <c r="S925" s="40"/>
      <c r="X925" s="37"/>
    </row>
    <row r="926" spans="19:24" ht="13.2" x14ac:dyDescent="0.25">
      <c r="S926" s="40"/>
      <c r="X926" s="37"/>
    </row>
    <row r="927" spans="19:24" ht="13.2" x14ac:dyDescent="0.25">
      <c r="S927" s="40"/>
      <c r="X927" s="37"/>
    </row>
    <row r="928" spans="19:24" ht="13.2" x14ac:dyDescent="0.25">
      <c r="S928" s="40"/>
      <c r="X928" s="37"/>
    </row>
    <row r="929" spans="19:24" ht="13.2" x14ac:dyDescent="0.25">
      <c r="S929" s="40"/>
      <c r="X929" s="37"/>
    </row>
    <row r="930" spans="19:24" ht="13.2" x14ac:dyDescent="0.25">
      <c r="S930" s="40"/>
      <c r="X930" s="37"/>
    </row>
    <row r="931" spans="19:24" ht="13.2" x14ac:dyDescent="0.25">
      <c r="S931" s="40"/>
      <c r="X931" s="37"/>
    </row>
    <row r="932" spans="19:24" ht="13.2" x14ac:dyDescent="0.25">
      <c r="S932" s="40"/>
      <c r="X932" s="37"/>
    </row>
    <row r="933" spans="19:24" ht="13.2" x14ac:dyDescent="0.25">
      <c r="S933" s="40"/>
      <c r="X933" s="37"/>
    </row>
    <row r="934" spans="19:24" ht="13.2" x14ac:dyDescent="0.25">
      <c r="S934" s="40"/>
      <c r="X934" s="37"/>
    </row>
    <row r="935" spans="19:24" ht="13.2" x14ac:dyDescent="0.25">
      <c r="S935" s="40"/>
      <c r="X935" s="37"/>
    </row>
    <row r="936" spans="19:24" ht="13.2" x14ac:dyDescent="0.25">
      <c r="S936" s="40"/>
      <c r="X936" s="37"/>
    </row>
    <row r="937" spans="19:24" ht="13.2" x14ac:dyDescent="0.25">
      <c r="S937" s="40"/>
      <c r="X937" s="37"/>
    </row>
    <row r="938" spans="19:24" ht="13.2" x14ac:dyDescent="0.25">
      <c r="S938" s="40"/>
      <c r="X938" s="37"/>
    </row>
    <row r="939" spans="19:24" ht="13.2" x14ac:dyDescent="0.25">
      <c r="S939" s="40"/>
      <c r="X939" s="37"/>
    </row>
    <row r="940" spans="19:24" ht="13.2" x14ac:dyDescent="0.25">
      <c r="S940" s="40"/>
      <c r="X940" s="37"/>
    </row>
    <row r="941" spans="19:24" ht="13.2" x14ac:dyDescent="0.25">
      <c r="S941" s="40"/>
      <c r="X941" s="37"/>
    </row>
    <row r="942" spans="19:24" ht="13.2" x14ac:dyDescent="0.25">
      <c r="S942" s="40"/>
      <c r="X942" s="37"/>
    </row>
    <row r="943" spans="19:24" ht="13.2" x14ac:dyDescent="0.25">
      <c r="S943" s="40"/>
      <c r="X943" s="37"/>
    </row>
    <row r="944" spans="19:24" ht="13.2" x14ac:dyDescent="0.25">
      <c r="S944" s="40"/>
      <c r="X944" s="37"/>
    </row>
    <row r="945" spans="19:24" ht="13.2" x14ac:dyDescent="0.25">
      <c r="S945" s="40"/>
      <c r="X945" s="37"/>
    </row>
    <row r="946" spans="19:24" ht="13.2" x14ac:dyDescent="0.25">
      <c r="S946" s="40"/>
      <c r="X946" s="37"/>
    </row>
    <row r="947" spans="19:24" ht="13.2" x14ac:dyDescent="0.25">
      <c r="S947" s="40"/>
      <c r="X947" s="37"/>
    </row>
    <row r="948" spans="19:24" ht="13.2" x14ac:dyDescent="0.25">
      <c r="S948" s="40"/>
      <c r="X948" s="37"/>
    </row>
    <row r="949" spans="19:24" ht="13.2" x14ac:dyDescent="0.25">
      <c r="S949" s="40"/>
      <c r="X949" s="37"/>
    </row>
    <row r="950" spans="19:24" ht="13.2" x14ac:dyDescent="0.25">
      <c r="S950" s="40"/>
      <c r="X950" s="37"/>
    </row>
    <row r="951" spans="19:24" ht="13.2" x14ac:dyDescent="0.25">
      <c r="S951" s="40"/>
      <c r="X951" s="37"/>
    </row>
    <row r="952" spans="19:24" ht="13.2" x14ac:dyDescent="0.25">
      <c r="S952" s="40"/>
      <c r="X952" s="37"/>
    </row>
    <row r="953" spans="19:24" ht="13.2" x14ac:dyDescent="0.25">
      <c r="S953" s="40"/>
      <c r="X953" s="37"/>
    </row>
    <row r="954" spans="19:24" ht="13.2" x14ac:dyDescent="0.25">
      <c r="S954" s="40"/>
      <c r="X954" s="37"/>
    </row>
    <row r="955" spans="19:24" ht="13.2" x14ac:dyDescent="0.25">
      <c r="S955" s="40"/>
      <c r="X955" s="37"/>
    </row>
    <row r="956" spans="19:24" ht="13.2" x14ac:dyDescent="0.25">
      <c r="S956" s="40"/>
      <c r="X956" s="37"/>
    </row>
    <row r="957" spans="19:24" ht="13.2" x14ac:dyDescent="0.25">
      <c r="S957" s="40"/>
      <c r="X957" s="37"/>
    </row>
    <row r="958" spans="19:24" ht="13.2" x14ac:dyDescent="0.25">
      <c r="S958" s="40"/>
      <c r="X958" s="37"/>
    </row>
    <row r="959" spans="19:24" ht="13.2" x14ac:dyDescent="0.25">
      <c r="S959" s="40"/>
      <c r="X959" s="37"/>
    </row>
    <row r="960" spans="19:24" ht="13.2" x14ac:dyDescent="0.25">
      <c r="S960" s="40"/>
      <c r="X960" s="37"/>
    </row>
    <row r="961" spans="19:24" ht="13.2" x14ac:dyDescent="0.25">
      <c r="S961" s="40"/>
      <c r="X961" s="37"/>
    </row>
    <row r="962" spans="19:24" ht="13.2" x14ac:dyDescent="0.25">
      <c r="S962" s="40"/>
      <c r="X962" s="37"/>
    </row>
    <row r="963" spans="19:24" ht="13.2" x14ac:dyDescent="0.25">
      <c r="S963" s="40"/>
      <c r="X963" s="37"/>
    </row>
    <row r="964" spans="19:24" ht="13.2" x14ac:dyDescent="0.25">
      <c r="S964" s="40"/>
      <c r="X964" s="37"/>
    </row>
    <row r="965" spans="19:24" ht="13.2" x14ac:dyDescent="0.25">
      <c r="S965" s="40"/>
      <c r="X965" s="37"/>
    </row>
    <row r="966" spans="19:24" ht="13.2" x14ac:dyDescent="0.25">
      <c r="S966" s="40"/>
      <c r="X966" s="37"/>
    </row>
    <row r="967" spans="19:24" ht="13.2" x14ac:dyDescent="0.25">
      <c r="S967" s="40"/>
      <c r="X967" s="37"/>
    </row>
    <row r="968" spans="19:24" ht="13.2" x14ac:dyDescent="0.25">
      <c r="S968" s="40"/>
      <c r="X968" s="37"/>
    </row>
    <row r="969" spans="19:24" ht="13.2" x14ac:dyDescent="0.25">
      <c r="S969" s="40"/>
      <c r="X969" s="37"/>
    </row>
    <row r="970" spans="19:24" ht="13.2" x14ac:dyDescent="0.25">
      <c r="S970" s="40"/>
      <c r="X970" s="37"/>
    </row>
    <row r="971" spans="19:24" ht="13.2" x14ac:dyDescent="0.25">
      <c r="S971" s="40"/>
      <c r="X971" s="37"/>
    </row>
    <row r="972" spans="19:24" ht="13.2" x14ac:dyDescent="0.25">
      <c r="S972" s="40"/>
      <c r="X972" s="37"/>
    </row>
    <row r="973" spans="19:24" ht="13.2" x14ac:dyDescent="0.25">
      <c r="S973" s="40"/>
      <c r="X973" s="37"/>
    </row>
    <row r="974" spans="19:24" ht="13.2" x14ac:dyDescent="0.25">
      <c r="S974" s="40"/>
      <c r="X974" s="37"/>
    </row>
    <row r="975" spans="19:24" ht="13.2" x14ac:dyDescent="0.25">
      <c r="S975" s="40"/>
      <c r="X975" s="37"/>
    </row>
    <row r="976" spans="19:24" ht="13.2" x14ac:dyDescent="0.25">
      <c r="S976" s="40"/>
      <c r="X976" s="37"/>
    </row>
    <row r="977" spans="19:24" ht="13.2" x14ac:dyDescent="0.25">
      <c r="S977" s="40"/>
      <c r="X977" s="37"/>
    </row>
    <row r="978" spans="19:24" ht="13.2" x14ac:dyDescent="0.25">
      <c r="S978" s="40"/>
      <c r="X978" s="37"/>
    </row>
    <row r="979" spans="19:24" ht="13.2" x14ac:dyDescent="0.25">
      <c r="S979" s="40"/>
      <c r="X979" s="37"/>
    </row>
    <row r="980" spans="19:24" ht="13.2" x14ac:dyDescent="0.25">
      <c r="S980" s="40"/>
      <c r="X980" s="37"/>
    </row>
    <row r="981" spans="19:24" ht="13.2" x14ac:dyDescent="0.25">
      <c r="S981" s="40"/>
      <c r="X981" s="37"/>
    </row>
    <row r="982" spans="19:24" ht="13.2" x14ac:dyDescent="0.25">
      <c r="S982" s="40"/>
      <c r="X982" s="37"/>
    </row>
    <row r="983" spans="19:24" ht="13.2" x14ac:dyDescent="0.25">
      <c r="S983" s="40"/>
      <c r="X983" s="37"/>
    </row>
    <row r="984" spans="19:24" ht="13.2" x14ac:dyDescent="0.25">
      <c r="S984" s="40"/>
      <c r="X984" s="37"/>
    </row>
    <row r="985" spans="19:24" ht="13.2" x14ac:dyDescent="0.25">
      <c r="S985" s="40"/>
      <c r="X985" s="37"/>
    </row>
    <row r="986" spans="19:24" ht="13.2" x14ac:dyDescent="0.25">
      <c r="S986" s="40"/>
      <c r="X986" s="37"/>
    </row>
    <row r="987" spans="19:24" ht="13.2" x14ac:dyDescent="0.25">
      <c r="S987" s="40"/>
      <c r="X987" s="37"/>
    </row>
    <row r="988" spans="19:24" ht="13.2" x14ac:dyDescent="0.25">
      <c r="S988" s="40"/>
      <c r="X988" s="37"/>
    </row>
    <row r="989" spans="19:24" ht="13.2" x14ac:dyDescent="0.25">
      <c r="S989" s="40"/>
      <c r="X989" s="37"/>
    </row>
    <row r="990" spans="19:24" ht="13.2" x14ac:dyDescent="0.25">
      <c r="S990" s="40"/>
      <c r="X990" s="37"/>
    </row>
    <row r="991" spans="19:24" ht="13.2" x14ac:dyDescent="0.25">
      <c r="S991" s="40"/>
      <c r="X991" s="37"/>
    </row>
    <row r="992" spans="19:24" ht="13.2" x14ac:dyDescent="0.25">
      <c r="S992" s="40"/>
      <c r="X992" s="37"/>
    </row>
    <row r="993" spans="19:24" ht="13.2" x14ac:dyDescent="0.25">
      <c r="S993" s="40"/>
      <c r="X993" s="37"/>
    </row>
    <row r="994" spans="19:24" ht="13.2" x14ac:dyDescent="0.25">
      <c r="S994" s="40"/>
      <c r="X994" s="37"/>
    </row>
    <row r="995" spans="19:24" ht="13.2" x14ac:dyDescent="0.25">
      <c r="S995" s="40"/>
      <c r="X995" s="37"/>
    </row>
    <row r="996" spans="19:24" ht="13.2" x14ac:dyDescent="0.25">
      <c r="S996" s="40"/>
      <c r="X996" s="37"/>
    </row>
    <row r="997" spans="19:24" ht="13.2" x14ac:dyDescent="0.25">
      <c r="S997" s="40"/>
      <c r="X997" s="37"/>
    </row>
    <row r="998" spans="19:24" ht="13.2" x14ac:dyDescent="0.25">
      <c r="S998" s="40"/>
      <c r="X998" s="37"/>
    </row>
    <row r="999" spans="19:24" ht="13.2" x14ac:dyDescent="0.25">
      <c r="S999" s="40"/>
      <c r="X999" s="37"/>
    </row>
  </sheetData>
  <autoFilter ref="A1:AH247" xr:uid="{ACBB9E03-0035-4756-A459-1BB6FE7CCB92}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F0D66-B0B9-4FAD-8D5E-9A4D6E54405B}">
  <sheetPr>
    <tabColor theme="6" tint="0.59999389629810485"/>
  </sheetPr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8A5C0-0FBC-46C4-AEF0-574BAE9F748C}">
  <sheetPr filterMode="1"/>
  <dimension ref="A1:X248"/>
  <sheetViews>
    <sheetView topLeftCell="C1" zoomScale="75" zoomScaleNormal="75" workbookViewId="0">
      <selection activeCell="V49" sqref="V49"/>
    </sheetView>
  </sheetViews>
  <sheetFormatPr defaultColWidth="8.77734375" defaultRowHeight="13.8" x14ac:dyDescent="0.25"/>
  <cols>
    <col min="1" max="1" width="8.77734375" style="33"/>
    <col min="2" max="2" width="37.5546875" style="33" customWidth="1"/>
    <col min="3" max="3" width="27" style="33" customWidth="1"/>
    <col min="4" max="19" width="8.77734375" style="33"/>
    <col min="20" max="20" width="20" style="33" customWidth="1"/>
    <col min="21" max="21" width="23.109375" style="33" customWidth="1"/>
    <col min="22" max="22" width="22.6640625" style="33" customWidth="1"/>
    <col min="23" max="16384" width="8.77734375" style="33"/>
  </cols>
  <sheetData>
    <row r="1" spans="1:24" x14ac:dyDescent="0.25">
      <c r="B1" s="34" t="s">
        <v>423</v>
      </c>
      <c r="C1" s="34" t="s">
        <v>424</v>
      </c>
      <c r="D1" s="34" t="s">
        <v>425</v>
      </c>
      <c r="E1" s="34" t="s">
        <v>426</v>
      </c>
      <c r="F1" s="34" t="s">
        <v>427</v>
      </c>
      <c r="G1" s="34" t="s">
        <v>428</v>
      </c>
      <c r="H1" s="34" t="s">
        <v>429</v>
      </c>
      <c r="I1" s="34" t="s">
        <v>430</v>
      </c>
      <c r="J1" s="34" t="s">
        <v>431</v>
      </c>
      <c r="K1" s="34" t="s">
        <v>432</v>
      </c>
      <c r="L1" s="34" t="s">
        <v>438</v>
      </c>
      <c r="M1" s="34" t="s">
        <v>433</v>
      </c>
      <c r="N1" s="34" t="s">
        <v>434</v>
      </c>
      <c r="O1" s="34" t="s">
        <v>435</v>
      </c>
      <c r="P1" s="34" t="s">
        <v>375</v>
      </c>
      <c r="Q1" s="34" t="s">
        <v>436</v>
      </c>
      <c r="R1" s="34" t="s">
        <v>437</v>
      </c>
      <c r="S1" s="34" t="s">
        <v>439</v>
      </c>
      <c r="T1" s="34" t="s">
        <v>1123</v>
      </c>
      <c r="U1" s="34" t="s">
        <v>1124</v>
      </c>
      <c r="V1" s="34" t="s">
        <v>1125</v>
      </c>
      <c r="W1" s="34" t="s">
        <v>1126</v>
      </c>
    </row>
    <row r="2" spans="1:24" hidden="1" x14ac:dyDescent="0.25">
      <c r="A2" s="34">
        <v>0</v>
      </c>
      <c r="B2" s="33" t="s">
        <v>464</v>
      </c>
      <c r="C2" s="33" t="s">
        <v>446</v>
      </c>
      <c r="D2" s="33" t="s">
        <v>460</v>
      </c>
      <c r="N2" s="33">
        <v>61.628270423267317</v>
      </c>
      <c r="O2" s="33">
        <v>66.145628509067322</v>
      </c>
      <c r="P2" s="33">
        <v>17.9566794889252</v>
      </c>
      <c r="Q2" s="33" t="s">
        <v>1127</v>
      </c>
      <c r="R2" s="33" t="s">
        <v>1128</v>
      </c>
      <c r="S2" s="33">
        <v>8</v>
      </c>
      <c r="T2" s="33">
        <v>3.8702482049120941</v>
      </c>
      <c r="U2" s="33">
        <v>61.701542970639949</v>
      </c>
      <c r="V2" s="128">
        <v>79.348677016704968</v>
      </c>
      <c r="X2" s="33" t="str">
        <f>VLOOKUP(B2,Population!A:B,1,)</f>
        <v>SPARC64 VIIIfx 8C 2GHz</v>
      </c>
    </row>
    <row r="3" spans="1:24" hidden="1" x14ac:dyDescent="0.25">
      <c r="A3" s="34">
        <v>1</v>
      </c>
      <c r="B3" s="33" t="s">
        <v>1076</v>
      </c>
      <c r="C3" s="33" t="s">
        <v>182</v>
      </c>
      <c r="D3" s="33" t="s">
        <v>352</v>
      </c>
      <c r="N3" s="33">
        <v>35.067445465339283</v>
      </c>
      <c r="O3" s="33">
        <v>46.446191749533462</v>
      </c>
      <c r="Q3" s="33" t="s">
        <v>1127</v>
      </c>
      <c r="R3" s="33" t="s">
        <v>1129</v>
      </c>
      <c r="S3" s="33">
        <v>6</v>
      </c>
      <c r="T3" s="33">
        <v>2.0150933115476208</v>
      </c>
      <c r="U3" s="33">
        <v>7.040604299160286</v>
      </c>
      <c r="V3" s="128">
        <v>7.3139017511982356</v>
      </c>
      <c r="X3" s="33" t="str">
        <f>VLOOKUP(B3,Population!A:B,1,)</f>
        <v>Opteron Six Core 6C 2.6GHz</v>
      </c>
    </row>
    <row r="4" spans="1:24" hidden="1" x14ac:dyDescent="0.25">
      <c r="A4" s="34">
        <v>2</v>
      </c>
      <c r="B4" s="33" t="s">
        <v>220</v>
      </c>
      <c r="C4" s="33" t="s">
        <v>182</v>
      </c>
      <c r="D4" s="33" t="s">
        <v>1130</v>
      </c>
      <c r="N4" s="33">
        <v>30.096540336977299</v>
      </c>
      <c r="O4" s="33">
        <v>42.05765970090868</v>
      </c>
      <c r="Q4" s="33" t="s">
        <v>1127</v>
      </c>
      <c r="R4" s="33" t="s">
        <v>1131</v>
      </c>
      <c r="S4" s="33">
        <v>8</v>
      </c>
      <c r="T4" s="33">
        <v>6.8592987928082856</v>
      </c>
      <c r="U4" s="33">
        <v>9.7893891177305967</v>
      </c>
      <c r="V4" s="128">
        <v>10.372585860410849</v>
      </c>
      <c r="X4" s="33" t="str">
        <f>VLOOKUP(B4,Population!A:B,1,)</f>
        <v>Opteron 6136 8C 2.4GHz</v>
      </c>
    </row>
    <row r="5" spans="1:24" hidden="1" x14ac:dyDescent="0.25">
      <c r="A5" s="34">
        <v>3</v>
      </c>
      <c r="B5" s="33" t="s">
        <v>712</v>
      </c>
      <c r="C5" s="33" t="s">
        <v>491</v>
      </c>
      <c r="D5" s="33" t="s">
        <v>690</v>
      </c>
      <c r="N5" s="33">
        <v>40.859567037397959</v>
      </c>
      <c r="O5" s="33">
        <v>53.283455633404451</v>
      </c>
      <c r="Q5" s="33" t="s">
        <v>1127</v>
      </c>
      <c r="R5" s="33" t="s">
        <v>1132</v>
      </c>
      <c r="S5" s="33">
        <v>4</v>
      </c>
      <c r="T5" s="33">
        <v>8.7595626303750471</v>
      </c>
      <c r="U5" s="33">
        <v>8.5551716235025559</v>
      </c>
      <c r="V5" s="128">
        <v>8.7629003156967666</v>
      </c>
      <c r="X5" s="33" t="str">
        <f>VLOOKUP(B5,Population!A:B,1,)</f>
        <v>Xeon E5450 4C 3GHz</v>
      </c>
    </row>
    <row r="6" spans="1:24" hidden="1" x14ac:dyDescent="0.25">
      <c r="A6" s="34">
        <v>4</v>
      </c>
      <c r="B6" s="33" t="s">
        <v>234</v>
      </c>
      <c r="C6" s="33" t="s">
        <v>182</v>
      </c>
      <c r="D6" s="33" t="s">
        <v>1130</v>
      </c>
      <c r="N6" s="33">
        <v>28.321005219222361</v>
      </c>
      <c r="O6" s="33">
        <v>36.921259034342889</v>
      </c>
      <c r="Q6" s="33" t="s">
        <v>1127</v>
      </c>
      <c r="R6" s="33" t="s">
        <v>1132</v>
      </c>
      <c r="S6" s="33">
        <v>12</v>
      </c>
      <c r="T6" s="33">
        <v>15.713074715325201</v>
      </c>
      <c r="U6" s="33">
        <v>16.004544108504099</v>
      </c>
      <c r="V6" s="128">
        <v>17.063938799896722</v>
      </c>
      <c r="X6" s="33" t="str">
        <f>VLOOKUP(B6,Population!A:B,1,)</f>
        <v>Opteron 6172 12C 2.1GHz</v>
      </c>
    </row>
    <row r="7" spans="1:24" hidden="1" x14ac:dyDescent="0.25">
      <c r="A7" s="34">
        <v>5</v>
      </c>
      <c r="B7" s="33" t="s">
        <v>1062</v>
      </c>
      <c r="C7" s="33" t="s">
        <v>717</v>
      </c>
      <c r="D7" s="33" t="s">
        <v>1059</v>
      </c>
      <c r="N7" s="33">
        <v>32.028836768416213</v>
      </c>
      <c r="O7" s="33">
        <v>38.268310348311807</v>
      </c>
      <c r="Q7" s="33" t="s">
        <v>1127</v>
      </c>
      <c r="R7" s="33" t="s">
        <v>1128</v>
      </c>
      <c r="S7" s="33">
        <v>8</v>
      </c>
      <c r="T7" s="33">
        <v>5.2131973766537341</v>
      </c>
      <c r="U7" s="33">
        <v>7.3812504529550322</v>
      </c>
      <c r="V7" s="128">
        <v>8.5088120825026703</v>
      </c>
      <c r="X7" s="33" t="str">
        <f>VLOOKUP(B7,Population!A:B,1,)</f>
        <v>Xeon X7560 8C 2.26GHz</v>
      </c>
    </row>
    <row r="8" spans="1:24" hidden="1" x14ac:dyDescent="0.25">
      <c r="A8" s="34">
        <v>6</v>
      </c>
      <c r="B8" s="33" t="s">
        <v>281</v>
      </c>
      <c r="C8" s="33" t="s">
        <v>182</v>
      </c>
      <c r="D8" s="33" t="s">
        <v>183</v>
      </c>
      <c r="N8" s="33">
        <v>30.58344633540197</v>
      </c>
      <c r="O8" s="33">
        <v>39.793444943427673</v>
      </c>
      <c r="Q8" s="33" t="s">
        <v>1127</v>
      </c>
      <c r="R8" s="33" t="s">
        <v>1131</v>
      </c>
      <c r="S8" s="33">
        <v>16</v>
      </c>
      <c r="T8" s="33">
        <v>11.328503040210069</v>
      </c>
      <c r="U8" s="33">
        <v>14.459690823709259</v>
      </c>
      <c r="V8" s="128">
        <v>15.418462481296221</v>
      </c>
      <c r="X8" s="33" t="str">
        <f>VLOOKUP(B8,Population!A:B,1,)</f>
        <v>Opteron 6276 16C 2.3GHz</v>
      </c>
    </row>
    <row r="9" spans="1:24" hidden="1" x14ac:dyDescent="0.25">
      <c r="A9" s="34">
        <v>7</v>
      </c>
      <c r="B9" s="33" t="s">
        <v>414</v>
      </c>
      <c r="C9" s="33" t="s">
        <v>375</v>
      </c>
      <c r="D9" s="33" t="s">
        <v>415</v>
      </c>
      <c r="N9" s="33">
        <v>12.76838962552082</v>
      </c>
      <c r="O9" s="33">
        <v>15.124610791875909</v>
      </c>
      <c r="P9" s="33">
        <v>7.6904296875</v>
      </c>
      <c r="Q9" s="33" t="s">
        <v>1127</v>
      </c>
      <c r="R9" s="33" t="s">
        <v>1133</v>
      </c>
      <c r="S9" s="33">
        <v>4</v>
      </c>
      <c r="T9" s="33">
        <v>6.7439710240429571</v>
      </c>
      <c r="U9" s="33">
        <v>7.4299700753057607</v>
      </c>
      <c r="V9" s="128">
        <v>8.3270856629407639</v>
      </c>
      <c r="X9" s="33" t="str">
        <f>VLOOKUP(B9,Population!A:B,1,)</f>
        <v>PowerPC 450 4C 850MHz</v>
      </c>
    </row>
    <row r="10" spans="1:24" hidden="1" x14ac:dyDescent="0.25">
      <c r="A10" s="34">
        <v>8</v>
      </c>
      <c r="B10" s="33" t="s">
        <v>441</v>
      </c>
      <c r="C10" s="33" t="s">
        <v>442</v>
      </c>
      <c r="D10" s="33" t="s">
        <v>442</v>
      </c>
      <c r="N10" s="33">
        <v>24.467534118722089</v>
      </c>
      <c r="O10" s="33">
        <v>32.898826878366137</v>
      </c>
      <c r="P10" s="33">
        <v>7.827988338192422</v>
      </c>
      <c r="Q10" s="33" t="s">
        <v>1127</v>
      </c>
      <c r="R10" s="33" t="s">
        <v>1134</v>
      </c>
      <c r="S10" s="33">
        <v>16</v>
      </c>
      <c r="T10" s="33">
        <v>3.3192672919230599</v>
      </c>
      <c r="U10" s="33">
        <v>5.694522326826668</v>
      </c>
      <c r="V10" s="128">
        <v>5.824413059940543</v>
      </c>
      <c r="X10" s="33" t="str">
        <f>VLOOKUP(B10,Population!A:B,1,)</f>
        <v>ShenWei processor SW1600 16C 975MHz</v>
      </c>
    </row>
    <row r="11" spans="1:24" hidden="1" x14ac:dyDescent="0.25">
      <c r="A11" s="34">
        <v>9</v>
      </c>
      <c r="B11" s="33" t="s">
        <v>1078</v>
      </c>
      <c r="C11" s="33" t="s">
        <v>503</v>
      </c>
      <c r="D11" s="33" t="s">
        <v>504</v>
      </c>
      <c r="N11" s="33">
        <v>78.924500853551621</v>
      </c>
      <c r="O11" s="33">
        <v>95.888025224683787</v>
      </c>
      <c r="Q11" s="33" t="s">
        <v>1127</v>
      </c>
      <c r="R11" s="33" t="s">
        <v>1127</v>
      </c>
      <c r="S11" s="33">
        <v>8</v>
      </c>
      <c r="T11" s="33">
        <v>1.518438177874186</v>
      </c>
      <c r="U11" s="33">
        <v>2.8139861299805919</v>
      </c>
      <c r="V11" s="128">
        <v>3.0844678916973312</v>
      </c>
      <c r="X11" s="33" t="str">
        <f>VLOOKUP(B11,Population!A:B,1,)</f>
        <v>Xeon E5 (Sandy Bridge - EP) 8C 2.6GHz</v>
      </c>
    </row>
    <row r="12" spans="1:24" hidden="1" x14ac:dyDescent="0.25">
      <c r="A12" s="34">
        <v>10</v>
      </c>
      <c r="B12" s="33" t="s">
        <v>370</v>
      </c>
      <c r="C12" s="33" t="s">
        <v>41</v>
      </c>
      <c r="D12" s="33" t="s">
        <v>42</v>
      </c>
      <c r="N12" s="33">
        <v>45.570149402947017</v>
      </c>
      <c r="O12" s="33">
        <v>53.445960771305209</v>
      </c>
      <c r="P12" s="33">
        <v>5.0177401638888508</v>
      </c>
      <c r="Q12" s="33" t="s">
        <v>1127</v>
      </c>
      <c r="R12" s="33" t="s">
        <v>1135</v>
      </c>
      <c r="S12" s="33">
        <v>16</v>
      </c>
      <c r="T12" s="33">
        <v>68.495354869181853</v>
      </c>
      <c r="U12" s="33">
        <v>223.4939685070816</v>
      </c>
      <c r="V12" s="128">
        <v>262.13880294509352</v>
      </c>
      <c r="X12" s="33" t="str">
        <f>VLOOKUP(B12,Population!A:B,1,)</f>
        <v>Power BQC 16C 1.6GHz</v>
      </c>
    </row>
    <row r="13" spans="1:24" hidden="1" x14ac:dyDescent="0.25">
      <c r="A13" s="34">
        <v>11</v>
      </c>
      <c r="B13" s="33" t="s">
        <v>410</v>
      </c>
      <c r="C13" s="33" t="s">
        <v>375</v>
      </c>
      <c r="D13" s="33" t="s">
        <v>411</v>
      </c>
      <c r="N13" s="33">
        <v>10.01238665622134</v>
      </c>
      <c r="O13" s="33">
        <v>12.560113977359149</v>
      </c>
      <c r="Q13" s="33" t="s">
        <v>1127</v>
      </c>
      <c r="R13" s="33" t="s">
        <v>1136</v>
      </c>
      <c r="S13" s="33">
        <v>2</v>
      </c>
      <c r="T13" s="33">
        <v>2.229277338917071</v>
      </c>
      <c r="U13" s="33">
        <v>1.57253431780494</v>
      </c>
      <c r="V13" s="128">
        <v>1.6925230036264329</v>
      </c>
      <c r="X13" s="33" t="str">
        <f>VLOOKUP(B13,Population!A:B,1,)</f>
        <v>PowerPC 440 2C 700MHz</v>
      </c>
    </row>
    <row r="14" spans="1:24" hidden="1" x14ac:dyDescent="0.25">
      <c r="A14" s="34">
        <v>12</v>
      </c>
      <c r="B14" s="33" t="s">
        <v>1008</v>
      </c>
      <c r="C14" s="33" t="s">
        <v>717</v>
      </c>
      <c r="D14" s="33" t="s">
        <v>718</v>
      </c>
      <c r="N14" s="33">
        <v>44.619807294117358</v>
      </c>
      <c r="O14" s="33">
        <v>51.495222832766608</v>
      </c>
      <c r="Q14" s="33" t="s">
        <v>1127</v>
      </c>
      <c r="R14" s="33" t="s">
        <v>1137</v>
      </c>
      <c r="S14" s="33">
        <v>4</v>
      </c>
      <c r="T14" s="33">
        <v>16.818956528316651</v>
      </c>
      <c r="U14" s="33">
        <v>9.9045712229845684</v>
      </c>
      <c r="V14" s="128">
        <v>11.60344862091196</v>
      </c>
      <c r="X14" s="33" t="str">
        <f>VLOOKUP(B14,Population!A:B,1,)</f>
        <v>Xeon X5570 4C 2.93GHz</v>
      </c>
    </row>
    <row r="15" spans="1:24" hidden="1" x14ac:dyDescent="0.25">
      <c r="A15" s="34">
        <v>13</v>
      </c>
      <c r="B15" s="33" t="s">
        <v>1075</v>
      </c>
      <c r="C15" s="33" t="s">
        <v>182</v>
      </c>
      <c r="D15" s="33" t="s">
        <v>188</v>
      </c>
      <c r="N15" s="33">
        <v>31.962741942617491</v>
      </c>
      <c r="O15" s="33">
        <v>41.538737980095021</v>
      </c>
      <c r="Q15" s="33" t="s">
        <v>1127</v>
      </c>
      <c r="R15" s="33" t="s">
        <v>1138</v>
      </c>
      <c r="S15" s="33">
        <v>4</v>
      </c>
      <c r="T15" s="33">
        <v>4.2396429020202673</v>
      </c>
      <c r="U15" s="33">
        <v>3.2493256186361652</v>
      </c>
      <c r="V15" s="128">
        <v>3.311933434960344</v>
      </c>
      <c r="X15" s="33" t="str">
        <f>VLOOKUP(B15,Population!A:B,1,)</f>
        <v>Opteron Quad Core 4C 2.3GHz</v>
      </c>
    </row>
    <row r="16" spans="1:24" hidden="1" x14ac:dyDescent="0.25">
      <c r="A16" s="34">
        <v>14</v>
      </c>
      <c r="B16" s="33" t="s">
        <v>1087</v>
      </c>
      <c r="C16" s="33" t="s">
        <v>503</v>
      </c>
      <c r="D16" s="33" t="s">
        <v>504</v>
      </c>
      <c r="N16" s="33">
        <v>82.698878038194451</v>
      </c>
      <c r="O16" s="33">
        <v>99.576000000000022</v>
      </c>
      <c r="Q16" s="33" t="s">
        <v>1127</v>
      </c>
      <c r="R16" s="33" t="s">
        <v>1127</v>
      </c>
      <c r="S16" s="33">
        <v>8</v>
      </c>
      <c r="T16" s="33">
        <v>0.65075921908893708</v>
      </c>
      <c r="U16" s="33">
        <v>1.177597541814422</v>
      </c>
      <c r="V16" s="128">
        <v>1.317094283131043</v>
      </c>
      <c r="X16" s="33" t="str">
        <f>VLOOKUP(B16,Population!A:B,1,)</f>
        <v>Xeon E5 (Sandy Bridge - EP) 8C 2.7GHz</v>
      </c>
    </row>
    <row r="17" spans="1:24" hidden="1" x14ac:dyDescent="0.25">
      <c r="A17" s="34">
        <v>15</v>
      </c>
      <c r="B17" s="33" t="s">
        <v>269</v>
      </c>
      <c r="C17" s="33" t="s">
        <v>182</v>
      </c>
      <c r="D17" s="33" t="s">
        <v>183</v>
      </c>
      <c r="N17" s="33">
        <v>28.303053007704779</v>
      </c>
      <c r="O17" s="33">
        <v>36.878186423153977</v>
      </c>
      <c r="Q17" s="33" t="s">
        <v>1127</v>
      </c>
      <c r="R17" s="33" t="s">
        <v>1132</v>
      </c>
      <c r="S17" s="33">
        <v>16</v>
      </c>
      <c r="T17" s="33">
        <v>5.4714005735409863</v>
      </c>
      <c r="U17" s="33">
        <v>3.7069014395291311</v>
      </c>
      <c r="V17" s="128">
        <v>3.8424467653488992</v>
      </c>
      <c r="X17" s="33" t="str">
        <f>VLOOKUP(B17,Population!A:B,1,)</f>
        <v>Opteron 6272 16C 2.1GHz</v>
      </c>
    </row>
    <row r="18" spans="1:24" hidden="1" x14ac:dyDescent="0.25">
      <c r="A18" s="34">
        <v>16</v>
      </c>
      <c r="B18" s="33" t="s">
        <v>243</v>
      </c>
      <c r="C18" s="33" t="s">
        <v>182</v>
      </c>
      <c r="D18" s="33" t="s">
        <v>1130</v>
      </c>
      <c r="N18" s="33">
        <v>25.541388349465759</v>
      </c>
      <c r="O18" s="33">
        <v>38.78970099630839</v>
      </c>
      <c r="Q18" s="33" t="s">
        <v>1127</v>
      </c>
      <c r="R18" s="33" t="s">
        <v>1139</v>
      </c>
      <c r="S18" s="33">
        <v>12</v>
      </c>
      <c r="T18" s="33">
        <v>7.0399589187077236</v>
      </c>
      <c r="U18" s="33">
        <v>4.563619797979162</v>
      </c>
      <c r="V18" s="128">
        <v>4.1552967327983978</v>
      </c>
      <c r="X18" s="33" t="str">
        <f>VLOOKUP(B18,Population!A:B,1,)</f>
        <v>Opteron 6174 12C 2.2GHz</v>
      </c>
    </row>
    <row r="19" spans="1:24" hidden="1" x14ac:dyDescent="0.25">
      <c r="A19" s="34">
        <v>17</v>
      </c>
      <c r="B19" s="33" t="s">
        <v>1049</v>
      </c>
      <c r="C19" s="33" t="s">
        <v>717</v>
      </c>
      <c r="D19" s="33" t="s">
        <v>741</v>
      </c>
      <c r="N19" s="33">
        <v>47.780600437151051</v>
      </c>
      <c r="O19" s="33">
        <v>58.321470579028649</v>
      </c>
      <c r="Q19" s="33" t="s">
        <v>1127</v>
      </c>
      <c r="R19" s="33" t="s">
        <v>1132</v>
      </c>
      <c r="S19" s="33">
        <v>6</v>
      </c>
      <c r="T19" s="33">
        <v>3.192456574846263</v>
      </c>
      <c r="U19" s="33">
        <v>1.8897656271979659</v>
      </c>
      <c r="V19" s="128">
        <v>2.1023289997418062</v>
      </c>
      <c r="X19" s="33" t="str">
        <f>VLOOKUP(B19,Population!A:B,1,)</f>
        <v>Xeon X5680 6C 3.33GHz</v>
      </c>
    </row>
    <row r="20" spans="1:24" hidden="1" x14ac:dyDescent="0.25">
      <c r="A20" s="34">
        <v>18</v>
      </c>
      <c r="B20" s="33" t="s">
        <v>1043</v>
      </c>
      <c r="C20" s="33" t="s">
        <v>717</v>
      </c>
      <c r="D20" s="33" t="s">
        <v>741</v>
      </c>
      <c r="N20" s="33">
        <v>35.992660726260453</v>
      </c>
      <c r="O20" s="33">
        <v>52.756720314094949</v>
      </c>
      <c r="Q20" s="33" t="s">
        <v>1127</v>
      </c>
      <c r="R20" s="33" t="s">
        <v>1132</v>
      </c>
      <c r="S20" s="33">
        <v>6</v>
      </c>
      <c r="T20" s="33">
        <v>11.557937705248619</v>
      </c>
      <c r="U20" s="33">
        <v>6.1024387030445588</v>
      </c>
      <c r="V20" s="128">
        <v>5.702576916798753</v>
      </c>
      <c r="X20" s="33" t="str">
        <f>VLOOKUP(B20,Population!A:B,1,)</f>
        <v>Xeon X5675 6C 3.06GHz</v>
      </c>
    </row>
    <row r="21" spans="1:24" hidden="1" x14ac:dyDescent="0.25">
      <c r="A21" s="34">
        <v>19</v>
      </c>
      <c r="B21" s="33" t="s">
        <v>252</v>
      </c>
      <c r="C21" s="33" t="s">
        <v>182</v>
      </c>
      <c r="D21" s="33" t="s">
        <v>1130</v>
      </c>
      <c r="N21" s="33">
        <v>23.518774597226301</v>
      </c>
      <c r="O21" s="33">
        <v>40.326628672320368</v>
      </c>
      <c r="Q21" s="33" t="s">
        <v>1127</v>
      </c>
      <c r="R21" s="33" t="s">
        <v>1132</v>
      </c>
      <c r="S21" s="33">
        <v>12</v>
      </c>
      <c r="T21" s="33">
        <v>4.3346045179228074</v>
      </c>
      <c r="U21" s="33">
        <v>2.891036540038856</v>
      </c>
      <c r="V21" s="128">
        <v>2.3306086244015001</v>
      </c>
      <c r="X21" s="33" t="str">
        <f>VLOOKUP(B21,Population!A:B,1,)</f>
        <v>Opteron 6176 12C 2.3GHz</v>
      </c>
    </row>
    <row r="22" spans="1:24" hidden="1" x14ac:dyDescent="0.25">
      <c r="A22" s="34">
        <v>20</v>
      </c>
      <c r="B22" s="33" t="s">
        <v>1098</v>
      </c>
      <c r="C22" s="33" t="s">
        <v>182</v>
      </c>
      <c r="D22" s="33" t="s">
        <v>306</v>
      </c>
      <c r="N22" s="33">
        <v>24.119420700772231</v>
      </c>
      <c r="O22" s="33">
        <v>33.545129671984881</v>
      </c>
      <c r="P22" s="33">
        <v>65.58835845896148</v>
      </c>
      <c r="Q22" s="33" t="s">
        <v>1127</v>
      </c>
      <c r="R22" s="33" t="s">
        <v>1140</v>
      </c>
      <c r="S22" s="33">
        <v>2</v>
      </c>
      <c r="T22" s="33">
        <v>0.44316408358771509</v>
      </c>
      <c r="U22" s="33">
        <v>0.53337198821859988</v>
      </c>
      <c r="V22" s="128">
        <v>0.51518926788340336</v>
      </c>
      <c r="X22" s="33" t="str">
        <f>VLOOKUP(B22,Population!A:B,1,)</f>
        <v>Opteron Dual Core 2C 2.4GHz</v>
      </c>
    </row>
    <row r="23" spans="1:24" hidden="1" x14ac:dyDescent="0.25">
      <c r="A23" s="34">
        <v>21</v>
      </c>
      <c r="B23" s="33" t="s">
        <v>399</v>
      </c>
      <c r="C23" s="33" t="s">
        <v>375</v>
      </c>
      <c r="D23" s="33" t="s">
        <v>387</v>
      </c>
      <c r="N23" s="33">
        <v>108.4659288086209</v>
      </c>
      <c r="O23" s="33">
        <v>141.4682905287448</v>
      </c>
      <c r="Q23" s="33" t="s">
        <v>1127</v>
      </c>
      <c r="R23" s="33" t="s">
        <v>1127</v>
      </c>
      <c r="S23" s="33">
        <v>8</v>
      </c>
      <c r="T23" s="33">
        <v>2.3861171366594358</v>
      </c>
      <c r="U23" s="33">
        <v>2.287253680552614</v>
      </c>
      <c r="V23" s="128">
        <v>2.3440249085110452</v>
      </c>
      <c r="X23" s="33" t="str">
        <f>VLOOKUP(B23,Population!A:B,1,)</f>
        <v>POWER7 8C 3.83GHz</v>
      </c>
    </row>
    <row r="24" spans="1:24" hidden="1" x14ac:dyDescent="0.25">
      <c r="A24" s="34">
        <v>22</v>
      </c>
      <c r="B24" s="33" t="s">
        <v>321</v>
      </c>
      <c r="C24" s="33" t="s">
        <v>182</v>
      </c>
      <c r="D24" s="33" t="s">
        <v>188</v>
      </c>
      <c r="N24" s="33">
        <v>25.728848405796711</v>
      </c>
      <c r="O24" s="33">
        <v>33.261161101872489</v>
      </c>
      <c r="Q24" s="33" t="s">
        <v>1127</v>
      </c>
      <c r="R24" s="33" t="s">
        <v>1133</v>
      </c>
      <c r="S24" s="33">
        <v>4</v>
      </c>
      <c r="T24" s="33">
        <v>1.827957833876616</v>
      </c>
      <c r="U24" s="33">
        <v>1.0504429764262779</v>
      </c>
      <c r="V24" s="128">
        <v>1.098552048898366</v>
      </c>
      <c r="X24" s="33" t="str">
        <f>VLOOKUP(B24,Population!A:B,1,)</f>
        <v>Opteron Quad Core 4C 1.9GHz</v>
      </c>
    </row>
    <row r="25" spans="1:24" hidden="1" x14ac:dyDescent="0.25">
      <c r="A25" s="34">
        <v>23</v>
      </c>
      <c r="B25" s="33" t="s">
        <v>901</v>
      </c>
      <c r="C25" s="33" t="s">
        <v>491</v>
      </c>
      <c r="D25" s="33" t="s">
        <v>690</v>
      </c>
      <c r="N25" s="33">
        <v>29.035506477046489</v>
      </c>
      <c r="O25" s="33">
        <v>44.2091549172399</v>
      </c>
      <c r="Q25" s="33" t="s">
        <v>1127</v>
      </c>
      <c r="R25" s="33" t="s">
        <v>1133</v>
      </c>
      <c r="S25" s="33">
        <v>4</v>
      </c>
      <c r="T25" s="33">
        <v>2.94056740608052</v>
      </c>
      <c r="U25" s="33">
        <v>1.6556489484852741</v>
      </c>
      <c r="V25" s="128">
        <v>1.489992208995252</v>
      </c>
      <c r="X25" s="33" t="str">
        <f>VLOOKUP(B25,Population!A:B,1,)</f>
        <v>Xeon L5420 4C 2.5GHz</v>
      </c>
    </row>
    <row r="26" spans="1:24" hidden="1" x14ac:dyDescent="0.25">
      <c r="A26" s="34">
        <v>24</v>
      </c>
      <c r="B26" s="33" t="s">
        <v>1030</v>
      </c>
      <c r="C26" s="33" t="s">
        <v>717</v>
      </c>
      <c r="D26" s="33" t="s">
        <v>741</v>
      </c>
      <c r="N26" s="33">
        <v>33.85407097781053</v>
      </c>
      <c r="O26" s="33">
        <v>52.789578929803007</v>
      </c>
      <c r="Q26" s="33" t="s">
        <v>1127</v>
      </c>
      <c r="R26" s="33" t="s">
        <v>1133</v>
      </c>
      <c r="S26" s="33">
        <v>6</v>
      </c>
      <c r="T26" s="33">
        <v>33.305727352473951</v>
      </c>
      <c r="U26" s="33">
        <v>16.74894124328522</v>
      </c>
      <c r="V26" s="128">
        <v>13.774052008923229</v>
      </c>
      <c r="X26" s="33" t="str">
        <f>VLOOKUP(B26,Population!A:B,1,)</f>
        <v>Xeon X5670 6C 2.93GHz</v>
      </c>
    </row>
    <row r="27" spans="1:24" hidden="1" x14ac:dyDescent="0.25">
      <c r="A27" s="34">
        <v>25</v>
      </c>
      <c r="B27" s="33" t="s">
        <v>737</v>
      </c>
      <c r="C27" s="33" t="s">
        <v>717</v>
      </c>
      <c r="D27" s="33" t="s">
        <v>718</v>
      </c>
      <c r="N27" s="33">
        <v>26.992729404918411</v>
      </c>
      <c r="O27" s="33">
        <v>45.510271149460813</v>
      </c>
      <c r="Q27" s="33" t="s">
        <v>1127</v>
      </c>
      <c r="R27" s="33" t="s">
        <v>1132</v>
      </c>
      <c r="S27" s="33">
        <v>4</v>
      </c>
      <c r="T27" s="33">
        <v>12.230204343241891</v>
      </c>
      <c r="U27" s="33">
        <v>6.9441378776782141</v>
      </c>
      <c r="V27" s="128">
        <v>5.6039261759249754</v>
      </c>
      <c r="X27" s="33" t="str">
        <f>VLOOKUP(B27,Population!A:B,1,)</f>
        <v>Xeon E5540 4C 2.53GHz</v>
      </c>
    </row>
    <row r="28" spans="1:24" hidden="1" x14ac:dyDescent="0.25">
      <c r="A28" s="34">
        <v>26</v>
      </c>
      <c r="B28" s="33" t="s">
        <v>1024</v>
      </c>
      <c r="C28" s="33" t="s">
        <v>717</v>
      </c>
      <c r="D28" s="33" t="s">
        <v>741</v>
      </c>
      <c r="N28" s="33">
        <v>36.903905871845851</v>
      </c>
      <c r="O28" s="33">
        <v>50.087869052459787</v>
      </c>
      <c r="Q28" s="33" t="s">
        <v>1127</v>
      </c>
      <c r="R28" s="33" t="s">
        <v>1133</v>
      </c>
      <c r="S28" s="33">
        <v>6</v>
      </c>
      <c r="T28" s="33">
        <v>10.7353932767753</v>
      </c>
      <c r="U28" s="33">
        <v>5.1654236816401511</v>
      </c>
      <c r="V28" s="128">
        <v>5.0669876770610571</v>
      </c>
      <c r="X28" s="33" t="str">
        <f>VLOOKUP(B28,Population!A:B,1,)</f>
        <v>Xeon X5660 6C 2.8GHz</v>
      </c>
    </row>
    <row r="29" spans="1:24" hidden="1" x14ac:dyDescent="0.25">
      <c r="A29" s="34">
        <v>27</v>
      </c>
      <c r="B29" s="33" t="s">
        <v>347</v>
      </c>
      <c r="C29" s="33" t="s">
        <v>182</v>
      </c>
      <c r="D29" s="33" t="s">
        <v>188</v>
      </c>
      <c r="N29" s="33">
        <v>34.398742933010048</v>
      </c>
      <c r="O29" s="33">
        <v>42.249592013642307</v>
      </c>
      <c r="Q29" s="33" t="s">
        <v>1127</v>
      </c>
      <c r="R29" s="33" t="s">
        <v>1133</v>
      </c>
      <c r="S29" s="33">
        <v>4</v>
      </c>
      <c r="T29" s="33">
        <v>2.499432419747436</v>
      </c>
      <c r="U29" s="33">
        <v>1.2085830160798501</v>
      </c>
      <c r="V29" s="128">
        <v>1.3282388783386001</v>
      </c>
      <c r="X29" s="33" t="str">
        <f>VLOOKUP(B29,Population!A:B,1,)</f>
        <v>Opteron Quad Core 4C 2.4GHz</v>
      </c>
    </row>
    <row r="30" spans="1:24" hidden="1" x14ac:dyDescent="0.25">
      <c r="A30" s="34">
        <v>28</v>
      </c>
      <c r="B30" s="33" t="s">
        <v>1055</v>
      </c>
      <c r="C30" s="33" t="s">
        <v>717</v>
      </c>
      <c r="D30" s="33" t="s">
        <v>741</v>
      </c>
      <c r="N30" s="33">
        <v>45.267233711333319</v>
      </c>
      <c r="O30" s="33">
        <v>59.580169918795129</v>
      </c>
      <c r="Q30" s="33" t="s">
        <v>1127</v>
      </c>
      <c r="R30" s="33" t="s">
        <v>1139</v>
      </c>
      <c r="S30" s="33">
        <v>6</v>
      </c>
      <c r="T30" s="33">
        <v>2.326152421361571</v>
      </c>
      <c r="U30" s="33">
        <v>1.871652402352378</v>
      </c>
      <c r="V30" s="128">
        <v>1.745405331801787</v>
      </c>
      <c r="X30" s="33" t="str">
        <f>VLOOKUP(B30,Population!A:B,1,)</f>
        <v>Xeon X5690 6C 3.47GHz</v>
      </c>
    </row>
    <row r="31" spans="1:24" hidden="1" x14ac:dyDescent="0.25">
      <c r="A31" s="34">
        <v>29</v>
      </c>
      <c r="B31" s="33" t="s">
        <v>1002</v>
      </c>
      <c r="C31" s="33" t="s">
        <v>717</v>
      </c>
      <c r="D31" s="33" t="s">
        <v>718</v>
      </c>
      <c r="N31" s="33">
        <v>44.183380459770923</v>
      </c>
      <c r="O31" s="33">
        <v>50.402857233635167</v>
      </c>
      <c r="Q31" s="33" t="s">
        <v>1127</v>
      </c>
      <c r="R31" s="33" t="s">
        <v>1141</v>
      </c>
      <c r="S31" s="33">
        <v>4</v>
      </c>
      <c r="T31" s="33">
        <v>6.8968691716301951</v>
      </c>
      <c r="U31" s="33">
        <v>2.633248293591262</v>
      </c>
      <c r="V31" s="128">
        <v>3.1158230697219498</v>
      </c>
      <c r="X31" s="33" t="str">
        <f>VLOOKUP(B31,Population!A:B,1,)</f>
        <v>Xeon X5560 4C 2.8GHz</v>
      </c>
    </row>
    <row r="32" spans="1:24" hidden="1" x14ac:dyDescent="0.25">
      <c r="A32" s="34">
        <v>30</v>
      </c>
      <c r="B32" s="33" t="s">
        <v>1110</v>
      </c>
      <c r="C32" s="33" t="s">
        <v>182</v>
      </c>
      <c r="D32" s="33" t="s">
        <v>202</v>
      </c>
      <c r="N32" s="33">
        <v>33.927079322294958</v>
      </c>
      <c r="O32" s="33">
        <v>40.568044378128597</v>
      </c>
      <c r="Q32" s="33" t="s">
        <v>1127</v>
      </c>
      <c r="R32" s="33" t="s">
        <v>1127</v>
      </c>
      <c r="S32" s="33">
        <v>8</v>
      </c>
      <c r="T32" s="33">
        <v>0.2169197396963124</v>
      </c>
      <c r="U32" s="33">
        <v>0.21334643440471701</v>
      </c>
      <c r="V32" s="128">
        <v>0.2430016336855208</v>
      </c>
      <c r="X32" s="33" t="str">
        <f>VLOOKUP(B32,Population!A:B,1,)</f>
        <v>Opteron 6132HE 8C 2.2GHz</v>
      </c>
    </row>
    <row r="33" spans="1:24" hidden="1" x14ac:dyDescent="0.25">
      <c r="A33" s="34">
        <v>31</v>
      </c>
      <c r="B33" s="33" t="s">
        <v>693</v>
      </c>
      <c r="C33" s="33" t="s">
        <v>491</v>
      </c>
      <c r="D33" s="33" t="s">
        <v>690</v>
      </c>
      <c r="N33" s="33">
        <v>32.336465634904783</v>
      </c>
      <c r="O33" s="33">
        <v>42.005594873593509</v>
      </c>
      <c r="Q33" s="33" t="s">
        <v>1127</v>
      </c>
      <c r="R33" s="33" t="s">
        <v>1142</v>
      </c>
      <c r="S33" s="33">
        <v>4</v>
      </c>
      <c r="T33" s="33">
        <v>0.66319727755776237</v>
      </c>
      <c r="U33" s="33">
        <v>0.45148326456268911</v>
      </c>
      <c r="V33" s="128">
        <v>0.47590697038164331</v>
      </c>
      <c r="X33" s="33" t="str">
        <f>VLOOKUP(B33,Population!A:B,1,)</f>
        <v>Xeon E5410 4C 2.33GHz</v>
      </c>
    </row>
    <row r="34" spans="1:24" hidden="1" x14ac:dyDescent="0.25">
      <c r="A34" s="34">
        <v>32</v>
      </c>
      <c r="B34" s="33" t="s">
        <v>1014</v>
      </c>
      <c r="C34" s="33" t="s">
        <v>717</v>
      </c>
      <c r="D34" s="33" t="s">
        <v>741</v>
      </c>
      <c r="N34" s="33">
        <v>29.308369142195961</v>
      </c>
      <c r="O34" s="33">
        <v>47.479891254764027</v>
      </c>
      <c r="Q34" s="33" t="s">
        <v>1127</v>
      </c>
      <c r="R34" s="33" t="s">
        <v>1142</v>
      </c>
      <c r="S34" s="33">
        <v>6</v>
      </c>
      <c r="T34" s="33">
        <v>55.356592779834081</v>
      </c>
      <c r="U34" s="33">
        <v>26.520328619710199</v>
      </c>
      <c r="V34" s="128">
        <v>20.949555158366909</v>
      </c>
      <c r="X34" s="33" t="str">
        <f>VLOOKUP(B34,Population!A:B,1,)</f>
        <v>Xeon X5650 6C 2.66GHz</v>
      </c>
    </row>
    <row r="35" spans="1:24" hidden="1" x14ac:dyDescent="0.25">
      <c r="A35" s="34">
        <v>33</v>
      </c>
      <c r="B35" s="33" t="s">
        <v>1100</v>
      </c>
      <c r="C35" s="33" t="s">
        <v>491</v>
      </c>
      <c r="D35" s="33" t="s">
        <v>492</v>
      </c>
      <c r="N35" s="33">
        <v>42.697301782486498</v>
      </c>
      <c r="O35" s="33">
        <v>55.32</v>
      </c>
      <c r="P35" s="33">
        <v>57.351321346635153</v>
      </c>
      <c r="Q35" s="33" t="s">
        <v>1127</v>
      </c>
      <c r="R35" s="33" t="s">
        <v>1127</v>
      </c>
      <c r="S35" s="33">
        <v>4</v>
      </c>
      <c r="T35" s="33">
        <v>0.43383947939262468</v>
      </c>
      <c r="U35" s="33">
        <v>0.4021665881957549</v>
      </c>
      <c r="V35" s="128">
        <v>0.42274973551568701</v>
      </c>
      <c r="X35" s="33" t="str">
        <f>VLOOKUP(B35,Population!A:B,1,)</f>
        <v>Xeon 53xx (Clovertown) 4C 3GHz</v>
      </c>
    </row>
    <row r="36" spans="1:24" hidden="1" x14ac:dyDescent="0.25">
      <c r="A36" s="34">
        <v>34</v>
      </c>
      <c r="B36" s="33" t="s">
        <v>1077</v>
      </c>
      <c r="C36" s="33" t="s">
        <v>182</v>
      </c>
      <c r="D36" s="33" t="s">
        <v>188</v>
      </c>
      <c r="N36" s="33">
        <v>28.519120774595841</v>
      </c>
      <c r="O36" s="33">
        <v>39.552389693080258</v>
      </c>
      <c r="Q36" s="33" t="s">
        <v>1127</v>
      </c>
      <c r="R36" s="33" t="s">
        <v>1129</v>
      </c>
      <c r="S36" s="33">
        <v>4</v>
      </c>
      <c r="T36" s="33">
        <v>2.0150933115476208</v>
      </c>
      <c r="U36" s="33">
        <v>1.033707370677208</v>
      </c>
      <c r="V36" s="128">
        <v>0.99551342131599618</v>
      </c>
      <c r="X36" s="33" t="str">
        <f>VLOOKUP(B36,Population!A:B,1,)</f>
        <v>Opteron Quad Core 4C 2.2GHz</v>
      </c>
    </row>
    <row r="37" spans="1:24" hidden="1" x14ac:dyDescent="0.25">
      <c r="A37" s="34">
        <v>35</v>
      </c>
      <c r="B37" s="33" t="s">
        <v>992</v>
      </c>
      <c r="C37" s="33" t="s">
        <v>717</v>
      </c>
      <c r="D37" s="33" t="s">
        <v>718</v>
      </c>
      <c r="N37" s="33">
        <v>31.961515313757872</v>
      </c>
      <c r="O37" s="33">
        <v>48.296377864868468</v>
      </c>
      <c r="Q37" s="33" t="s">
        <v>1127</v>
      </c>
      <c r="R37" s="33" t="s">
        <v>1129</v>
      </c>
      <c r="S37" s="33">
        <v>4</v>
      </c>
      <c r="T37" s="33">
        <v>6.6283845675953561</v>
      </c>
      <c r="U37" s="33">
        <v>3.1459948143333398</v>
      </c>
      <c r="V37" s="128">
        <v>2.6945729906220799</v>
      </c>
      <c r="X37" s="33" t="str">
        <f>VLOOKUP(B37,Population!A:B,1,)</f>
        <v>Xeon X5550 4C 2.66GHz</v>
      </c>
    </row>
    <row r="38" spans="1:24" hidden="1" x14ac:dyDescent="0.25">
      <c r="A38" s="34">
        <v>36</v>
      </c>
      <c r="B38" s="33" t="s">
        <v>1081</v>
      </c>
      <c r="C38" s="33" t="s">
        <v>177</v>
      </c>
      <c r="D38" s="33" t="s">
        <v>177</v>
      </c>
      <c r="N38" s="33">
        <v>427.12481152017421</v>
      </c>
      <c r="O38" s="33">
        <v>457.3864648331068</v>
      </c>
      <c r="Q38" s="33" t="s">
        <v>1127</v>
      </c>
      <c r="R38" s="33" t="s">
        <v>1129</v>
      </c>
      <c r="S38" s="33">
        <v>1</v>
      </c>
      <c r="T38" s="33">
        <v>1.11940347904003</v>
      </c>
      <c r="U38" s="33">
        <v>0.44986939849479768</v>
      </c>
      <c r="V38" s="128">
        <v>0.56488834373148678</v>
      </c>
      <c r="X38" s="33" t="str">
        <f>VLOOKUP(B38,Population!A:B,1,)</f>
        <v>NEC 3.2GHz</v>
      </c>
    </row>
    <row r="39" spans="1:24" hidden="1" x14ac:dyDescent="0.25">
      <c r="A39" s="34">
        <v>37</v>
      </c>
      <c r="B39" s="33" t="s">
        <v>1073</v>
      </c>
      <c r="C39" s="33" t="s">
        <v>375</v>
      </c>
      <c r="D39" s="33" t="s">
        <v>381</v>
      </c>
      <c r="N39" s="33">
        <v>64.514881048484625</v>
      </c>
      <c r="O39" s="33">
        <v>84.632989398905764</v>
      </c>
      <c r="Q39" s="33" t="s">
        <v>1127</v>
      </c>
      <c r="R39" s="33" t="s">
        <v>1138</v>
      </c>
      <c r="S39" s="33">
        <v>2</v>
      </c>
      <c r="T39" s="33">
        <v>7.3304748468216259</v>
      </c>
      <c r="U39" s="33">
        <v>3.2056518785561239</v>
      </c>
      <c r="V39" s="128">
        <v>3.2783069625176799</v>
      </c>
      <c r="X39" s="33" t="str">
        <f>VLOOKUP(B39,Population!A:B,1,)</f>
        <v>POWER6 2C 4.7GHz</v>
      </c>
    </row>
    <row r="40" spans="1:24" hidden="1" x14ac:dyDescent="0.25">
      <c r="A40" s="34">
        <v>38</v>
      </c>
      <c r="B40" s="33" t="s">
        <v>1086</v>
      </c>
      <c r="C40" s="33" t="s">
        <v>446</v>
      </c>
      <c r="D40" s="33" t="s">
        <v>454</v>
      </c>
      <c r="N40" s="33">
        <v>41.050613378448688</v>
      </c>
      <c r="O40" s="33">
        <v>45.015375151582397</v>
      </c>
      <c r="P40" s="33">
        <v>84.773936170212764</v>
      </c>
      <c r="Q40" s="33" t="s">
        <v>1127</v>
      </c>
      <c r="R40" s="33" t="s">
        <v>1138</v>
      </c>
      <c r="S40" s="33">
        <v>4</v>
      </c>
      <c r="T40" s="33">
        <v>0.89568983250759138</v>
      </c>
      <c r="U40" s="33">
        <v>0.36168730949271172</v>
      </c>
      <c r="V40" s="128">
        <v>0.44226572474291448</v>
      </c>
      <c r="X40" s="33" t="str">
        <f>VLOOKUP(B40,Population!A:B,1,)</f>
        <v>SPARC64 VII 4C 2.5GHz</v>
      </c>
    </row>
    <row r="41" spans="1:24" hidden="1" x14ac:dyDescent="0.25">
      <c r="A41" s="34">
        <v>39</v>
      </c>
      <c r="B41" s="33" t="s">
        <v>1104</v>
      </c>
      <c r="C41" s="33" t="s">
        <v>491</v>
      </c>
      <c r="D41" s="33" t="s">
        <v>987</v>
      </c>
      <c r="N41" s="33">
        <v>42.408842465753423</v>
      </c>
      <c r="O41" s="33">
        <v>55.32</v>
      </c>
      <c r="Q41" s="33" t="s">
        <v>1127</v>
      </c>
      <c r="R41" s="33" t="s">
        <v>1127</v>
      </c>
      <c r="S41" s="33">
        <v>4</v>
      </c>
      <c r="T41" s="33">
        <v>0.2169197396963124</v>
      </c>
      <c r="U41" s="33">
        <v>0.163555214140892</v>
      </c>
      <c r="V41" s="128">
        <v>0.1707654645928178</v>
      </c>
      <c r="X41" s="33" t="str">
        <f>VLOOKUP(B41,Population!A:B,1,)</f>
        <v>Xeon X5450 4C 3GHz</v>
      </c>
    </row>
    <row r="42" spans="1:24" hidden="1" x14ac:dyDescent="0.25">
      <c r="A42" s="34">
        <v>40</v>
      </c>
      <c r="B42" s="33" t="s">
        <v>917</v>
      </c>
      <c r="C42" s="33" t="s">
        <v>717</v>
      </c>
      <c r="D42" s="33" t="s">
        <v>741</v>
      </c>
      <c r="N42" s="33">
        <v>23.298333274022081</v>
      </c>
      <c r="O42" s="33">
        <v>40.580464155264949</v>
      </c>
      <c r="Q42" s="33" t="s">
        <v>1127</v>
      </c>
      <c r="R42" s="33" t="s">
        <v>1138</v>
      </c>
      <c r="S42" s="33">
        <v>6</v>
      </c>
      <c r="T42" s="33">
        <v>3.5827222688932951</v>
      </c>
      <c r="U42" s="33">
        <v>1.703660226735318</v>
      </c>
      <c r="V42" s="128">
        <v>1.305224710931014</v>
      </c>
      <c r="X42" s="33" t="str">
        <f>VLOOKUP(B42,Population!A:B,1,)</f>
        <v>Xeon L5640 6C 2.26GHz</v>
      </c>
    </row>
    <row r="43" spans="1:24" hidden="1" x14ac:dyDescent="0.25">
      <c r="A43" s="34">
        <v>41</v>
      </c>
      <c r="B43" s="33" t="s">
        <v>1079</v>
      </c>
      <c r="C43" s="33" t="s">
        <v>182</v>
      </c>
      <c r="D43" s="33" t="s">
        <v>1130</v>
      </c>
      <c r="N43" s="33">
        <v>25.15545493542562</v>
      </c>
      <c r="O43" s="33">
        <v>41.0210822289474</v>
      </c>
      <c r="Q43" s="33" t="s">
        <v>1127</v>
      </c>
      <c r="R43" s="33" t="s">
        <v>1129</v>
      </c>
      <c r="S43" s="33">
        <v>8</v>
      </c>
      <c r="T43" s="33">
        <v>1.345647822931433</v>
      </c>
      <c r="U43" s="33">
        <v>0.67977423550528226</v>
      </c>
      <c r="V43" s="128">
        <v>0.54765590618705962</v>
      </c>
      <c r="X43" s="33" t="str">
        <f>VLOOKUP(B43,Population!A:B,1,)</f>
        <v>Opteron 6134 8C 2.3GHz</v>
      </c>
    </row>
    <row r="44" spans="1:24" hidden="1" x14ac:dyDescent="0.25">
      <c r="A44" s="34">
        <v>42</v>
      </c>
      <c r="B44" s="33" t="s">
        <v>750</v>
      </c>
      <c r="C44" s="33" t="s">
        <v>717</v>
      </c>
      <c r="D44" s="33" t="s">
        <v>741</v>
      </c>
      <c r="N44" s="33">
        <v>22.61649392925046</v>
      </c>
      <c r="O44" s="33">
        <v>47.402141260497068</v>
      </c>
      <c r="Q44" s="33" t="s">
        <v>1127</v>
      </c>
      <c r="R44" s="33" t="s">
        <v>1138</v>
      </c>
      <c r="S44" s="33">
        <v>4</v>
      </c>
      <c r="T44" s="33">
        <v>1.1240003347906959</v>
      </c>
      <c r="U44" s="33">
        <v>0.67817367450554433</v>
      </c>
      <c r="V44" s="128">
        <v>0.43480073844381523</v>
      </c>
      <c r="X44" s="33" t="str">
        <f>VLOOKUP(B44,Population!A:B,1,)</f>
        <v>Xeon E5640 4C 2.67GHz</v>
      </c>
    </row>
    <row r="45" spans="1:24" hidden="1" x14ac:dyDescent="0.25">
      <c r="A45" s="34">
        <v>43</v>
      </c>
      <c r="B45" s="33" t="s">
        <v>1092</v>
      </c>
      <c r="C45" s="33" t="s">
        <v>182</v>
      </c>
      <c r="D45" s="33" t="s">
        <v>188</v>
      </c>
      <c r="N45" s="33">
        <v>27.617788144718428</v>
      </c>
      <c r="O45" s="33">
        <v>35.735582878637842</v>
      </c>
      <c r="P45" s="33">
        <v>52.083333333333343</v>
      </c>
      <c r="Q45" s="33" t="s">
        <v>1127</v>
      </c>
      <c r="R45" s="33" t="s">
        <v>1136</v>
      </c>
      <c r="S45" s="33">
        <v>4</v>
      </c>
      <c r="T45" s="33">
        <v>0.6714745858708201</v>
      </c>
      <c r="U45" s="33">
        <v>0.26697790311685837</v>
      </c>
      <c r="V45" s="128">
        <v>0.27615490310462421</v>
      </c>
      <c r="X45" s="33" t="str">
        <f>VLOOKUP(B45,Population!A:B,1,)</f>
        <v>Opteron Quad Core 4C 2GHz</v>
      </c>
    </row>
    <row r="46" spans="1:24" hidden="1" x14ac:dyDescent="0.25">
      <c r="A46" s="34">
        <v>44</v>
      </c>
      <c r="B46" s="33" t="s">
        <v>1089</v>
      </c>
      <c r="C46" s="33" t="s">
        <v>182</v>
      </c>
      <c r="D46" s="33" t="s">
        <v>1130</v>
      </c>
      <c r="N46" s="33">
        <v>27.873275187606581</v>
      </c>
      <c r="O46" s="33">
        <v>35.743573840820012</v>
      </c>
      <c r="Q46" s="33" t="s">
        <v>1127</v>
      </c>
      <c r="R46" s="33" t="s">
        <v>1136</v>
      </c>
      <c r="S46" s="33">
        <v>8</v>
      </c>
      <c r="T46" s="33">
        <v>0.6714745858708201</v>
      </c>
      <c r="U46" s="33">
        <v>0.26449438773902711</v>
      </c>
      <c r="V46" s="128">
        <v>0.27605518419401831</v>
      </c>
      <c r="X46" s="33" t="str">
        <f>VLOOKUP(B46,Population!A:B,1,)</f>
        <v>Opteron 6128 8C 2GHz</v>
      </c>
    </row>
    <row r="47" spans="1:24" hidden="1" x14ac:dyDescent="0.25">
      <c r="A47" s="34">
        <v>45</v>
      </c>
      <c r="B47" s="33" t="s">
        <v>764</v>
      </c>
      <c r="C47" s="33" t="s">
        <v>717</v>
      </c>
      <c r="D47" s="33" t="s">
        <v>741</v>
      </c>
      <c r="N47" s="33">
        <v>24.81613738312269</v>
      </c>
      <c r="O47" s="33">
        <v>44.919158672935893</v>
      </c>
      <c r="P47" s="33">
        <v>30.159917559173149</v>
      </c>
      <c r="Q47" s="33" t="s">
        <v>1127</v>
      </c>
      <c r="R47" s="33" t="s">
        <v>1133</v>
      </c>
      <c r="S47" s="33">
        <v>6</v>
      </c>
      <c r="T47" s="33">
        <v>29.738754686488921</v>
      </c>
      <c r="U47" s="33">
        <v>14.302678434184729</v>
      </c>
      <c r="V47" s="128">
        <v>10.528249141367059</v>
      </c>
      <c r="X47" s="33" t="str">
        <f>VLOOKUP(B47,Population!A:B,1,)</f>
        <v>Xeon E5649 6C 2.53GHz</v>
      </c>
    </row>
    <row r="48" spans="1:24" hidden="1" x14ac:dyDescent="0.25">
      <c r="A48" s="34">
        <v>46</v>
      </c>
      <c r="B48" s="33" t="s">
        <v>705</v>
      </c>
      <c r="C48" s="33" t="s">
        <v>491</v>
      </c>
      <c r="D48" s="33" t="s">
        <v>690</v>
      </c>
      <c r="N48" s="33">
        <v>37.816821902409004</v>
      </c>
      <c r="O48" s="33">
        <v>50.575257373230357</v>
      </c>
      <c r="P48" s="33">
        <v>39.410240464344938</v>
      </c>
      <c r="Q48" s="33" t="s">
        <v>1127</v>
      </c>
      <c r="R48" s="33" t="s">
        <v>1136</v>
      </c>
      <c r="S48" s="33">
        <v>4</v>
      </c>
      <c r="T48" s="33">
        <v>2.6858983434832799</v>
      </c>
      <c r="U48" s="33">
        <v>1.0849521042215</v>
      </c>
      <c r="V48" s="128">
        <v>1.085792682096101</v>
      </c>
      <c r="X48" s="33" t="str">
        <f>VLOOKUP(B48,Population!A:B,1,)</f>
        <v>Xeon E54440 4C 2.83GHz</v>
      </c>
    </row>
    <row r="49" spans="1:24" x14ac:dyDescent="0.25">
      <c r="A49" s="34">
        <v>47</v>
      </c>
      <c r="B49" s="33" t="s">
        <v>700</v>
      </c>
      <c r="C49" s="33" t="s">
        <v>491</v>
      </c>
      <c r="D49" s="33" t="s">
        <v>690</v>
      </c>
      <c r="N49" s="33">
        <v>36.676366350906093</v>
      </c>
      <c r="O49" s="33">
        <v>49.161040949341022</v>
      </c>
      <c r="P49" s="33">
        <v>93.303130148270171</v>
      </c>
      <c r="Q49" s="33" t="s">
        <v>1127</v>
      </c>
      <c r="R49" s="33" t="s">
        <v>1127</v>
      </c>
      <c r="S49" s="33">
        <v>4</v>
      </c>
      <c r="T49" s="33">
        <v>0.2169197396963124</v>
      </c>
      <c r="U49" s="33">
        <v>0.1208562525375199</v>
      </c>
      <c r="V49" s="128">
        <v>0.1227992624589872</v>
      </c>
      <c r="X49" s="33" t="str">
        <f>VLOOKUP(B49,Population!A:B,1,)</f>
        <v>Xeon E5430 4C 2.67GHz</v>
      </c>
    </row>
    <row r="50" spans="1:24" hidden="1" x14ac:dyDescent="0.25">
      <c r="A50" s="34">
        <v>48</v>
      </c>
      <c r="B50" s="33" t="s">
        <v>1112</v>
      </c>
      <c r="C50" s="33" t="s">
        <v>375</v>
      </c>
      <c r="D50" s="33" t="s">
        <v>376</v>
      </c>
      <c r="N50" s="33">
        <v>28.608584534731321</v>
      </c>
      <c r="O50" s="33">
        <v>35.036075524246399</v>
      </c>
      <c r="P50" s="33">
        <v>163.17169069462651</v>
      </c>
      <c r="Q50" s="33" t="s">
        <v>1127</v>
      </c>
      <c r="R50" s="33" t="s">
        <v>1127</v>
      </c>
      <c r="S50" s="33">
        <v>2</v>
      </c>
      <c r="T50" s="33">
        <v>0.2169197396963124</v>
      </c>
      <c r="U50" s="33">
        <v>0.1082678105251577</v>
      </c>
      <c r="V50" s="128">
        <v>0.1204042103859716</v>
      </c>
      <c r="X50" s="33" t="str">
        <f>VLOOKUP(B50,Population!A:B,1,)</f>
        <v>POWER5 2C 1.9GHz</v>
      </c>
    </row>
    <row r="51" spans="1:24" hidden="1" x14ac:dyDescent="0.25">
      <c r="A51" s="34">
        <v>49</v>
      </c>
      <c r="B51" s="33" t="s">
        <v>1074</v>
      </c>
      <c r="C51" s="33" t="s">
        <v>717</v>
      </c>
      <c r="D51" s="33" t="s">
        <v>741</v>
      </c>
      <c r="N51" s="33">
        <v>21.94672218343343</v>
      </c>
      <c r="O51" s="33">
        <v>43.12995259125055</v>
      </c>
      <c r="Q51" s="33" t="s">
        <v>1127</v>
      </c>
      <c r="R51" s="33" t="s">
        <v>1138</v>
      </c>
      <c r="S51" s="33">
        <v>4</v>
      </c>
      <c r="T51" s="33">
        <v>5.3419958045398026</v>
      </c>
      <c r="U51" s="33">
        <v>2.881653346313886</v>
      </c>
      <c r="V51" s="128">
        <v>1.97176086596988</v>
      </c>
      <c r="X51" s="33" t="str">
        <f>VLOOKUP(B51,Population!A:B,1,)</f>
        <v>Xeon E5620 4C 2.4GHz</v>
      </c>
    </row>
    <row r="52" spans="1:24" hidden="1" x14ac:dyDescent="0.25">
      <c r="A52" s="34">
        <v>50</v>
      </c>
      <c r="B52" s="33" t="s">
        <v>1085</v>
      </c>
      <c r="C52" s="33" t="s">
        <v>375</v>
      </c>
      <c r="D52" s="33" t="s">
        <v>387</v>
      </c>
      <c r="N52" s="33">
        <v>89.355071405500169</v>
      </c>
      <c r="O52" s="33">
        <v>119.1432292358804</v>
      </c>
      <c r="P52" s="33">
        <v>38.392857142857153</v>
      </c>
      <c r="Q52" s="33" t="s">
        <v>1127</v>
      </c>
      <c r="R52" s="33" t="s">
        <v>1140</v>
      </c>
      <c r="S52" s="33">
        <v>8</v>
      </c>
      <c r="T52" s="33">
        <v>0.88632816717543017</v>
      </c>
      <c r="U52" s="33">
        <v>0.36570988424876882</v>
      </c>
      <c r="V52" s="128">
        <v>0.36678851990641143</v>
      </c>
      <c r="X52" s="33" t="str">
        <f>VLOOKUP(B52,Population!A:B,1,)</f>
        <v>POWER7 8C 3.3GHz</v>
      </c>
    </row>
    <row r="53" spans="1:24" hidden="1" x14ac:dyDescent="0.25">
      <c r="A53" s="34">
        <v>51</v>
      </c>
      <c r="B53" s="33" t="s">
        <v>1090</v>
      </c>
      <c r="C53" s="33" t="s">
        <v>717</v>
      </c>
      <c r="D53" s="33" t="s">
        <v>718</v>
      </c>
      <c r="N53" s="33">
        <v>33.520476610027991</v>
      </c>
      <c r="O53" s="33">
        <v>43.630679113990773</v>
      </c>
      <c r="Q53" s="33" t="s">
        <v>1127</v>
      </c>
      <c r="R53" s="33" t="s">
        <v>1140</v>
      </c>
      <c r="S53" s="33">
        <v>4</v>
      </c>
      <c r="T53" s="33">
        <v>0.66008382328402748</v>
      </c>
      <c r="U53" s="33">
        <v>0.26731342887912463</v>
      </c>
      <c r="V53" s="128">
        <v>0.2643230289337255</v>
      </c>
      <c r="X53" s="33" t="str">
        <f>VLOOKUP(B53,Population!A:B,1,)</f>
        <v>Xeon E5530 4C 2.4GHz</v>
      </c>
    </row>
    <row r="54" spans="1:24" hidden="1" x14ac:dyDescent="0.25">
      <c r="A54" s="34">
        <v>52</v>
      </c>
      <c r="B54" s="33" t="s">
        <v>490</v>
      </c>
      <c r="C54" s="33" t="s">
        <v>491</v>
      </c>
      <c r="D54" s="33" t="s">
        <v>492</v>
      </c>
      <c r="N54" s="33">
        <v>32.884666666666668</v>
      </c>
      <c r="O54" s="33">
        <v>43.020519999999998</v>
      </c>
      <c r="Q54" s="33" t="s">
        <v>1127</v>
      </c>
      <c r="R54" s="33" t="s">
        <v>1127</v>
      </c>
      <c r="S54" s="33">
        <v>4</v>
      </c>
      <c r="T54" s="33">
        <v>0.2169197396963124</v>
      </c>
      <c r="U54" s="33">
        <v>0.10454090810704141</v>
      </c>
      <c r="V54" s="128">
        <v>0.1088342176244896</v>
      </c>
      <c r="X54" s="33" t="str">
        <f>VLOOKUP(B54,Population!A:B,1,)</f>
        <v>Xeon 53xx (Clovertown) 4C 2.33GHz</v>
      </c>
    </row>
    <row r="55" spans="1:24" hidden="1" x14ac:dyDescent="0.25">
      <c r="A55" s="34">
        <v>53</v>
      </c>
      <c r="B55" s="33" t="s">
        <v>722</v>
      </c>
      <c r="C55" s="33" t="s">
        <v>723</v>
      </c>
      <c r="D55" s="33" t="s">
        <v>724</v>
      </c>
      <c r="N55" s="33">
        <v>26.523881323764058</v>
      </c>
      <c r="O55" s="33">
        <v>41.760439785691361</v>
      </c>
      <c r="P55" s="33">
        <v>33.461077709061421</v>
      </c>
      <c r="Q55" s="33" t="s">
        <v>1127</v>
      </c>
      <c r="R55" s="33" t="s">
        <v>1127</v>
      </c>
      <c r="S55" s="33">
        <v>4</v>
      </c>
      <c r="T55" s="33">
        <v>1.3015184381778739</v>
      </c>
      <c r="U55" s="33">
        <v>0.74620422264448039</v>
      </c>
      <c r="V55" s="128">
        <v>0.58826204196645915</v>
      </c>
      <c r="X55" s="33" t="str">
        <f>VLOOKUP(B55,Population!A:B,1,)</f>
        <v>Xeon E5520 4C 2.27GHz</v>
      </c>
    </row>
    <row r="56" spans="1:24" hidden="1" x14ac:dyDescent="0.25">
      <c r="A56" s="34">
        <v>54</v>
      </c>
      <c r="B56" s="33" t="s">
        <v>1093</v>
      </c>
      <c r="C56" s="33" t="s">
        <v>159</v>
      </c>
      <c r="D56" s="33" t="s">
        <v>167</v>
      </c>
      <c r="N56" s="33">
        <v>24.47344069816053</v>
      </c>
      <c r="O56" s="33">
        <v>28.88933333333333</v>
      </c>
      <c r="Q56" s="33" t="s">
        <v>1127</v>
      </c>
      <c r="R56" s="33" t="s">
        <v>1127</v>
      </c>
      <c r="S56" s="33">
        <v>2</v>
      </c>
      <c r="T56" s="33">
        <v>0.65075921908893708</v>
      </c>
      <c r="U56" s="33">
        <v>0.24388397593538669</v>
      </c>
      <c r="V56" s="128">
        <v>0.27959809293258742</v>
      </c>
      <c r="X56" s="33" t="str">
        <f>VLOOKUP(B56,Population!A:B,1,)</f>
        <v>Itanium2 Montecito Dual Core 2C 1.6GHz</v>
      </c>
    </row>
    <row r="57" spans="1:24" hidden="1" x14ac:dyDescent="0.25">
      <c r="A57" s="34">
        <v>55</v>
      </c>
      <c r="B57" s="33" t="s">
        <v>906</v>
      </c>
      <c r="C57" s="33" t="s">
        <v>717</v>
      </c>
      <c r="D57" s="33" t="s">
        <v>718</v>
      </c>
      <c r="N57" s="33">
        <v>25.825868034203801</v>
      </c>
      <c r="O57" s="33">
        <v>41.085694029869799</v>
      </c>
      <c r="Q57" s="33" t="s">
        <v>1127</v>
      </c>
      <c r="R57" s="33" t="s">
        <v>1140</v>
      </c>
      <c r="S57" s="33">
        <v>4</v>
      </c>
      <c r="T57" s="33">
        <v>1.980251469852083</v>
      </c>
      <c r="U57" s="33">
        <v>0.92176741026256415</v>
      </c>
      <c r="V57" s="128">
        <v>0.74967507226155805</v>
      </c>
      <c r="X57" s="33" t="str">
        <f>VLOOKUP(B57,Population!A:B,1,)</f>
        <v>Xeon L5520 4C 2.26GHz</v>
      </c>
    </row>
    <row r="58" spans="1:24" hidden="1" x14ac:dyDescent="0.25">
      <c r="A58" s="34">
        <v>56</v>
      </c>
      <c r="B58" s="33" t="s">
        <v>1107</v>
      </c>
      <c r="C58" s="33" t="s">
        <v>41</v>
      </c>
      <c r="D58" s="33" t="s">
        <v>42</v>
      </c>
      <c r="N58" s="33">
        <v>36.773641357421873</v>
      </c>
      <c r="O58" s="33">
        <v>59.008000000000003</v>
      </c>
      <c r="P58" s="33">
        <v>4.720458984375</v>
      </c>
      <c r="Q58" s="33" t="s">
        <v>1127</v>
      </c>
      <c r="R58" s="33" t="s">
        <v>1127</v>
      </c>
      <c r="S58" s="33">
        <v>16</v>
      </c>
      <c r="T58" s="33">
        <v>0.2169197396963124</v>
      </c>
      <c r="U58" s="33">
        <v>0.1223602113463185</v>
      </c>
      <c r="V58" s="128">
        <v>0.1038549885967804</v>
      </c>
      <c r="X58" s="33" t="str">
        <f>VLOOKUP(B58,Population!A:B,1,)</f>
        <v>BQC 16C 1.6GHz</v>
      </c>
    </row>
    <row r="59" spans="1:24" hidden="1" x14ac:dyDescent="0.25">
      <c r="A59" s="34">
        <v>57</v>
      </c>
      <c r="B59" s="33" t="s">
        <v>1082</v>
      </c>
      <c r="C59" s="33" t="s">
        <v>717</v>
      </c>
      <c r="D59" s="33" t="s">
        <v>792</v>
      </c>
      <c r="N59" s="33">
        <v>34.065766376446327</v>
      </c>
      <c r="O59" s="33">
        <v>43.324810631229226</v>
      </c>
      <c r="P59" s="33">
        <v>24.375</v>
      </c>
      <c r="Q59" s="33" t="s">
        <v>1127</v>
      </c>
      <c r="R59" s="33" t="s">
        <v>1140</v>
      </c>
      <c r="S59" s="33">
        <v>10</v>
      </c>
      <c r="T59" s="33">
        <v>0.88632816717543017</v>
      </c>
      <c r="U59" s="33">
        <v>0.31154933937185592</v>
      </c>
      <c r="V59" s="128">
        <v>0.32727890220291422</v>
      </c>
      <c r="X59" s="33" t="str">
        <f>VLOOKUP(B59,Population!A:B,1,)</f>
        <v>Xeon E7-4870 10C 2.4GHz</v>
      </c>
    </row>
    <row r="60" spans="1:24" hidden="1" x14ac:dyDescent="0.25">
      <c r="A60" s="34">
        <v>58</v>
      </c>
      <c r="B60" s="33" t="s">
        <v>1101</v>
      </c>
      <c r="C60" s="33" t="s">
        <v>375</v>
      </c>
      <c r="D60" s="33" t="s">
        <v>420</v>
      </c>
      <c r="N60" s="33">
        <v>28.131334051425799</v>
      </c>
      <c r="O60" s="33">
        <v>41.519610188261353</v>
      </c>
      <c r="Q60" s="33" t="s">
        <v>1127</v>
      </c>
      <c r="R60" s="33" t="s">
        <v>1140</v>
      </c>
      <c r="S60" s="33">
        <v>2</v>
      </c>
      <c r="T60" s="33">
        <v>0.44316408358771509</v>
      </c>
      <c r="U60" s="33">
        <v>0.17692925445809099</v>
      </c>
      <c r="V60" s="128">
        <v>0.161040798085199</v>
      </c>
      <c r="X60" s="33" t="str">
        <f>VLOOKUP(B60,Population!A:B,1,)</f>
        <v>PowerPC 970 2C 2.3GHz</v>
      </c>
    </row>
    <row r="61" spans="1:24" hidden="1" x14ac:dyDescent="0.25">
      <c r="A61" s="34">
        <v>59</v>
      </c>
      <c r="B61" s="33" t="s">
        <v>758</v>
      </c>
      <c r="C61" s="33" t="s">
        <v>717</v>
      </c>
      <c r="D61" s="33" t="s">
        <v>741</v>
      </c>
      <c r="N61" s="33">
        <v>22.966783145978571</v>
      </c>
      <c r="O61" s="33">
        <v>42.117728280397152</v>
      </c>
      <c r="Q61" s="33" t="s">
        <v>1127</v>
      </c>
      <c r="R61" s="33" t="s">
        <v>1132</v>
      </c>
      <c r="S61" s="33">
        <v>6</v>
      </c>
      <c r="T61" s="33">
        <v>7.0659063117065788</v>
      </c>
      <c r="U61" s="33">
        <v>3.719888017349616</v>
      </c>
      <c r="V61" s="128">
        <v>2.663339782271553</v>
      </c>
      <c r="X61" s="33" t="str">
        <f>VLOOKUP(B61,Population!A:B,1,)</f>
        <v>Xeon E5645 6C 2.4GHz</v>
      </c>
    </row>
    <row r="62" spans="1:24" hidden="1" x14ac:dyDescent="0.25">
      <c r="A62" s="34">
        <v>60</v>
      </c>
      <c r="B62" s="33" t="s">
        <v>1102</v>
      </c>
      <c r="C62" s="33" t="s">
        <v>182</v>
      </c>
      <c r="D62" s="33" t="s">
        <v>306</v>
      </c>
      <c r="N62" s="33">
        <v>28.441117183085861</v>
      </c>
      <c r="O62" s="33">
        <v>39.615123720930228</v>
      </c>
      <c r="Q62" s="33" t="s">
        <v>1127</v>
      </c>
      <c r="R62" s="33" t="s">
        <v>1140</v>
      </c>
      <c r="S62" s="33">
        <v>2</v>
      </c>
      <c r="T62" s="33">
        <v>0.44316408358771509</v>
      </c>
      <c r="U62" s="33">
        <v>0.16155987768771871</v>
      </c>
      <c r="V62" s="128">
        <v>0.15581826241174829</v>
      </c>
      <c r="X62" s="33" t="str">
        <f>VLOOKUP(B62,Population!A:B,1,)</f>
        <v>Opteron Dual Core 2C 2.2GHz</v>
      </c>
    </row>
    <row r="63" spans="1:24" hidden="1" x14ac:dyDescent="0.25">
      <c r="A63" s="34">
        <v>61</v>
      </c>
      <c r="B63" s="33" t="s">
        <v>979</v>
      </c>
      <c r="C63" s="33" t="s">
        <v>491</v>
      </c>
      <c r="D63" s="33" t="s">
        <v>980</v>
      </c>
      <c r="N63" s="33">
        <v>48.175300347222233</v>
      </c>
      <c r="O63" s="33">
        <v>61.405200000000001</v>
      </c>
      <c r="Q63" s="33" t="s">
        <v>1127</v>
      </c>
      <c r="R63" s="33" t="s">
        <v>1127</v>
      </c>
      <c r="S63" s="33">
        <v>2</v>
      </c>
      <c r="T63" s="33">
        <v>0.65075921908893708</v>
      </c>
      <c r="U63" s="33">
        <v>0.26858902837274151</v>
      </c>
      <c r="V63" s="128">
        <v>0.28699144544995198</v>
      </c>
      <c r="X63" s="33" t="str">
        <f>VLOOKUP(B63,Population!A:B,1,)</f>
        <v>Xeon X5260 2C 3.33GHz</v>
      </c>
    </row>
    <row r="64" spans="1:24" hidden="1" x14ac:dyDescent="0.25">
      <c r="A64" s="34">
        <v>62</v>
      </c>
      <c r="B64" s="33" t="s">
        <v>893</v>
      </c>
      <c r="C64" s="33" t="s">
        <v>491</v>
      </c>
      <c r="D64" s="33" t="s">
        <v>894</v>
      </c>
      <c r="N64" s="33">
        <v>22.274163411458339</v>
      </c>
      <c r="O64" s="33">
        <v>43.020521500651043</v>
      </c>
      <c r="Q64" s="33" t="s">
        <v>1127</v>
      </c>
      <c r="R64" s="33" t="s">
        <v>1127</v>
      </c>
      <c r="S64" s="33">
        <v>4</v>
      </c>
      <c r="T64" s="33">
        <v>0.2169197396963124</v>
      </c>
      <c r="U64" s="33">
        <v>0.1338123670446846</v>
      </c>
      <c r="V64" s="128">
        <v>9.4359012394877317E-2</v>
      </c>
      <c r="X64" s="33" t="str">
        <f>VLOOKUP(B64,Population!A:B,1,)</f>
        <v>Xeon L5410 4C 2.33GHz</v>
      </c>
    </row>
    <row r="65" spans="1:24" hidden="1" x14ac:dyDescent="0.25">
      <c r="A65" s="34">
        <v>63</v>
      </c>
      <c r="B65" s="33" t="s">
        <v>406</v>
      </c>
      <c r="C65" s="33" t="s">
        <v>375</v>
      </c>
      <c r="D65" s="33" t="s">
        <v>387</v>
      </c>
      <c r="N65" s="33">
        <v>105.0035546875</v>
      </c>
      <c r="O65" s="33">
        <v>142.35716015624999</v>
      </c>
      <c r="P65" s="33">
        <v>47.093750000000007</v>
      </c>
      <c r="Q65" s="33" t="s">
        <v>1127</v>
      </c>
      <c r="R65" s="33" t="s">
        <v>1127</v>
      </c>
      <c r="S65" s="33">
        <v>8</v>
      </c>
      <c r="T65" s="33">
        <v>0.2169197396963124</v>
      </c>
      <c r="U65" s="33">
        <v>9.2248361468892232E-2</v>
      </c>
      <c r="V65" s="128">
        <v>9.2671192022254545E-2</v>
      </c>
      <c r="X65" s="33" t="str">
        <f>VLOOKUP(B65,Population!A:B,1,)</f>
        <v>POWER7 8C 3.86GHz</v>
      </c>
    </row>
    <row r="66" spans="1:24" hidden="1" x14ac:dyDescent="0.25">
      <c r="A66" s="34">
        <v>64</v>
      </c>
      <c r="B66" s="33" t="s">
        <v>1111</v>
      </c>
      <c r="C66" s="33" t="s">
        <v>182</v>
      </c>
      <c r="D66" s="33" t="s">
        <v>188</v>
      </c>
      <c r="N66" s="33">
        <v>30.637110113421549</v>
      </c>
      <c r="O66" s="33">
        <v>38.723673204158793</v>
      </c>
      <c r="P66" s="33">
        <v>49.385633270321357</v>
      </c>
      <c r="Q66" s="33" t="s">
        <v>1127</v>
      </c>
      <c r="R66" s="33" t="s">
        <v>1127</v>
      </c>
      <c r="S66" s="33">
        <v>4</v>
      </c>
      <c r="T66" s="33">
        <v>0.2169197396963124</v>
      </c>
      <c r="U66" s="33">
        <v>8.2964362584011103E-2</v>
      </c>
      <c r="V66" s="128">
        <v>8.9397265499087941E-2</v>
      </c>
      <c r="X66" s="33" t="str">
        <f>VLOOKUP(B66,Population!A:B,1,)</f>
        <v>Opteron Quad Core 4C 2.1GHz</v>
      </c>
    </row>
    <row r="67" spans="1:24" hidden="1" x14ac:dyDescent="0.25">
      <c r="A67" s="34">
        <v>65</v>
      </c>
      <c r="B67" s="33" t="s">
        <v>1097</v>
      </c>
      <c r="C67" s="33" t="s">
        <v>717</v>
      </c>
      <c r="D67" s="33" t="s">
        <v>741</v>
      </c>
      <c r="N67" s="33">
        <v>45.31088659449135</v>
      </c>
      <c r="O67" s="33">
        <v>57.766339752130833</v>
      </c>
      <c r="Q67" s="33" t="s">
        <v>1127</v>
      </c>
      <c r="R67" s="33" t="s">
        <v>1140</v>
      </c>
      <c r="S67" s="33">
        <v>4</v>
      </c>
      <c r="T67" s="33">
        <v>0.44316408358771509</v>
      </c>
      <c r="U67" s="33">
        <v>0.13836564986905189</v>
      </c>
      <c r="V67" s="128">
        <v>0.1457220927598632</v>
      </c>
      <c r="X67" s="33" t="str">
        <f>VLOOKUP(B67,Population!A:B,1,)</f>
        <v>Xeon X5672 4C 3.2GHz</v>
      </c>
    </row>
    <row r="68" spans="1:24" hidden="1" x14ac:dyDescent="0.25">
      <c r="A68" s="34">
        <v>66</v>
      </c>
      <c r="B68" s="33" t="s">
        <v>1109</v>
      </c>
      <c r="C68" s="33" t="s">
        <v>182</v>
      </c>
      <c r="D68" s="33" t="s">
        <v>352</v>
      </c>
      <c r="N68" s="33">
        <v>28.30561342592593</v>
      </c>
      <c r="O68" s="33">
        <v>44.256</v>
      </c>
      <c r="P68" s="33">
        <v>28.472222222222221</v>
      </c>
      <c r="Q68" s="33" t="s">
        <v>1127</v>
      </c>
      <c r="R68" s="33" t="s">
        <v>1127</v>
      </c>
      <c r="S68" s="33">
        <v>6</v>
      </c>
      <c r="T68" s="33">
        <v>0.2169197396963124</v>
      </c>
      <c r="U68" s="33">
        <v>9.6788839053240192E-2</v>
      </c>
      <c r="V68" s="128">
        <v>8.4311554395139821E-2</v>
      </c>
      <c r="X68" s="33" t="str">
        <f>VLOOKUP(B68,Population!A:B,1,)</f>
        <v>Opteron Six Core 6C 2.4GHz</v>
      </c>
    </row>
    <row r="69" spans="1:24" hidden="1" x14ac:dyDescent="0.25">
      <c r="A69" s="34">
        <v>67</v>
      </c>
      <c r="B69" s="33" t="s">
        <v>1105</v>
      </c>
      <c r="C69" s="33" t="s">
        <v>723</v>
      </c>
      <c r="D69" s="33" t="s">
        <v>808</v>
      </c>
      <c r="N69" s="33">
        <v>27.075576241134751</v>
      </c>
      <c r="O69" s="33">
        <v>33.192</v>
      </c>
      <c r="Q69" s="33" t="s">
        <v>1127</v>
      </c>
      <c r="R69" s="33" t="s">
        <v>1127</v>
      </c>
      <c r="S69" s="33">
        <v>1</v>
      </c>
      <c r="T69" s="33">
        <v>0.2169197396963124</v>
      </c>
      <c r="U69" s="33">
        <v>7.5817923925038139E-2</v>
      </c>
      <c r="V69" s="128">
        <v>8.4232090159140641E-2</v>
      </c>
      <c r="X69" s="33" t="str">
        <f>VLOOKUP(B69,Population!A:B,1,)</f>
        <v>Xeon EM64T 3.6GHz</v>
      </c>
    </row>
    <row r="70" spans="1:24" hidden="1" x14ac:dyDescent="0.25">
      <c r="A70" s="34">
        <v>68</v>
      </c>
      <c r="B70" s="33" t="s">
        <v>1099</v>
      </c>
      <c r="C70" s="33" t="s">
        <v>182</v>
      </c>
      <c r="D70" s="33" t="s">
        <v>188</v>
      </c>
      <c r="N70" s="33">
        <v>33.643762981339677</v>
      </c>
      <c r="O70" s="33">
        <v>46.1</v>
      </c>
      <c r="Q70" s="33" t="s">
        <v>1127</v>
      </c>
      <c r="R70" s="33" t="s">
        <v>1127</v>
      </c>
      <c r="S70" s="33">
        <v>4</v>
      </c>
      <c r="T70" s="33">
        <v>0.43383947939262468</v>
      </c>
      <c r="U70" s="33">
        <v>0.16812953234460409</v>
      </c>
      <c r="V70" s="128">
        <v>0.1654001983066245</v>
      </c>
      <c r="X70" s="33" t="str">
        <f>VLOOKUP(B70,Population!A:B,1,)</f>
        <v>Opteron Quad Core 4C 2.5GHz</v>
      </c>
    </row>
    <row r="71" spans="1:24" hidden="1" x14ac:dyDescent="0.25">
      <c r="A71" s="34">
        <v>69</v>
      </c>
      <c r="B71" s="33" t="s">
        <v>1108</v>
      </c>
      <c r="C71" s="33" t="s">
        <v>182</v>
      </c>
      <c r="D71" s="33" t="s">
        <v>188</v>
      </c>
      <c r="N71" s="33">
        <v>28.126849154135339</v>
      </c>
      <c r="O71" s="33">
        <v>53.475999999999999</v>
      </c>
      <c r="Q71" s="33" t="s">
        <v>1127</v>
      </c>
      <c r="R71" s="33" t="s">
        <v>1127</v>
      </c>
      <c r="S71" s="33">
        <v>4</v>
      </c>
      <c r="T71" s="33">
        <v>0.2169197396963124</v>
      </c>
      <c r="U71" s="33">
        <v>0.1152205408112183</v>
      </c>
      <c r="V71" s="128">
        <v>8.253791264763792E-2</v>
      </c>
      <c r="X71" s="33" t="str">
        <f>VLOOKUP(B71,Population!A:B,1,)</f>
        <v>Opteron 2389 4C 2.9GHz</v>
      </c>
    </row>
    <row r="72" spans="1:24" hidden="1" x14ac:dyDescent="0.25">
      <c r="A72" s="34">
        <v>70</v>
      </c>
      <c r="B72" s="33" t="s">
        <v>1113</v>
      </c>
      <c r="C72" s="33" t="s">
        <v>159</v>
      </c>
      <c r="D72" s="33" t="s">
        <v>160</v>
      </c>
      <c r="N72" s="33">
        <v>25.731663411458339</v>
      </c>
      <c r="O72" s="33">
        <v>29.503799913194449</v>
      </c>
      <c r="Q72" s="33" t="s">
        <v>1127</v>
      </c>
      <c r="R72" s="33" t="s">
        <v>1127</v>
      </c>
      <c r="S72" s="33">
        <v>2</v>
      </c>
      <c r="T72" s="33">
        <v>0.2169197396963124</v>
      </c>
      <c r="U72" s="33">
        <v>6.8827152115140483E-2</v>
      </c>
      <c r="V72" s="128">
        <v>8.1754395280685913E-2</v>
      </c>
      <c r="X72" s="33" t="str">
        <f>VLOOKUP(B72,Population!A:B,1,)</f>
        <v>Itanium 2 Dual Core 2C 1.6GHz</v>
      </c>
    </row>
    <row r="73" spans="1:24" hidden="1" x14ac:dyDescent="0.25">
      <c r="A73" s="34">
        <v>71</v>
      </c>
      <c r="B73" s="33" t="s">
        <v>632</v>
      </c>
      <c r="C73" s="33" t="s">
        <v>503</v>
      </c>
      <c r="D73" s="33" t="s">
        <v>510</v>
      </c>
      <c r="N73" s="33">
        <v>73.953007032276105</v>
      </c>
      <c r="O73" s="33">
        <v>91.698011516806602</v>
      </c>
      <c r="Q73" s="33" t="s">
        <v>1140</v>
      </c>
      <c r="R73" s="33" t="s">
        <v>1135</v>
      </c>
      <c r="S73" s="33">
        <v>8</v>
      </c>
      <c r="T73" s="33">
        <v>34.155596681902587</v>
      </c>
      <c r="U73" s="33">
        <v>37.532192090800237</v>
      </c>
      <c r="V73" s="128">
        <v>43.299507429179457</v>
      </c>
      <c r="X73" s="33" t="str">
        <f>VLOOKUP(B73,Population!A:B,1,)</f>
        <v>Xeon E5-2680 8C 2.7GHz</v>
      </c>
    </row>
    <row r="74" spans="1:24" hidden="1" x14ac:dyDescent="0.25">
      <c r="A74" s="34">
        <v>72</v>
      </c>
      <c r="B74" s="33" t="s">
        <v>445</v>
      </c>
      <c r="C74" s="33" t="s">
        <v>446</v>
      </c>
      <c r="D74" s="33" t="s">
        <v>447</v>
      </c>
      <c r="N74" s="33">
        <v>60.216797337897553</v>
      </c>
      <c r="O74" s="33">
        <v>65.429798820361924</v>
      </c>
      <c r="Q74" s="33" t="s">
        <v>1140</v>
      </c>
      <c r="R74" s="33" t="s">
        <v>1129</v>
      </c>
      <c r="S74" s="33">
        <v>16</v>
      </c>
      <c r="T74" s="33">
        <v>2.2595223248619418</v>
      </c>
      <c r="U74" s="33">
        <v>3.103182437131963</v>
      </c>
      <c r="V74" s="128">
        <v>3.8067366742361779</v>
      </c>
      <c r="X74" s="33" t="str">
        <f>VLOOKUP(B74,Population!A:B,1,)</f>
        <v>SPARC64 IXfx 16C 1.848GHz</v>
      </c>
    </row>
    <row r="75" spans="1:24" hidden="1" x14ac:dyDescent="0.25">
      <c r="A75" s="34">
        <v>73</v>
      </c>
      <c r="B75" s="33" t="s">
        <v>395</v>
      </c>
      <c r="C75" s="33" t="s">
        <v>375</v>
      </c>
      <c r="D75" s="33" t="s">
        <v>387</v>
      </c>
      <c r="N75" s="33">
        <v>107.4469892559584</v>
      </c>
      <c r="O75" s="33">
        <v>135.4595592523392</v>
      </c>
      <c r="P75" s="33">
        <v>58.628528626533488</v>
      </c>
      <c r="Q75" s="33" t="s">
        <v>1140</v>
      </c>
      <c r="R75" s="33" t="s">
        <v>1129</v>
      </c>
      <c r="S75" s="33">
        <v>8</v>
      </c>
      <c r="T75" s="33">
        <v>11.51060406219052</v>
      </c>
      <c r="U75" s="33">
        <v>13.438946611141709</v>
      </c>
      <c r="V75" s="128">
        <v>14.10027053816205</v>
      </c>
      <c r="X75" s="33" t="str">
        <f>VLOOKUP(B75,Population!A:B,1,)</f>
        <v>POWER7 8C 3.836GHz</v>
      </c>
    </row>
    <row r="76" spans="1:24" hidden="1" x14ac:dyDescent="0.25">
      <c r="A76" s="34">
        <v>74</v>
      </c>
      <c r="B76" s="33" t="s">
        <v>615</v>
      </c>
      <c r="C76" s="33" t="s">
        <v>503</v>
      </c>
      <c r="D76" s="33" t="s">
        <v>510</v>
      </c>
      <c r="N76" s="33">
        <v>63.293590977015818</v>
      </c>
      <c r="O76" s="33">
        <v>89.519642470360523</v>
      </c>
      <c r="Q76" s="33" t="s">
        <v>1140</v>
      </c>
      <c r="R76" s="33" t="s">
        <v>1135</v>
      </c>
      <c r="S76" s="33">
        <v>8</v>
      </c>
      <c r="T76" s="33">
        <v>243.80795565360799</v>
      </c>
      <c r="U76" s="33">
        <v>162.99376282373689</v>
      </c>
      <c r="V76" s="128">
        <v>150.5219766346562</v>
      </c>
      <c r="X76" s="33" t="str">
        <f>VLOOKUP(B76,Population!A:B,1,)</f>
        <v>Xeon E5-2670 8C 2.6GHz</v>
      </c>
    </row>
    <row r="77" spans="1:24" hidden="1" x14ac:dyDescent="0.25">
      <c r="A77" s="34">
        <v>75</v>
      </c>
      <c r="B77" s="33" t="s">
        <v>185</v>
      </c>
      <c r="C77" s="33" t="s">
        <v>182</v>
      </c>
      <c r="D77" s="33" t="s">
        <v>183</v>
      </c>
      <c r="N77" s="33">
        <v>33.147221535776787</v>
      </c>
      <c r="O77" s="33">
        <v>41.682434219301513</v>
      </c>
      <c r="Q77" s="33" t="s">
        <v>1140</v>
      </c>
      <c r="R77" s="33" t="s">
        <v>1143</v>
      </c>
      <c r="S77" s="33">
        <v>16</v>
      </c>
      <c r="T77" s="33">
        <v>6.4775487578163933</v>
      </c>
      <c r="U77" s="33">
        <v>6.5548339035743108</v>
      </c>
      <c r="V77" s="128">
        <v>7.2127533965595454</v>
      </c>
      <c r="X77" s="33" t="str">
        <f>VLOOKUP(B77,Population!A:B,1,)</f>
        <v>Opteron 16C 2.5GHz</v>
      </c>
    </row>
    <row r="78" spans="1:24" hidden="1" x14ac:dyDescent="0.25">
      <c r="A78" s="34">
        <v>76</v>
      </c>
      <c r="B78" s="33" t="s">
        <v>207</v>
      </c>
      <c r="C78" s="33" t="s">
        <v>182</v>
      </c>
      <c r="D78" s="33" t="s">
        <v>1130</v>
      </c>
      <c r="N78" s="33">
        <v>32.510969828189339</v>
      </c>
      <c r="O78" s="33">
        <v>38.874742333015227</v>
      </c>
      <c r="P78" s="33">
        <v>20.696958028494411</v>
      </c>
      <c r="Q78" s="33" t="s">
        <v>1140</v>
      </c>
      <c r="R78" s="33" t="s">
        <v>1142</v>
      </c>
      <c r="S78" s="33">
        <v>8</v>
      </c>
      <c r="T78" s="33">
        <v>1.1318415375088551</v>
      </c>
      <c r="U78" s="33">
        <v>0.48670950978229272</v>
      </c>
      <c r="V78" s="128">
        <v>0.54796091194541063</v>
      </c>
      <c r="X78" s="33" t="str">
        <f>VLOOKUP(B78,Population!A:B,1,)</f>
        <v>Opteron 6132 HE 8C 2.2GHz</v>
      </c>
    </row>
    <row r="79" spans="1:24" hidden="1" x14ac:dyDescent="0.25">
      <c r="A79" s="34">
        <v>77</v>
      </c>
      <c r="B79" s="33" t="s">
        <v>689</v>
      </c>
      <c r="C79" s="33" t="s">
        <v>491</v>
      </c>
      <c r="D79" s="33" t="s">
        <v>690</v>
      </c>
      <c r="N79" s="33">
        <v>31.626173666811269</v>
      </c>
      <c r="O79" s="33">
        <v>40.977590341946652</v>
      </c>
      <c r="Q79" s="33" t="s">
        <v>1140</v>
      </c>
      <c r="R79" s="33" t="s">
        <v>1129</v>
      </c>
      <c r="S79" s="33">
        <v>4</v>
      </c>
      <c r="T79" s="33">
        <v>1.5812538321549969</v>
      </c>
      <c r="U79" s="33">
        <v>0.66948366401554682</v>
      </c>
      <c r="V79" s="128">
        <v>0.68709869556183434</v>
      </c>
      <c r="X79" s="33" t="str">
        <f>VLOOKUP(B79,Population!A:B,1,)</f>
        <v>Xeon E5410 4C 2.333GHz</v>
      </c>
    </row>
    <row r="80" spans="1:24" hidden="1" x14ac:dyDescent="0.25">
      <c r="A80" s="34">
        <v>78</v>
      </c>
      <c r="B80" s="33" t="s">
        <v>1080</v>
      </c>
      <c r="C80" s="33" t="s">
        <v>491</v>
      </c>
      <c r="D80" s="33" t="s">
        <v>492</v>
      </c>
      <c r="N80" s="33">
        <v>40.90709874710123</v>
      </c>
      <c r="O80" s="33">
        <v>53.056708017262949</v>
      </c>
      <c r="P80" s="33">
        <v>56.448897212180192</v>
      </c>
      <c r="Q80" s="33" t="s">
        <v>1140</v>
      </c>
      <c r="R80" s="33" t="s">
        <v>1129</v>
      </c>
      <c r="S80" s="33">
        <v>4</v>
      </c>
      <c r="T80" s="33">
        <v>1.357038585518225</v>
      </c>
      <c r="U80" s="33">
        <v>0.61750807993783519</v>
      </c>
      <c r="V80" s="128">
        <v>0.6328876201198117</v>
      </c>
      <c r="X80" s="33" t="str">
        <f>VLOOKUP(B80,Population!A:B,1,)</f>
        <v>Xeon X5365 4C 3GHz</v>
      </c>
    </row>
    <row r="81" spans="1:24" hidden="1" x14ac:dyDescent="0.25">
      <c r="A81" s="34">
        <v>79</v>
      </c>
      <c r="B81" s="33" t="s">
        <v>1084</v>
      </c>
      <c r="C81" s="33" t="s">
        <v>182</v>
      </c>
      <c r="D81" s="33" t="s">
        <v>183</v>
      </c>
      <c r="N81" s="33">
        <v>37.824072919993917</v>
      </c>
      <c r="O81" s="33">
        <v>46.094898630065657</v>
      </c>
      <c r="P81" s="33">
        <v>16.349637681159422</v>
      </c>
      <c r="Q81" s="33" t="s">
        <v>1140</v>
      </c>
      <c r="R81" s="33" t="s">
        <v>1129</v>
      </c>
      <c r="S81" s="33">
        <v>12</v>
      </c>
      <c r="T81" s="33">
        <v>0.90248373934371751</v>
      </c>
      <c r="U81" s="33">
        <v>0.36413097753573131</v>
      </c>
      <c r="V81" s="128">
        <v>0.39910514721668028</v>
      </c>
      <c r="X81" s="33" t="str">
        <f>VLOOKUP(B81,Population!A:B,1,)</f>
        <v>Opteron 6238 12C 2.6GHz</v>
      </c>
    </row>
    <row r="82" spans="1:24" hidden="1" x14ac:dyDescent="0.25">
      <c r="A82" s="34">
        <v>80</v>
      </c>
      <c r="B82" s="33" t="s">
        <v>1094</v>
      </c>
      <c r="C82" s="33" t="s">
        <v>769</v>
      </c>
      <c r="D82" s="33" t="s">
        <v>770</v>
      </c>
      <c r="N82" s="33">
        <v>22.147647404962989</v>
      </c>
      <c r="O82" s="33">
        <v>39.775086325678501</v>
      </c>
      <c r="P82" s="33">
        <v>24.374739039665972</v>
      </c>
      <c r="Q82" s="33" t="s">
        <v>1140</v>
      </c>
      <c r="R82" s="33" t="s">
        <v>1136</v>
      </c>
      <c r="S82" s="33">
        <v>10</v>
      </c>
      <c r="T82" s="33">
        <v>0.4545548461745077</v>
      </c>
      <c r="U82" s="33">
        <v>0.22804258116728879</v>
      </c>
      <c r="V82" s="128">
        <v>0.1673009915331917</v>
      </c>
      <c r="X82" s="33" t="str">
        <f>VLOOKUP(B82,Population!A:B,1,)</f>
        <v>Xeon E7-2860 10C 2.26GHz</v>
      </c>
    </row>
    <row r="83" spans="1:24" hidden="1" x14ac:dyDescent="0.25">
      <c r="A83" s="34">
        <v>81</v>
      </c>
      <c r="B83" s="33" t="s">
        <v>1083</v>
      </c>
      <c r="C83" s="33" t="s">
        <v>182</v>
      </c>
      <c r="D83" s="33" t="s">
        <v>1130</v>
      </c>
      <c r="N83" s="33">
        <v>23.222392528597052</v>
      </c>
      <c r="O83" s="33">
        <v>45.861410023662437</v>
      </c>
      <c r="Q83" s="33" t="s">
        <v>1140</v>
      </c>
      <c r="R83" s="33" t="s">
        <v>1138</v>
      </c>
      <c r="S83" s="33">
        <v>8</v>
      </c>
      <c r="T83" s="33">
        <v>0.90708059509438399</v>
      </c>
      <c r="U83" s="33">
        <v>0.4567264327825028</v>
      </c>
      <c r="V83" s="128">
        <v>0.30689030693846231</v>
      </c>
      <c r="X83" s="33" t="str">
        <f>VLOOKUP(B83,Population!A:B,1,)</f>
        <v>Opteron 6140 8C 2.6GHz</v>
      </c>
    </row>
    <row r="84" spans="1:24" x14ac:dyDescent="0.25">
      <c r="A84" s="34">
        <v>82</v>
      </c>
      <c r="B84" s="33" t="s">
        <v>696</v>
      </c>
      <c r="C84" s="33" t="s">
        <v>491</v>
      </c>
      <c r="D84" s="33" t="s">
        <v>690</v>
      </c>
      <c r="N84" s="33">
        <v>35.004919247042089</v>
      </c>
      <c r="O84" s="33">
        <v>46.920631451531378</v>
      </c>
      <c r="P84" s="33">
        <v>93.303130148270171</v>
      </c>
      <c r="Q84" s="33" t="s">
        <v>1140</v>
      </c>
      <c r="R84" s="33" t="s">
        <v>1136</v>
      </c>
      <c r="S84" s="33">
        <v>4</v>
      </c>
      <c r="T84" s="33">
        <v>0.4545548461745077</v>
      </c>
      <c r="U84" s="33">
        <v>0.13635838042054699</v>
      </c>
      <c r="V84" s="128">
        <v>0.1340334397338992</v>
      </c>
      <c r="X84" s="33" t="e">
        <f>VLOOKUP(B84,Population!A:B,1,)</f>
        <v>#N/A</v>
      </c>
    </row>
    <row r="85" spans="1:24" hidden="1" x14ac:dyDescent="0.25">
      <c r="A85" s="34">
        <v>83</v>
      </c>
      <c r="B85" s="33" t="s">
        <v>1096</v>
      </c>
      <c r="C85" s="33" t="s">
        <v>503</v>
      </c>
      <c r="D85" s="33" t="s">
        <v>504</v>
      </c>
      <c r="N85" s="33">
        <v>54.069847516584566</v>
      </c>
      <c r="O85" s="33">
        <v>102.0780113225855</v>
      </c>
      <c r="Q85" s="33" t="s">
        <v>1140</v>
      </c>
      <c r="R85" s="33" t="s">
        <v>1136</v>
      </c>
      <c r="S85" s="33">
        <v>6</v>
      </c>
      <c r="T85" s="33">
        <v>0.4545548461745077</v>
      </c>
      <c r="U85" s="33">
        <v>0.20164320151824339</v>
      </c>
      <c r="V85" s="128">
        <v>0.14077080640143191</v>
      </c>
      <c r="X85" s="33" t="str">
        <f>VLOOKUP(B85,Population!A:B,1,)</f>
        <v>Xeon E5-2667 6C 2.9GHz</v>
      </c>
    </row>
    <row r="86" spans="1:24" hidden="1" x14ac:dyDescent="0.25">
      <c r="A86" s="34">
        <v>84</v>
      </c>
      <c r="B86" s="33" t="s">
        <v>688</v>
      </c>
      <c r="C86" s="33" t="s">
        <v>491</v>
      </c>
      <c r="D86" s="33" t="s">
        <v>492</v>
      </c>
      <c r="N86" s="33">
        <v>31.52933333333333</v>
      </c>
      <c r="O86" s="33">
        <v>41.247439999999997</v>
      </c>
      <c r="Q86" s="33" t="s">
        <v>1140</v>
      </c>
      <c r="R86" s="33" t="s">
        <v>1140</v>
      </c>
      <c r="S86" s="33">
        <v>4</v>
      </c>
      <c r="T86" s="33">
        <v>0.22624434389140269</v>
      </c>
      <c r="U86" s="33">
        <v>6.3710158734287314E-2</v>
      </c>
      <c r="V86" s="128">
        <v>6.3938363495272682E-2</v>
      </c>
      <c r="X86" s="33" t="str">
        <f>VLOOKUP(B86,Population!A:B,1,)</f>
        <v>Xeon E5345 4C 2.333GHz</v>
      </c>
    </row>
    <row r="87" spans="1:24" hidden="1" x14ac:dyDescent="0.25">
      <c r="A87" s="34">
        <v>85</v>
      </c>
      <c r="B87" s="33" t="s">
        <v>1114</v>
      </c>
      <c r="C87" s="33" t="s">
        <v>159</v>
      </c>
      <c r="D87" s="33" t="s">
        <v>164</v>
      </c>
      <c r="N87" s="33">
        <v>21.283719618055549</v>
      </c>
      <c r="O87" s="33">
        <v>26.52</v>
      </c>
      <c r="Q87" s="33" t="s">
        <v>1140</v>
      </c>
      <c r="R87" s="33" t="s">
        <v>1140</v>
      </c>
      <c r="S87" s="33">
        <v>2</v>
      </c>
      <c r="T87" s="33">
        <v>0.22624434389140269</v>
      </c>
      <c r="U87" s="33">
        <v>5.8985830632687787E-2</v>
      </c>
      <c r="V87" s="128">
        <v>6.2152234853823263E-2</v>
      </c>
      <c r="X87" s="33" t="str">
        <f>VLOOKUP(B87,Population!A:B,1,)</f>
        <v>Itanium 2 Montecito 2C 1.6GHz</v>
      </c>
    </row>
    <row r="88" spans="1:24" hidden="1" x14ac:dyDescent="0.25">
      <c r="A88" s="34">
        <v>86</v>
      </c>
      <c r="B88" s="33" t="s">
        <v>716</v>
      </c>
      <c r="C88" s="33" t="s">
        <v>717</v>
      </c>
      <c r="D88" s="33" t="s">
        <v>718</v>
      </c>
      <c r="N88" s="33">
        <v>19.37336158291458</v>
      </c>
      <c r="O88" s="33">
        <v>40.039279815280288</v>
      </c>
      <c r="P88" s="33">
        <v>33.791574279379162</v>
      </c>
      <c r="Q88" s="33" t="s">
        <v>1140</v>
      </c>
      <c r="R88" s="33" t="s">
        <v>1140</v>
      </c>
      <c r="S88" s="33">
        <v>4</v>
      </c>
      <c r="T88" s="33">
        <v>0.67873303167420818</v>
      </c>
      <c r="U88" s="33">
        <v>0.28472215952178542</v>
      </c>
      <c r="V88" s="128">
        <v>0.17921415366145771</v>
      </c>
      <c r="X88" s="33" t="str">
        <f>VLOOKUP(B88,Population!A:B,1,)</f>
        <v>Xeon E5520 4C 2.267GHz</v>
      </c>
    </row>
    <row r="89" spans="1:24" hidden="1" x14ac:dyDescent="0.25">
      <c r="A89" s="34">
        <v>87</v>
      </c>
      <c r="B89" s="33" t="s">
        <v>578</v>
      </c>
      <c r="C89" s="33" t="s">
        <v>503</v>
      </c>
      <c r="D89" s="33" t="s">
        <v>510</v>
      </c>
      <c r="N89" s="33">
        <v>38.65654030594655</v>
      </c>
      <c r="O89" s="33">
        <v>69.448122950193081</v>
      </c>
      <c r="Q89" s="33" t="s">
        <v>1140</v>
      </c>
      <c r="R89" s="33" t="s">
        <v>1132</v>
      </c>
      <c r="S89" s="33">
        <v>8</v>
      </c>
      <c r="T89" s="33">
        <v>11.749777608607509</v>
      </c>
      <c r="U89" s="33">
        <v>7.2830534316271356</v>
      </c>
      <c r="V89" s="128">
        <v>5.3513384693224566</v>
      </c>
      <c r="X89" s="33" t="str">
        <f>VLOOKUP(B89,Population!A:B,1,)</f>
        <v>Xeon E5-2650 8C 2GHz</v>
      </c>
    </row>
    <row r="90" spans="1:24" hidden="1" x14ac:dyDescent="0.25">
      <c r="A90" s="34">
        <v>88</v>
      </c>
      <c r="B90" s="33" t="s">
        <v>593</v>
      </c>
      <c r="C90" s="33" t="s">
        <v>503</v>
      </c>
      <c r="D90" s="33" t="s">
        <v>510</v>
      </c>
      <c r="N90" s="33">
        <v>54.149063621764078</v>
      </c>
      <c r="O90" s="33">
        <v>76.044165496193017</v>
      </c>
      <c r="Q90" s="33" t="s">
        <v>1136</v>
      </c>
      <c r="R90" s="33" t="s">
        <v>1144</v>
      </c>
      <c r="S90" s="33">
        <v>8</v>
      </c>
      <c r="T90" s="33">
        <v>10.41499875094787</v>
      </c>
      <c r="U90" s="33">
        <v>5.0862563246562011</v>
      </c>
      <c r="V90" s="128">
        <v>5.0123918293672061</v>
      </c>
      <c r="X90" s="33" t="str">
        <f>VLOOKUP(B90,Population!A:B,1,)</f>
        <v>Xeon E5-2660 8C 2.2GHz</v>
      </c>
    </row>
    <row r="91" spans="1:24" hidden="1" x14ac:dyDescent="0.25">
      <c r="A91" s="34">
        <v>89</v>
      </c>
      <c r="B91" s="33" t="s">
        <v>1091</v>
      </c>
      <c r="C91" s="33" t="s">
        <v>717</v>
      </c>
      <c r="D91" s="33" t="s">
        <v>741</v>
      </c>
      <c r="N91" s="33">
        <v>23.1573361697839</v>
      </c>
      <c r="O91" s="33">
        <v>37.797235347879798</v>
      </c>
      <c r="P91" s="33">
        <v>29.696273608984171</v>
      </c>
      <c r="Q91" s="33" t="s">
        <v>1136</v>
      </c>
      <c r="R91" s="33" t="s">
        <v>1129</v>
      </c>
      <c r="S91" s="33">
        <v>6</v>
      </c>
      <c r="T91" s="33">
        <v>0.67623939545231471</v>
      </c>
      <c r="U91" s="33">
        <v>0.31127974781561502</v>
      </c>
      <c r="V91" s="128">
        <v>0.25672819322316098</v>
      </c>
      <c r="X91" s="33" t="str">
        <f>VLOOKUP(B91,Population!A:B,1,)</f>
        <v>Xeon L5639 6C 2.13GHz</v>
      </c>
    </row>
    <row r="92" spans="1:24" hidden="1" x14ac:dyDescent="0.25">
      <c r="A92" s="34">
        <v>90</v>
      </c>
      <c r="B92" s="33" t="s">
        <v>1088</v>
      </c>
      <c r="C92" s="33" t="s">
        <v>182</v>
      </c>
      <c r="D92" s="33" t="s">
        <v>183</v>
      </c>
      <c r="N92" s="33">
        <v>21.461529232785161</v>
      </c>
      <c r="O92" s="33">
        <v>42.588538701119163</v>
      </c>
      <c r="Q92" s="33" t="s">
        <v>1136</v>
      </c>
      <c r="R92" s="33" t="s">
        <v>1129</v>
      </c>
      <c r="S92" s="33">
        <v>12</v>
      </c>
      <c r="T92" s="33">
        <v>0.67623939545231471</v>
      </c>
      <c r="U92" s="33">
        <v>0.37562511108781338</v>
      </c>
      <c r="V92" s="128">
        <v>0.25481012224707078</v>
      </c>
      <c r="X92" s="33" t="str">
        <f>VLOOKUP(B92,Population!A:B,1,)</f>
        <v>Opteron 6234 12C 2.4GHz</v>
      </c>
    </row>
    <row r="93" spans="1:24" hidden="1" x14ac:dyDescent="0.25">
      <c r="A93" s="34">
        <v>91</v>
      </c>
      <c r="B93" s="33" t="s">
        <v>652</v>
      </c>
      <c r="C93" s="33" t="s">
        <v>503</v>
      </c>
      <c r="D93" s="33" t="s">
        <v>510</v>
      </c>
      <c r="N93" s="33">
        <v>87.700242201718524</v>
      </c>
      <c r="O93" s="33">
        <v>106.6359875804463</v>
      </c>
      <c r="Q93" s="33" t="s">
        <v>1136</v>
      </c>
      <c r="R93" s="33" t="s">
        <v>1132</v>
      </c>
      <c r="S93" s="33">
        <v>8</v>
      </c>
      <c r="T93" s="33">
        <v>3.242226146131352</v>
      </c>
      <c r="U93" s="33">
        <v>1.2798399696344389</v>
      </c>
      <c r="V93" s="128">
        <v>1.4570093140743301</v>
      </c>
      <c r="X93" s="33" t="str">
        <f>VLOOKUP(B93,Population!A:B,1,)</f>
        <v>Xeon E5-2690 8C 2.9GHz</v>
      </c>
    </row>
    <row r="94" spans="1:24" hidden="1" x14ac:dyDescent="0.25">
      <c r="A94" s="34">
        <v>92</v>
      </c>
      <c r="B94" s="33" t="s">
        <v>1095</v>
      </c>
      <c r="C94" s="33" t="s">
        <v>55</v>
      </c>
      <c r="D94" s="33" t="s">
        <v>56</v>
      </c>
      <c r="N94" s="33">
        <v>86.597289721504438</v>
      </c>
      <c r="O94" s="33">
        <v>96.335999999999999</v>
      </c>
      <c r="P94" s="33">
        <v>15.564527706000581</v>
      </c>
      <c r="Q94" s="33" t="s">
        <v>1138</v>
      </c>
      <c r="R94" s="33" t="s">
        <v>1138</v>
      </c>
      <c r="S94" s="33">
        <v>12</v>
      </c>
      <c r="T94" s="33">
        <v>0.44843049327354262</v>
      </c>
      <c r="U94" s="33">
        <v>0.34770759758956171</v>
      </c>
      <c r="V94" s="128">
        <v>0.42261620746411172</v>
      </c>
      <c r="X94" s="33" t="str">
        <f>VLOOKUP(B94,Population!A:B,1,)</f>
        <v>Intel Xeon E5 v2 12C 2.7GHz</v>
      </c>
    </row>
    <row r="95" spans="1:24" hidden="1" x14ac:dyDescent="0.25">
      <c r="A95" s="34">
        <v>93</v>
      </c>
      <c r="B95" s="33" t="s">
        <v>522</v>
      </c>
      <c r="C95" s="33" t="s">
        <v>503</v>
      </c>
      <c r="D95" s="33" t="s">
        <v>510</v>
      </c>
      <c r="N95" s="33">
        <v>35.354717166108493</v>
      </c>
      <c r="O95" s="33">
        <v>72.773495856185079</v>
      </c>
      <c r="Q95" s="33" t="s">
        <v>1138</v>
      </c>
      <c r="R95" s="33" t="s">
        <v>1132</v>
      </c>
      <c r="S95" s="33">
        <v>8</v>
      </c>
      <c r="T95" s="33">
        <v>8.7724214643189757</v>
      </c>
      <c r="U95" s="33">
        <v>5.8901646658234146</v>
      </c>
      <c r="V95" s="128">
        <v>3.931725229004059</v>
      </c>
      <c r="X95" s="33" t="str">
        <f>VLOOKUP(B95,Population!A:B,1,)</f>
        <v>Xeon E5-2450 8C 2.1GHz</v>
      </c>
    </row>
    <row r="96" spans="1:24" hidden="1" x14ac:dyDescent="0.25">
      <c r="A96" s="34">
        <v>94</v>
      </c>
      <c r="B96" s="33" t="s">
        <v>555</v>
      </c>
      <c r="C96" s="33" t="s">
        <v>503</v>
      </c>
      <c r="D96" s="33" t="s">
        <v>510</v>
      </c>
      <c r="N96" s="33">
        <v>40.583109339833072</v>
      </c>
      <c r="O96" s="33">
        <v>79.058470519135625</v>
      </c>
      <c r="Q96" s="33" t="s">
        <v>1138</v>
      </c>
      <c r="R96" s="33" t="s">
        <v>1139</v>
      </c>
      <c r="S96" s="33">
        <v>6</v>
      </c>
      <c r="T96" s="33">
        <v>13.498869453229579</v>
      </c>
      <c r="U96" s="33">
        <v>9.0029150101258235</v>
      </c>
      <c r="V96" s="128">
        <v>6.2630288309296862</v>
      </c>
      <c r="X96" s="33" t="str">
        <f>VLOOKUP(B96,Population!A:B,1,)</f>
        <v>Xeon E5-2630 6C 2.3GHz</v>
      </c>
    </row>
    <row r="97" spans="1:24" hidden="1" x14ac:dyDescent="0.25">
      <c r="A97" s="34">
        <v>95</v>
      </c>
      <c r="B97" s="33" t="s">
        <v>565</v>
      </c>
      <c r="C97" s="33" t="s">
        <v>503</v>
      </c>
      <c r="D97" s="33" t="s">
        <v>510</v>
      </c>
      <c r="N97" s="33">
        <v>45.973433040706752</v>
      </c>
      <c r="O97" s="33">
        <v>85.096466940443889</v>
      </c>
      <c r="Q97" s="33" t="s">
        <v>1138</v>
      </c>
      <c r="R97" s="33" t="s">
        <v>1144</v>
      </c>
      <c r="S97" s="33">
        <v>6</v>
      </c>
      <c r="T97" s="33">
        <v>17.627053788846471</v>
      </c>
      <c r="U97" s="33">
        <v>12.146949242968249</v>
      </c>
      <c r="V97" s="128">
        <v>8.8153250860415291</v>
      </c>
      <c r="X97" s="33" t="str">
        <f>VLOOKUP(B97,Population!A:B,1,)</f>
        <v>Xeon E5-2640 6C 2.5GHz</v>
      </c>
    </row>
    <row r="98" spans="1:24" hidden="1" x14ac:dyDescent="0.25">
      <c r="A98" s="34">
        <v>96</v>
      </c>
      <c r="B98" s="33" t="s">
        <v>534</v>
      </c>
      <c r="C98" s="33" t="s">
        <v>503</v>
      </c>
      <c r="D98" s="33" t="s">
        <v>510</v>
      </c>
      <c r="N98" s="33">
        <v>44.270389152438923</v>
      </c>
      <c r="O98" s="33">
        <v>85.531542256972671</v>
      </c>
      <c r="Q98" s="33" t="s">
        <v>1138</v>
      </c>
      <c r="R98" s="33" t="s">
        <v>1142</v>
      </c>
      <c r="S98" s="33">
        <v>4</v>
      </c>
      <c r="T98" s="33">
        <v>2.2447870173744149</v>
      </c>
      <c r="U98" s="33">
        <v>1.112060700437876</v>
      </c>
      <c r="V98" s="128">
        <v>0.78637972031477799</v>
      </c>
      <c r="X98" s="33" t="str">
        <f>VLOOKUP(B98,Population!A:B,1,)</f>
        <v>Xeon E5-2609 4C 2.4GHz</v>
      </c>
    </row>
    <row r="99" spans="1:24" hidden="1" x14ac:dyDescent="0.25">
      <c r="A99" s="34">
        <v>97</v>
      </c>
      <c r="B99" s="33" t="s">
        <v>1106</v>
      </c>
      <c r="C99" s="33" t="s">
        <v>182</v>
      </c>
      <c r="D99" s="33" t="s">
        <v>183</v>
      </c>
      <c r="N99" s="33">
        <v>29.656480844793709</v>
      </c>
      <c r="O99" s="33">
        <v>42.81605476424361</v>
      </c>
      <c r="Q99" s="33" t="s">
        <v>1138</v>
      </c>
      <c r="R99" s="33" t="s">
        <v>1138</v>
      </c>
      <c r="S99" s="33">
        <v>16</v>
      </c>
      <c r="T99" s="33">
        <v>0.22421524663677131</v>
      </c>
      <c r="U99" s="33">
        <v>7.7976987380518586E-2</v>
      </c>
      <c r="V99" s="128">
        <v>7.3087298731695907E-2</v>
      </c>
      <c r="X99" s="33" t="str">
        <f>VLOOKUP(B99,Population!A:B,1,)</f>
        <v>Opteron 6278 16C 2.4GHz</v>
      </c>
    </row>
    <row r="100" spans="1:24" hidden="1" x14ac:dyDescent="0.25">
      <c r="A100" s="34">
        <v>98</v>
      </c>
      <c r="B100" s="33" t="s">
        <v>296</v>
      </c>
      <c r="C100" s="33" t="s">
        <v>182</v>
      </c>
      <c r="D100" s="33" t="s">
        <v>288</v>
      </c>
      <c r="N100" s="33">
        <v>29.85348894210798</v>
      </c>
      <c r="O100" s="33">
        <v>46.511021825533057</v>
      </c>
      <c r="P100" s="33">
        <v>11.026510439655979</v>
      </c>
      <c r="Q100" s="33" t="s">
        <v>1138</v>
      </c>
      <c r="R100" s="33" t="s">
        <v>1139</v>
      </c>
      <c r="S100" s="33">
        <v>12</v>
      </c>
      <c r="T100" s="33">
        <v>0.72240983412172621</v>
      </c>
      <c r="U100" s="33">
        <v>0.30372394494919203</v>
      </c>
      <c r="V100" s="128">
        <v>0.26211303455485319</v>
      </c>
      <c r="X100" s="33" t="str">
        <f>VLOOKUP(B100,Population!A:B,1,)</f>
        <v>Opteron 6348 12C 2.8GHz</v>
      </c>
    </row>
    <row r="101" spans="1:24" hidden="1" x14ac:dyDescent="0.25">
      <c r="A101" s="34">
        <v>99</v>
      </c>
      <c r="B101" s="33" t="s">
        <v>105</v>
      </c>
      <c r="C101" s="33" t="s">
        <v>55</v>
      </c>
      <c r="D101" s="33" t="s">
        <v>56</v>
      </c>
      <c r="N101" s="33">
        <v>69.626035003779208</v>
      </c>
      <c r="O101" s="33">
        <v>95.220324657808519</v>
      </c>
      <c r="Q101" s="33" t="s">
        <v>1129</v>
      </c>
      <c r="R101" s="33" t="s">
        <v>1145</v>
      </c>
      <c r="S101" s="33">
        <v>10</v>
      </c>
      <c r="T101" s="33">
        <v>41.63972624505088</v>
      </c>
      <c r="U101" s="33">
        <v>37.679265981583669</v>
      </c>
      <c r="V101" s="128">
        <v>38.97992440027663</v>
      </c>
      <c r="X101" s="33" t="str">
        <f>VLOOKUP(B101,Population!A:B,1,)</f>
        <v>Intel Xeon E5-2680v2 10C 2.8GHz</v>
      </c>
    </row>
    <row r="102" spans="1:24" hidden="1" x14ac:dyDescent="0.25">
      <c r="A102" s="34">
        <v>100</v>
      </c>
      <c r="B102" s="33" t="s">
        <v>121</v>
      </c>
      <c r="C102" s="33" t="s">
        <v>55</v>
      </c>
      <c r="D102" s="33" t="s">
        <v>56</v>
      </c>
      <c r="N102" s="33">
        <v>68.893831587800278</v>
      </c>
      <c r="O102" s="33">
        <v>87.745669276474004</v>
      </c>
      <c r="Q102" s="33" t="s">
        <v>1129</v>
      </c>
      <c r="R102" s="33" t="s">
        <v>1145</v>
      </c>
      <c r="S102" s="33">
        <v>12</v>
      </c>
      <c r="T102" s="33">
        <v>29.53622005816873</v>
      </c>
      <c r="U102" s="33">
        <v>32.25286920284158</v>
      </c>
      <c r="V102" s="128">
        <v>34.199457297418668</v>
      </c>
      <c r="X102" s="33" t="str">
        <f>VLOOKUP(B102,Population!A:B,1,)</f>
        <v>Intel Xeon E5-2697v2 12C 2.7GHz</v>
      </c>
    </row>
    <row r="103" spans="1:24" hidden="1" x14ac:dyDescent="0.25">
      <c r="A103" s="34">
        <v>101</v>
      </c>
      <c r="B103" s="33" t="s">
        <v>528</v>
      </c>
      <c r="C103" s="33" t="s">
        <v>503</v>
      </c>
      <c r="D103" s="33" t="s">
        <v>510</v>
      </c>
      <c r="N103" s="33">
        <v>23.69531996212784</v>
      </c>
      <c r="O103" s="33">
        <v>60.49799908761652</v>
      </c>
      <c r="Q103" s="33" t="s">
        <v>1129</v>
      </c>
      <c r="R103" s="33" t="s">
        <v>1144</v>
      </c>
      <c r="S103" s="33">
        <v>8</v>
      </c>
      <c r="T103" s="33">
        <v>7.3787560379443669</v>
      </c>
      <c r="U103" s="33">
        <v>8.1221087479534617</v>
      </c>
      <c r="V103" s="128">
        <v>4.4486450508285333</v>
      </c>
      <c r="X103" s="33" t="str">
        <f>VLOOKUP(B103,Population!A:B,1,)</f>
        <v>Xeon E5-2450L 8C 1.8GHz</v>
      </c>
    </row>
    <row r="104" spans="1:24" hidden="1" x14ac:dyDescent="0.25">
      <c r="A104" s="34">
        <v>102</v>
      </c>
      <c r="B104" s="33" t="s">
        <v>115</v>
      </c>
      <c r="C104" s="33" t="s">
        <v>55</v>
      </c>
      <c r="D104" s="33" t="s">
        <v>56</v>
      </c>
      <c r="N104" s="33">
        <v>70.419159075665718</v>
      </c>
      <c r="O104" s="33">
        <v>94.505638904043181</v>
      </c>
      <c r="Q104" s="33" t="s">
        <v>1129</v>
      </c>
      <c r="R104" s="33" t="s">
        <v>1146</v>
      </c>
      <c r="S104" s="33">
        <v>12</v>
      </c>
      <c r="T104" s="33">
        <v>12.942174914116871</v>
      </c>
      <c r="U104" s="33">
        <v>11.76389347387113</v>
      </c>
      <c r="V104" s="128">
        <v>11.80418169114111</v>
      </c>
      <c r="X104" s="33" t="str">
        <f>VLOOKUP(B104,Population!A:B,1,)</f>
        <v>Intel Xeon E5-2695v2 12C 2.4GHz</v>
      </c>
    </row>
    <row r="105" spans="1:24" hidden="1" x14ac:dyDescent="0.25">
      <c r="A105" s="34">
        <v>103</v>
      </c>
      <c r="B105" s="33" t="s">
        <v>543</v>
      </c>
      <c r="C105" s="33" t="s">
        <v>503</v>
      </c>
      <c r="D105" s="33" t="s">
        <v>510</v>
      </c>
      <c r="N105" s="33">
        <v>33.599554342608002</v>
      </c>
      <c r="O105" s="33">
        <v>67.972923119363358</v>
      </c>
      <c r="Q105" s="33" t="s">
        <v>1129</v>
      </c>
      <c r="R105" s="33" t="s">
        <v>1139</v>
      </c>
      <c r="S105" s="33">
        <v>6</v>
      </c>
      <c r="T105" s="33">
        <v>5.1785326251435873</v>
      </c>
      <c r="U105" s="33">
        <v>3.2634934510266831</v>
      </c>
      <c r="V105" s="128">
        <v>2.2259853755883361</v>
      </c>
      <c r="X105" s="33" t="str">
        <f>VLOOKUP(B105,Population!A:B,1,)</f>
        <v>Xeon E5-2620 6C 2GHz</v>
      </c>
    </row>
    <row r="106" spans="1:24" hidden="1" x14ac:dyDescent="0.25">
      <c r="A106" s="34">
        <v>104</v>
      </c>
      <c r="B106" s="33" t="s">
        <v>96</v>
      </c>
      <c r="C106" s="33" t="s">
        <v>55</v>
      </c>
      <c r="D106" s="33" t="s">
        <v>56</v>
      </c>
      <c r="N106" s="33">
        <v>70.4396011764658</v>
      </c>
      <c r="O106" s="33">
        <v>88.145581898408906</v>
      </c>
      <c r="Q106" s="33" t="s">
        <v>1129</v>
      </c>
      <c r="R106" s="33" t="s">
        <v>1144</v>
      </c>
      <c r="S106" s="33">
        <v>10</v>
      </c>
      <c r="T106" s="33">
        <v>18.53749390010967</v>
      </c>
      <c r="U106" s="33">
        <v>7.7126891892166141</v>
      </c>
      <c r="V106" s="128">
        <v>8.4206405066446202</v>
      </c>
      <c r="X106" s="33" t="str">
        <f>VLOOKUP(B106,Population!A:B,1,)</f>
        <v>Intel Xeon E5-2670v2 10C 2.5GHz</v>
      </c>
    </row>
    <row r="107" spans="1:24" hidden="1" x14ac:dyDescent="0.25">
      <c r="A107" s="34">
        <v>105</v>
      </c>
      <c r="B107" s="33" t="s">
        <v>517</v>
      </c>
      <c r="C107" s="33" t="s">
        <v>503</v>
      </c>
      <c r="D107" s="33" t="s">
        <v>510</v>
      </c>
      <c r="N107" s="33">
        <v>32.986984629254998</v>
      </c>
      <c r="O107" s="33">
        <v>68.098707034125269</v>
      </c>
      <c r="Q107" s="33" t="s">
        <v>1129</v>
      </c>
      <c r="R107" s="33" t="s">
        <v>1132</v>
      </c>
      <c r="S107" s="33">
        <v>8</v>
      </c>
      <c r="T107" s="33">
        <v>3.524295988171001</v>
      </c>
      <c r="U107" s="33">
        <v>2.3840425424620308</v>
      </c>
      <c r="V107" s="128">
        <v>1.599379152665326</v>
      </c>
      <c r="X107" s="33" t="str">
        <f>VLOOKUP(B107,Population!A:B,1,)</f>
        <v>Xeon E5-2430L 8C 2GHz</v>
      </c>
    </row>
    <row r="108" spans="1:24" hidden="1" x14ac:dyDescent="0.25">
      <c r="A108" s="34">
        <v>106</v>
      </c>
      <c r="B108" s="33" t="s">
        <v>110</v>
      </c>
      <c r="C108" s="33" t="s">
        <v>55</v>
      </c>
      <c r="D108" s="33" t="s">
        <v>56</v>
      </c>
      <c r="N108" s="33">
        <v>77.661298998605488</v>
      </c>
      <c r="O108" s="33">
        <v>100.2984962454147</v>
      </c>
      <c r="Q108" s="33" t="s">
        <v>1129</v>
      </c>
      <c r="R108" s="33" t="s">
        <v>1144</v>
      </c>
      <c r="S108" s="33">
        <v>10</v>
      </c>
      <c r="T108" s="33">
        <v>7.4178579724620048</v>
      </c>
      <c r="U108" s="33">
        <v>3.312321036402484</v>
      </c>
      <c r="V108" s="128">
        <v>3.554833423789773</v>
      </c>
      <c r="X108" s="33" t="str">
        <f>VLOOKUP(B108,Population!A:B,1,)</f>
        <v>Intel Xeon E5-2690v2 10C 3GHz</v>
      </c>
    </row>
    <row r="109" spans="1:24" hidden="1" x14ac:dyDescent="0.25">
      <c r="A109" s="34">
        <v>107</v>
      </c>
      <c r="B109" s="33" t="s">
        <v>89</v>
      </c>
      <c r="C109" s="33" t="s">
        <v>55</v>
      </c>
      <c r="D109" s="33" t="s">
        <v>56</v>
      </c>
      <c r="N109" s="33">
        <v>35.944202366955487</v>
      </c>
      <c r="O109" s="33">
        <v>72.19917205094066</v>
      </c>
      <c r="Q109" s="33" t="s">
        <v>1129</v>
      </c>
      <c r="R109" s="33" t="s">
        <v>1137</v>
      </c>
      <c r="S109" s="33">
        <v>10</v>
      </c>
      <c r="T109" s="33">
        <v>5.850482602514786</v>
      </c>
      <c r="U109" s="33">
        <v>4.5892136889520616</v>
      </c>
      <c r="V109" s="128">
        <v>2.9656427943535988</v>
      </c>
      <c r="X109" s="33" t="str">
        <f>VLOOKUP(B109,Population!A:B,1,)</f>
        <v>Intel Xeon E5-2660v2 10C 2.2GHz</v>
      </c>
    </row>
    <row r="110" spans="1:24" hidden="1" x14ac:dyDescent="0.25">
      <c r="A110" s="34">
        <v>108</v>
      </c>
      <c r="B110" s="33" t="s">
        <v>194</v>
      </c>
      <c r="C110" s="33" t="s">
        <v>182</v>
      </c>
      <c r="D110" s="33" t="s">
        <v>191</v>
      </c>
      <c r="N110" s="33">
        <v>24.148972106360969</v>
      </c>
      <c r="O110" s="33">
        <v>36.916370342743853</v>
      </c>
      <c r="Q110" s="33" t="s">
        <v>1129</v>
      </c>
      <c r="R110" s="33" t="s">
        <v>1141</v>
      </c>
      <c r="S110" s="33">
        <v>6</v>
      </c>
      <c r="T110" s="33">
        <v>2.0478720642865849</v>
      </c>
      <c r="U110" s="33">
        <v>0.84180485203383837</v>
      </c>
      <c r="V110" s="128">
        <v>0.7604310748743851</v>
      </c>
      <c r="X110" s="33" t="str">
        <f>VLOOKUP(B110,Population!A:B,1,)</f>
        <v>Opteron 4171 6C 2.1GHz</v>
      </c>
    </row>
    <row r="111" spans="1:24" hidden="1" x14ac:dyDescent="0.25">
      <c r="A111" s="34">
        <v>109</v>
      </c>
      <c r="B111" s="33" t="s">
        <v>274</v>
      </c>
      <c r="C111" s="33" t="s">
        <v>182</v>
      </c>
      <c r="D111" s="33" t="s">
        <v>183</v>
      </c>
      <c r="N111" s="33">
        <v>18.308888083946769</v>
      </c>
      <c r="O111" s="33">
        <v>38.845970554926389</v>
      </c>
      <c r="Q111" s="33" t="s">
        <v>1129</v>
      </c>
      <c r="R111" s="33" t="s">
        <v>1142</v>
      </c>
      <c r="S111" s="33">
        <v>16</v>
      </c>
      <c r="T111" s="33">
        <v>0.4530714446975761</v>
      </c>
      <c r="U111" s="33">
        <v>0.26707999813650729</v>
      </c>
      <c r="V111" s="128">
        <v>0.1745581690535129</v>
      </c>
      <c r="X111" s="33" t="str">
        <f>VLOOKUP(B111,Population!A:B,1,)</f>
        <v>Opteron 6274 16C 2.2GHz</v>
      </c>
    </row>
    <row r="112" spans="1:24" hidden="1" x14ac:dyDescent="0.25">
      <c r="A112" s="34">
        <v>110</v>
      </c>
      <c r="B112" s="33" t="s">
        <v>84</v>
      </c>
      <c r="C112" s="33" t="s">
        <v>55</v>
      </c>
      <c r="D112" s="33" t="s">
        <v>56</v>
      </c>
      <c r="N112" s="33">
        <v>58.896507897895923</v>
      </c>
      <c r="O112" s="33">
        <v>75.100718479383829</v>
      </c>
      <c r="Q112" s="33" t="s">
        <v>1129</v>
      </c>
      <c r="R112" s="33" t="s">
        <v>1146</v>
      </c>
      <c r="S112" s="33">
        <v>10</v>
      </c>
      <c r="T112" s="33">
        <v>2.3009100778101872</v>
      </c>
      <c r="U112" s="33">
        <v>0.85475856144258999</v>
      </c>
      <c r="V112" s="128">
        <v>0.97407728446763553</v>
      </c>
      <c r="X112" s="33" t="str">
        <f>VLOOKUP(B112,Population!A:B,1,)</f>
        <v>Intel Xeon E5-2658v2 10C 2.4GHz</v>
      </c>
    </row>
    <row r="113" spans="1:24" hidden="1" x14ac:dyDescent="0.25">
      <c r="A113" s="34">
        <v>111</v>
      </c>
      <c r="B113" s="33" t="s">
        <v>1103</v>
      </c>
      <c r="C113" s="33" t="s">
        <v>182</v>
      </c>
      <c r="D113" s="33" t="s">
        <v>292</v>
      </c>
      <c r="N113" s="33">
        <v>32.54827880859375</v>
      </c>
      <c r="O113" s="33">
        <v>42.911890869140628</v>
      </c>
      <c r="P113" s="33">
        <v>19.091796875</v>
      </c>
      <c r="Q113" s="33" t="s">
        <v>1129</v>
      </c>
      <c r="R113" s="33" t="s">
        <v>1129</v>
      </c>
      <c r="S113" s="33">
        <v>16</v>
      </c>
      <c r="T113" s="33">
        <v>0.2237136465324385</v>
      </c>
      <c r="U113" s="33">
        <v>7.0783428685891631E-2</v>
      </c>
      <c r="V113" s="128">
        <v>7.3526368700776876E-2</v>
      </c>
      <c r="X113" s="33" t="str">
        <f>VLOOKUP(B113,Population!A:B,1,)</f>
        <v>Opteron 6378 16C 2.4GHz</v>
      </c>
    </row>
    <row r="114" spans="1:24" hidden="1" x14ac:dyDescent="0.25">
      <c r="A114" s="34">
        <v>112</v>
      </c>
      <c r="B114" s="33" t="s">
        <v>402</v>
      </c>
      <c r="C114" s="33" t="s">
        <v>375</v>
      </c>
      <c r="D114" s="33" t="s">
        <v>387</v>
      </c>
      <c r="N114" s="33">
        <v>103.4329919444306</v>
      </c>
      <c r="O114" s="33">
        <v>125.00069240192509</v>
      </c>
      <c r="P114" s="33">
        <v>56.942662190218847</v>
      </c>
      <c r="Q114" s="33" t="s">
        <v>1142</v>
      </c>
      <c r="R114" s="33" t="s">
        <v>1147</v>
      </c>
      <c r="S114" s="33">
        <v>8</v>
      </c>
      <c r="T114" s="33">
        <v>10.286557297302981</v>
      </c>
      <c r="U114" s="33">
        <v>8.0626472352060272</v>
      </c>
      <c r="V114" s="128">
        <v>9.4596601302260908</v>
      </c>
      <c r="X114" s="33" t="str">
        <f>VLOOKUP(B114,Population!A:B,1,)</f>
        <v>POWER7 8C 3.84GHz</v>
      </c>
    </row>
    <row r="115" spans="1:24" hidden="1" x14ac:dyDescent="0.25">
      <c r="A115" s="34">
        <v>113</v>
      </c>
      <c r="B115" s="33" t="s">
        <v>450</v>
      </c>
      <c r="C115" s="33" t="s">
        <v>446</v>
      </c>
      <c r="D115" s="33" t="s">
        <v>447</v>
      </c>
      <c r="N115" s="33">
        <v>56.313585975351991</v>
      </c>
      <c r="O115" s="33">
        <v>61.321095330980832</v>
      </c>
      <c r="Q115" s="33" t="s">
        <v>1142</v>
      </c>
      <c r="R115" s="33" t="s">
        <v>1131</v>
      </c>
      <c r="S115" s="33">
        <v>16</v>
      </c>
      <c r="T115" s="33">
        <v>2.6520079113093611</v>
      </c>
      <c r="U115" s="33">
        <v>2.2408139438884618</v>
      </c>
      <c r="V115" s="128">
        <v>2.9239087957030678</v>
      </c>
      <c r="X115" s="33" t="str">
        <f>VLOOKUP(B115,Population!A:B,1,)</f>
        <v>SPARC64 IXfx 16C 1.85GHz</v>
      </c>
    </row>
    <row r="116" spans="1:24" hidden="1" x14ac:dyDescent="0.25">
      <c r="A116" s="34">
        <v>114</v>
      </c>
      <c r="B116" s="33" t="s">
        <v>391</v>
      </c>
      <c r="C116" s="33" t="s">
        <v>375</v>
      </c>
      <c r="D116" s="33" t="s">
        <v>387</v>
      </c>
      <c r="N116" s="33">
        <v>100.411687206797</v>
      </c>
      <c r="O116" s="33">
        <v>117.5306646932349</v>
      </c>
      <c r="P116" s="33">
        <v>30.357142857142851</v>
      </c>
      <c r="Q116" s="33" t="s">
        <v>1142</v>
      </c>
      <c r="R116" s="33" t="s">
        <v>1137</v>
      </c>
      <c r="S116" s="33">
        <v>8</v>
      </c>
      <c r="T116" s="33">
        <v>4.5911434924530186</v>
      </c>
      <c r="U116" s="33">
        <v>2.2983806499290509</v>
      </c>
      <c r="V116" s="128">
        <v>2.7751277923758231</v>
      </c>
      <c r="X116" s="33" t="str">
        <f>VLOOKUP(B116,Population!A:B,1,)</f>
        <v>POWER7 8C 3.55GHz</v>
      </c>
    </row>
    <row r="117" spans="1:24" hidden="1" x14ac:dyDescent="0.25">
      <c r="A117" s="34">
        <v>115</v>
      </c>
      <c r="B117" s="33" t="s">
        <v>71</v>
      </c>
      <c r="C117" s="33" t="s">
        <v>55</v>
      </c>
      <c r="D117" s="33" t="s">
        <v>56</v>
      </c>
      <c r="N117" s="33">
        <v>44.215250708480397</v>
      </c>
      <c r="O117" s="33">
        <v>114.3123079889665</v>
      </c>
      <c r="Q117" s="33" t="s">
        <v>1142</v>
      </c>
      <c r="R117" s="33" t="s">
        <v>1144</v>
      </c>
      <c r="S117" s="33">
        <v>4</v>
      </c>
      <c r="T117" s="33">
        <v>2.439924486011853</v>
      </c>
      <c r="U117" s="33">
        <v>1.919941713372076</v>
      </c>
      <c r="V117" s="128">
        <v>1.0714733449941589</v>
      </c>
      <c r="X117" s="33" t="str">
        <f>VLOOKUP(B117,Population!A:B,1,)</f>
        <v>Intel Xeon E5-2637v2 4C 3.5GHz</v>
      </c>
    </row>
    <row r="118" spans="1:24" hidden="1" x14ac:dyDescent="0.25">
      <c r="A118" s="34">
        <v>116</v>
      </c>
      <c r="B118" s="33" t="s">
        <v>498</v>
      </c>
      <c r="C118" s="33" t="s">
        <v>499</v>
      </c>
      <c r="D118" s="33" t="s">
        <v>500</v>
      </c>
      <c r="N118" s="33">
        <v>61.243695923411643</v>
      </c>
      <c r="O118" s="33">
        <v>149.93073143947089</v>
      </c>
      <c r="Q118" s="33" t="s">
        <v>1142</v>
      </c>
      <c r="R118" s="33" t="s">
        <v>1132</v>
      </c>
      <c r="S118" s="33">
        <v>4</v>
      </c>
      <c r="T118" s="33">
        <v>0.96044352360232976</v>
      </c>
      <c r="U118" s="33">
        <v>0.79211458896118192</v>
      </c>
      <c r="V118" s="128">
        <v>0.43312774344086191</v>
      </c>
      <c r="X118" s="33" t="str">
        <f>VLOOKUP(B118,Population!A:B,1,)</f>
        <v>Xeon E3-1280v3 4C 3.6GHz</v>
      </c>
    </row>
    <row r="119" spans="1:24" hidden="1" x14ac:dyDescent="0.25">
      <c r="A119" s="34">
        <v>117</v>
      </c>
      <c r="B119" s="33" t="s">
        <v>79</v>
      </c>
      <c r="C119" s="33" t="s">
        <v>55</v>
      </c>
      <c r="D119" s="33" t="s">
        <v>56</v>
      </c>
      <c r="N119" s="33">
        <v>53.176542648804997</v>
      </c>
      <c r="O119" s="33">
        <v>84.803028560760211</v>
      </c>
      <c r="Q119" s="33" t="s">
        <v>1142</v>
      </c>
      <c r="R119" s="33" t="s">
        <v>1131</v>
      </c>
      <c r="S119" s="33">
        <v>8</v>
      </c>
      <c r="T119" s="33">
        <v>13.980632315550571</v>
      </c>
      <c r="U119" s="33">
        <v>7.7961806088812979</v>
      </c>
      <c r="V119" s="128">
        <v>6.8135269840718378</v>
      </c>
      <c r="X119" s="33" t="str">
        <f>VLOOKUP(B119,Population!A:B,1,)</f>
        <v>Intel Xeon E5-2650v2 8C 2.6GHz</v>
      </c>
    </row>
    <row r="120" spans="1:24" hidden="1" x14ac:dyDescent="0.25">
      <c r="A120" s="34">
        <v>118</v>
      </c>
      <c r="B120" s="33" t="s">
        <v>65</v>
      </c>
      <c r="C120" s="33" t="s">
        <v>55</v>
      </c>
      <c r="D120" s="33" t="s">
        <v>56</v>
      </c>
      <c r="N120" s="33">
        <v>18.81917264277369</v>
      </c>
      <c r="O120" s="33">
        <v>81.49732232899143</v>
      </c>
      <c r="Q120" s="33" t="s">
        <v>1142</v>
      </c>
      <c r="R120" s="33" t="s">
        <v>1137</v>
      </c>
      <c r="S120" s="33">
        <v>4</v>
      </c>
      <c r="T120" s="33">
        <v>4.1719162088230988</v>
      </c>
      <c r="U120" s="33">
        <v>5.7848861657514057</v>
      </c>
      <c r="V120" s="128">
        <v>1.745138510933518</v>
      </c>
      <c r="X120" s="33" t="str">
        <f>VLOOKUP(B120,Population!A:B,1,)</f>
        <v>Intel Xeon E5-2609V2 4C 2.5GHz</v>
      </c>
    </row>
    <row r="121" spans="1:24" hidden="1" x14ac:dyDescent="0.25">
      <c r="A121" s="34">
        <v>119</v>
      </c>
      <c r="B121" s="33" t="s">
        <v>635</v>
      </c>
      <c r="C121" s="33" t="s">
        <v>499</v>
      </c>
      <c r="D121" s="33" t="s">
        <v>538</v>
      </c>
      <c r="N121" s="33">
        <v>110.4077877017959</v>
      </c>
      <c r="O121" s="33">
        <v>155.9740529367551</v>
      </c>
      <c r="Q121" s="33" t="s">
        <v>1141</v>
      </c>
      <c r="R121" s="33" t="s">
        <v>1145</v>
      </c>
      <c r="S121" s="33">
        <v>12</v>
      </c>
      <c r="T121" s="33">
        <v>68.694532450013014</v>
      </c>
      <c r="U121" s="33">
        <v>63.168024036614099</v>
      </c>
      <c r="V121" s="128">
        <v>65.826287354361853</v>
      </c>
      <c r="X121" s="33" t="str">
        <f>VLOOKUP(B121,Population!A:B,1,)</f>
        <v>Xeon E5-2680v3 12C 2.5GHz</v>
      </c>
    </row>
    <row r="122" spans="1:24" hidden="1" x14ac:dyDescent="0.25">
      <c r="A122" s="34">
        <v>120</v>
      </c>
      <c r="B122" s="33" t="s">
        <v>675</v>
      </c>
      <c r="C122" s="33" t="s">
        <v>499</v>
      </c>
      <c r="D122" s="33" t="s">
        <v>538</v>
      </c>
      <c r="N122" s="33">
        <v>97.807313062539066</v>
      </c>
      <c r="O122" s="33">
        <v>141.0543235691899</v>
      </c>
      <c r="Q122" s="33" t="s">
        <v>1141</v>
      </c>
      <c r="R122" s="33" t="s">
        <v>1145</v>
      </c>
      <c r="S122" s="33">
        <v>16</v>
      </c>
      <c r="T122" s="33">
        <v>27.090962455559811</v>
      </c>
      <c r="U122" s="33">
        <v>43.476438011049048</v>
      </c>
      <c r="V122" s="128">
        <v>46.570726029971198</v>
      </c>
      <c r="X122" s="33" t="str">
        <f>VLOOKUP(B122,Population!A:B,1,)</f>
        <v>Xeon E5-2698v3 16C 2.3GHz</v>
      </c>
    </row>
    <row r="123" spans="1:24" hidden="1" x14ac:dyDescent="0.25">
      <c r="A123" s="34">
        <v>121</v>
      </c>
      <c r="B123" s="33" t="s">
        <v>655</v>
      </c>
      <c r="C123" s="33" t="s">
        <v>499</v>
      </c>
      <c r="D123" s="33" t="s">
        <v>538</v>
      </c>
      <c r="N123" s="33">
        <v>126.3923662433116</v>
      </c>
      <c r="O123" s="33">
        <v>162.25289437445801</v>
      </c>
      <c r="Q123" s="33" t="s">
        <v>1141</v>
      </c>
      <c r="R123" s="33" t="s">
        <v>1145</v>
      </c>
      <c r="S123" s="33">
        <v>12</v>
      </c>
      <c r="T123" s="33">
        <v>43.913363376013777</v>
      </c>
      <c r="U123" s="33">
        <v>33.117051202384602</v>
      </c>
      <c r="V123" s="128">
        <v>38.438807891231207</v>
      </c>
      <c r="X123" s="33" t="str">
        <f>VLOOKUP(B123,Population!A:B,1,)</f>
        <v>Xeon E5-2690v3 12C 2.6GHz</v>
      </c>
    </row>
    <row r="124" spans="1:24" hidden="1" x14ac:dyDescent="0.25">
      <c r="A124" s="34">
        <v>122</v>
      </c>
      <c r="B124" s="33" t="s">
        <v>669</v>
      </c>
      <c r="C124" s="33" t="s">
        <v>499</v>
      </c>
      <c r="D124" s="33" t="s">
        <v>538</v>
      </c>
      <c r="N124" s="33">
        <v>122.3923164593224</v>
      </c>
      <c r="O124" s="33">
        <v>165.12802204051681</v>
      </c>
      <c r="Q124" s="33" t="s">
        <v>1141</v>
      </c>
      <c r="R124" s="33" t="s">
        <v>1145</v>
      </c>
      <c r="S124" s="33">
        <v>14</v>
      </c>
      <c r="T124" s="33">
        <v>18.894433449258798</v>
      </c>
      <c r="U124" s="33">
        <v>14.96467552115957</v>
      </c>
      <c r="V124" s="128">
        <v>16.340152709720531</v>
      </c>
      <c r="X124" s="33" t="str">
        <f>VLOOKUP(B124,Population!A:B,1,)</f>
        <v>Xeon E5-2697v3 14C 2.6GHz</v>
      </c>
    </row>
    <row r="125" spans="1:24" hidden="1" x14ac:dyDescent="0.25">
      <c r="A125" s="34">
        <v>123</v>
      </c>
      <c r="B125" s="33" t="s">
        <v>646</v>
      </c>
      <c r="C125" s="33" t="s">
        <v>499</v>
      </c>
      <c r="D125" s="33" t="s">
        <v>538</v>
      </c>
      <c r="N125" s="33">
        <v>101.9271557674402</v>
      </c>
      <c r="O125" s="33">
        <v>130.14459592883179</v>
      </c>
      <c r="Q125" s="33" t="s">
        <v>1141</v>
      </c>
      <c r="R125" s="33" t="s">
        <v>1144</v>
      </c>
      <c r="S125" s="33">
        <v>14</v>
      </c>
      <c r="T125" s="33">
        <v>2.2129232331512991</v>
      </c>
      <c r="U125" s="33">
        <v>0.93966575894006554</v>
      </c>
      <c r="V125" s="128">
        <v>1.058987151891319</v>
      </c>
      <c r="X125" s="33" t="str">
        <f>VLOOKUP(B125,Population!A:B,1,)</f>
        <v>Xeon E5-2683v3 14C 2GHz</v>
      </c>
    </row>
    <row r="126" spans="1:24" hidden="1" x14ac:dyDescent="0.25">
      <c r="A126" s="34">
        <v>124</v>
      </c>
      <c r="B126" s="33" t="s">
        <v>315</v>
      </c>
      <c r="C126" s="33" t="s">
        <v>182</v>
      </c>
      <c r="D126" s="33" t="s">
        <v>316</v>
      </c>
      <c r="N126" s="33">
        <v>21.94441347469731</v>
      </c>
      <c r="O126" s="33">
        <v>38.397604790419159</v>
      </c>
      <c r="Q126" s="33" t="s">
        <v>1141</v>
      </c>
      <c r="R126" s="33" t="s">
        <v>1133</v>
      </c>
      <c r="S126" s="33">
        <v>16</v>
      </c>
      <c r="T126" s="33">
        <v>0.47919655667144911</v>
      </c>
      <c r="U126" s="33">
        <v>0.39540557784311597</v>
      </c>
      <c r="V126" s="128">
        <v>0.30673485300055781</v>
      </c>
      <c r="X126" s="33" t="str">
        <f>VLOOKUP(B126,Population!A:B,1,)</f>
        <v>Opteron O-6376 16C 2.3GHz</v>
      </c>
    </row>
    <row r="127" spans="1:24" hidden="1" x14ac:dyDescent="0.25">
      <c r="A127" s="34">
        <v>125</v>
      </c>
      <c r="B127" s="33" t="s">
        <v>661</v>
      </c>
      <c r="C127" s="33" t="s">
        <v>499</v>
      </c>
      <c r="D127" s="33" t="s">
        <v>538</v>
      </c>
      <c r="N127" s="33">
        <v>108.9447733979608</v>
      </c>
      <c r="O127" s="33">
        <v>150.95119295135089</v>
      </c>
      <c r="Q127" s="33" t="s">
        <v>1141</v>
      </c>
      <c r="R127" s="33" t="s">
        <v>1144</v>
      </c>
      <c r="S127" s="33">
        <v>14</v>
      </c>
      <c r="T127" s="33">
        <v>1.218937037876211</v>
      </c>
      <c r="U127" s="33">
        <v>0.59424872284565888</v>
      </c>
      <c r="V127" s="128">
        <v>0.61124372956055684</v>
      </c>
      <c r="X127" s="33" t="str">
        <f>VLOOKUP(B127,Population!A:B,1,)</f>
        <v>Xeon E5-2695v3 14C 2.3GHz</v>
      </c>
    </row>
    <row r="128" spans="1:24" hidden="1" x14ac:dyDescent="0.25">
      <c r="A128" s="34">
        <v>126</v>
      </c>
      <c r="B128" s="33" t="s">
        <v>621</v>
      </c>
      <c r="C128" s="33" t="s">
        <v>55</v>
      </c>
      <c r="D128" s="33" t="s">
        <v>56</v>
      </c>
      <c r="N128" s="33">
        <v>76.84256515155397</v>
      </c>
      <c r="O128" s="33">
        <v>110.1844311377245</v>
      </c>
      <c r="Q128" s="33" t="s">
        <v>1141</v>
      </c>
      <c r="R128" s="33" t="s">
        <v>1133</v>
      </c>
      <c r="S128" s="33">
        <v>8</v>
      </c>
      <c r="T128" s="33">
        <v>0.95839311334289812</v>
      </c>
      <c r="U128" s="33">
        <v>0.49994459484381493</v>
      </c>
      <c r="V128" s="128">
        <v>0.47326456383579191</v>
      </c>
      <c r="X128" s="33" t="str">
        <f>VLOOKUP(B128,Population!A:B,1,)</f>
        <v>Xeon E5-2673v2 8C 3.3GHz</v>
      </c>
    </row>
    <row r="129" spans="1:24" hidden="1" x14ac:dyDescent="0.25">
      <c r="A129" s="34">
        <v>127</v>
      </c>
      <c r="B129" s="33" t="s">
        <v>558</v>
      </c>
      <c r="C129" s="33" t="s">
        <v>499</v>
      </c>
      <c r="D129" s="33" t="s">
        <v>538</v>
      </c>
      <c r="N129" s="33">
        <v>95.749797856760594</v>
      </c>
      <c r="O129" s="33">
        <v>153.57280646890899</v>
      </c>
      <c r="Q129" s="33" t="s">
        <v>1141</v>
      </c>
      <c r="R129" s="33" t="s">
        <v>1148</v>
      </c>
      <c r="S129" s="33">
        <v>8</v>
      </c>
      <c r="T129" s="33">
        <v>9.2451017053680324</v>
      </c>
      <c r="U129" s="33">
        <v>4.3282519476231602</v>
      </c>
      <c r="V129" s="128">
        <v>3.7650166334156538</v>
      </c>
      <c r="X129" s="33" t="str">
        <f>VLOOKUP(B129,Population!A:B,1,)</f>
        <v>Xeon E5-2630v3 8C 2.4GHz</v>
      </c>
    </row>
    <row r="130" spans="1:24" hidden="1" x14ac:dyDescent="0.25">
      <c r="A130" s="34">
        <v>128</v>
      </c>
      <c r="B130" s="33" t="s">
        <v>618</v>
      </c>
      <c r="C130" s="33" t="s">
        <v>499</v>
      </c>
      <c r="D130" s="33" t="s">
        <v>538</v>
      </c>
      <c r="N130" s="33">
        <v>76.755256372944913</v>
      </c>
      <c r="O130" s="33">
        <v>145.972317446494</v>
      </c>
      <c r="Q130" s="33" t="s">
        <v>1141</v>
      </c>
      <c r="R130" s="33" t="s">
        <v>1143</v>
      </c>
      <c r="S130" s="33">
        <v>12</v>
      </c>
      <c r="T130" s="33">
        <v>24.240863716225281</v>
      </c>
      <c r="U130" s="33">
        <v>18.03746041195031</v>
      </c>
      <c r="V130" s="128">
        <v>12.97249394582448</v>
      </c>
      <c r="X130" s="33" t="str">
        <f>VLOOKUP(B130,Population!A:B,1,)</f>
        <v>Xeon E5-2670v3 12C 2.3GHz</v>
      </c>
    </row>
    <row r="131" spans="1:24" hidden="1" x14ac:dyDescent="0.25">
      <c r="A131" s="34">
        <v>129</v>
      </c>
      <c r="B131" s="33" t="s">
        <v>67</v>
      </c>
      <c r="C131" s="33" t="s">
        <v>55</v>
      </c>
      <c r="D131" s="33" t="s">
        <v>56</v>
      </c>
      <c r="N131" s="33">
        <v>31.53699369098393</v>
      </c>
      <c r="O131" s="33">
        <v>68.312105066017409</v>
      </c>
      <c r="Q131" s="33" t="s">
        <v>1141</v>
      </c>
      <c r="R131" s="33" t="s">
        <v>1131</v>
      </c>
      <c r="S131" s="33">
        <v>6</v>
      </c>
      <c r="T131" s="33">
        <v>9.5912722842724421</v>
      </c>
      <c r="U131" s="33">
        <v>8.4152163801438</v>
      </c>
      <c r="V131" s="128">
        <v>4.2835479107385819</v>
      </c>
      <c r="X131" s="33" t="str">
        <f>VLOOKUP(B131,Population!A:B,1,)</f>
        <v>Intel Xeon E5-2620v2 6C 2.1GHz</v>
      </c>
    </row>
    <row r="132" spans="1:24" hidden="1" x14ac:dyDescent="0.25">
      <c r="A132" s="34">
        <v>130</v>
      </c>
      <c r="B132" s="33" t="s">
        <v>69</v>
      </c>
      <c r="C132" s="33" t="s">
        <v>55</v>
      </c>
      <c r="D132" s="33" t="s">
        <v>56</v>
      </c>
      <c r="N132" s="33">
        <v>44.496595644264538</v>
      </c>
      <c r="O132" s="33">
        <v>84.547014949509261</v>
      </c>
      <c r="Q132" s="33" t="s">
        <v>1141</v>
      </c>
      <c r="R132" s="33" t="s">
        <v>1131</v>
      </c>
      <c r="S132" s="33">
        <v>6</v>
      </c>
      <c r="T132" s="33">
        <v>6.396441084560597</v>
      </c>
      <c r="U132" s="33">
        <v>4.6319864096930292</v>
      </c>
      <c r="V132" s="128">
        <v>2.8579642606179689</v>
      </c>
      <c r="X132" s="33" t="str">
        <f>VLOOKUP(B132,Population!A:B,1,)</f>
        <v>Intel Xeon E5-2630v2 6C 2.6GHz</v>
      </c>
    </row>
    <row r="133" spans="1:24" hidden="1" x14ac:dyDescent="0.25">
      <c r="A133" s="34">
        <v>131</v>
      </c>
      <c r="B133" s="33" t="s">
        <v>682</v>
      </c>
      <c r="C133" s="33" t="s">
        <v>499</v>
      </c>
      <c r="D133" s="33" t="s">
        <v>538</v>
      </c>
      <c r="N133" s="33">
        <v>101.4986460885915</v>
      </c>
      <c r="O133" s="33">
        <v>139.66852261782611</v>
      </c>
      <c r="Q133" s="33" t="s">
        <v>1133</v>
      </c>
      <c r="R133" s="33" t="s">
        <v>1145</v>
      </c>
      <c r="S133" s="33">
        <v>18</v>
      </c>
      <c r="T133" s="33">
        <v>3.9522147596009169</v>
      </c>
      <c r="U133" s="33">
        <v>8.2237861925713318</v>
      </c>
      <c r="V133" s="128">
        <v>8.7517432093631715</v>
      </c>
      <c r="X133" s="33" t="str">
        <f>VLOOKUP(B133,Population!A:B,1,)</f>
        <v>Xeon E5-2699v3 18C 2.3GHz</v>
      </c>
    </row>
    <row r="134" spans="1:24" hidden="1" x14ac:dyDescent="0.25">
      <c r="A134" s="34">
        <v>132</v>
      </c>
      <c r="B134" s="33" t="s">
        <v>465</v>
      </c>
      <c r="C134" s="33" t="s">
        <v>446</v>
      </c>
      <c r="D134" s="33" t="s">
        <v>466</v>
      </c>
      <c r="N134" s="33">
        <v>111.8737198307926</v>
      </c>
      <c r="O134" s="33">
        <v>123.4123257536271</v>
      </c>
      <c r="Q134" s="33" t="s">
        <v>1133</v>
      </c>
      <c r="R134" s="33" t="s">
        <v>1135</v>
      </c>
      <c r="S134" s="33">
        <v>32</v>
      </c>
      <c r="T134" s="33">
        <v>9.7299841900529014</v>
      </c>
      <c r="U134" s="33">
        <v>9.9769251048683074</v>
      </c>
      <c r="V134" s="128">
        <v>13.44070874265096</v>
      </c>
      <c r="X134" s="33" t="str">
        <f>VLOOKUP(B134,Population!A:B,1,)</f>
        <v>SPARC64 XIfx 32C 1.98GHz</v>
      </c>
    </row>
    <row r="135" spans="1:24" hidden="1" x14ac:dyDescent="0.25">
      <c r="A135" s="34">
        <v>133</v>
      </c>
      <c r="B135" s="33" t="s">
        <v>598</v>
      </c>
      <c r="C135" s="33" t="s">
        <v>499</v>
      </c>
      <c r="D135" s="33" t="s">
        <v>538</v>
      </c>
      <c r="N135" s="33">
        <v>91.807337622648248</v>
      </c>
      <c r="O135" s="33">
        <v>167.70902426027479</v>
      </c>
      <c r="Q135" s="33" t="s">
        <v>1133</v>
      </c>
      <c r="R135" s="33" t="s">
        <v>1148</v>
      </c>
      <c r="S135" s="33">
        <v>10</v>
      </c>
      <c r="T135" s="33">
        <v>10.91414137118419</v>
      </c>
      <c r="U135" s="33">
        <v>10.020310367448131</v>
      </c>
      <c r="V135" s="128">
        <v>5.8999133363003748</v>
      </c>
      <c r="X135" s="33" t="str">
        <f>VLOOKUP(B135,Population!A:B,1,)</f>
        <v>Xeon E5-2660v3 10C 2.6GHz</v>
      </c>
    </row>
    <row r="136" spans="1:24" hidden="1" x14ac:dyDescent="0.25">
      <c r="A136" s="34">
        <v>134</v>
      </c>
      <c r="B136" s="33" t="s">
        <v>567</v>
      </c>
      <c r="C136" s="33" t="s">
        <v>499</v>
      </c>
      <c r="D136" s="33" t="s">
        <v>538</v>
      </c>
      <c r="N136" s="33">
        <v>90.733357301775257</v>
      </c>
      <c r="O136" s="33">
        <v>166.17631592806981</v>
      </c>
      <c r="Q136" s="33" t="s">
        <v>1133</v>
      </c>
      <c r="R136" s="33" t="s">
        <v>1128</v>
      </c>
      <c r="S136" s="33">
        <v>8</v>
      </c>
      <c r="T136" s="33">
        <v>7.2597595956887897</v>
      </c>
      <c r="U136" s="33">
        <v>4.5773916965823664</v>
      </c>
      <c r="V136" s="128">
        <v>3.6793801589268522</v>
      </c>
      <c r="X136" s="33" t="str">
        <f>VLOOKUP(B136,Population!A:B,1,)</f>
        <v>Xeon E5-2640v3 8C 2.6GHz</v>
      </c>
    </row>
    <row r="137" spans="1:24" hidden="1" x14ac:dyDescent="0.25">
      <c r="A137" s="34">
        <v>135</v>
      </c>
      <c r="B137" s="33" t="s">
        <v>545</v>
      </c>
      <c r="C137" s="33" t="s">
        <v>499</v>
      </c>
      <c r="D137" s="33" t="s">
        <v>538</v>
      </c>
      <c r="N137" s="33">
        <v>63.99993741375053</v>
      </c>
      <c r="O137" s="33">
        <v>154.56439868675079</v>
      </c>
      <c r="Q137" s="33" t="s">
        <v>1133</v>
      </c>
      <c r="R137" s="33" t="s">
        <v>1128</v>
      </c>
      <c r="S137" s="33">
        <v>6</v>
      </c>
      <c r="T137" s="33">
        <v>14.409528453704439</v>
      </c>
      <c r="U137" s="33">
        <v>11.76273160849578</v>
      </c>
      <c r="V137" s="128">
        <v>6.4243673623861666</v>
      </c>
      <c r="X137" s="33" t="str">
        <f>VLOOKUP(B137,Population!A:B,1,)</f>
        <v>Xeon E5-2620v3 6C 2.4GHz</v>
      </c>
    </row>
    <row r="138" spans="1:24" hidden="1" x14ac:dyDescent="0.25">
      <c r="A138" s="34">
        <v>136</v>
      </c>
      <c r="B138" s="33" t="s">
        <v>580</v>
      </c>
      <c r="C138" s="33" t="s">
        <v>55</v>
      </c>
      <c r="D138" s="33" t="s">
        <v>56</v>
      </c>
      <c r="N138" s="33">
        <v>35.778203109903387</v>
      </c>
      <c r="O138" s="33">
        <v>55.76</v>
      </c>
      <c r="Q138" s="33" t="s">
        <v>1133</v>
      </c>
      <c r="R138" s="33" t="s">
        <v>1133</v>
      </c>
      <c r="S138" s="33">
        <v>10</v>
      </c>
      <c r="T138" s="33">
        <v>0.24390243902439021</v>
      </c>
      <c r="U138" s="33">
        <v>0.1412293491909184</v>
      </c>
      <c r="V138" s="128">
        <v>0.1202405786100683</v>
      </c>
      <c r="X138" s="33" t="str">
        <f>VLOOKUP(B138,Population!A:B,1,)</f>
        <v>Xeon E5-2650Lv2 10C 1.7GHz</v>
      </c>
    </row>
    <row r="139" spans="1:24" hidden="1" x14ac:dyDescent="0.25">
      <c r="A139" s="34">
        <v>137</v>
      </c>
      <c r="B139" s="33" t="s">
        <v>606</v>
      </c>
      <c r="C139" s="33" t="s">
        <v>499</v>
      </c>
      <c r="D139" s="33" t="s">
        <v>538</v>
      </c>
      <c r="N139" s="33">
        <v>122.5358049972205</v>
      </c>
      <c r="O139" s="33">
        <v>206.87267798971669</v>
      </c>
      <c r="Q139" s="33" t="s">
        <v>1133</v>
      </c>
      <c r="R139" s="33" t="s">
        <v>1134</v>
      </c>
      <c r="S139" s="33">
        <v>8</v>
      </c>
      <c r="T139" s="33">
        <v>2.4749523782755949</v>
      </c>
      <c r="U139" s="33">
        <v>1.243767685365303</v>
      </c>
      <c r="V139" s="128">
        <v>1.047323663034968</v>
      </c>
      <c r="X139" s="33" t="str">
        <f>VLOOKUP(B139,Population!A:B,1,)</f>
        <v>Xeon E5-2667v3 8C 3.2GHz</v>
      </c>
    </row>
    <row r="140" spans="1:24" hidden="1" x14ac:dyDescent="0.25">
      <c r="A140" s="34">
        <v>138</v>
      </c>
      <c r="B140" s="33" t="s">
        <v>469</v>
      </c>
      <c r="C140" s="33" t="s">
        <v>446</v>
      </c>
      <c r="D140" s="33" t="s">
        <v>466</v>
      </c>
      <c r="N140" s="33">
        <v>122.2395866691662</v>
      </c>
      <c r="O140" s="33">
        <v>136.27117897647719</v>
      </c>
      <c r="Q140" s="33" t="s">
        <v>1132</v>
      </c>
      <c r="R140" s="33" t="s">
        <v>1143</v>
      </c>
      <c r="S140" s="33">
        <v>32</v>
      </c>
      <c r="T140" s="33">
        <v>2.324776246741691</v>
      </c>
      <c r="U140" s="33">
        <v>3.345621539173683</v>
      </c>
      <c r="V140" s="128">
        <v>4.5755878753136061</v>
      </c>
      <c r="X140" s="33" t="str">
        <f>VLOOKUP(B140,Population!A:B,1,)</f>
        <v>SPARC64 XIfx 32C 2.2GHz</v>
      </c>
    </row>
    <row r="141" spans="1:24" hidden="1" x14ac:dyDescent="0.25">
      <c r="A141" s="34">
        <v>139</v>
      </c>
      <c r="B141" s="33" t="s">
        <v>585</v>
      </c>
      <c r="C141" s="33" t="s">
        <v>499</v>
      </c>
      <c r="D141" s="33" t="s">
        <v>538</v>
      </c>
      <c r="N141" s="33">
        <v>53.588073127852198</v>
      </c>
      <c r="O141" s="33">
        <v>127.04</v>
      </c>
      <c r="Q141" s="33" t="s">
        <v>1132</v>
      </c>
      <c r="R141" s="33" t="s">
        <v>1132</v>
      </c>
      <c r="S141" s="33">
        <v>10</v>
      </c>
      <c r="T141" s="33">
        <v>2.0151133501259442</v>
      </c>
      <c r="U141" s="33">
        <v>3.099351169777683</v>
      </c>
      <c r="V141" s="128">
        <v>1.7458662416302979</v>
      </c>
      <c r="X141" s="33" t="str">
        <f>VLOOKUP(B141,Population!A:B,1,)</f>
        <v>Xeon E5-2650v3 10C 2GHz</v>
      </c>
    </row>
    <row r="142" spans="1:24" hidden="1" x14ac:dyDescent="0.25">
      <c r="A142" s="34">
        <v>140</v>
      </c>
      <c r="B142" s="33" t="s">
        <v>62</v>
      </c>
      <c r="C142" s="33" t="s">
        <v>55</v>
      </c>
      <c r="D142" s="33" t="s">
        <v>56</v>
      </c>
      <c r="N142" s="33">
        <v>50.45315575547405</v>
      </c>
      <c r="O142" s="33">
        <v>81.078545650835409</v>
      </c>
      <c r="P142" s="33">
        <v>14.38331014223871</v>
      </c>
      <c r="Q142" s="33" t="s">
        <v>1132</v>
      </c>
      <c r="R142" s="33" t="s">
        <v>1131</v>
      </c>
      <c r="S142" s="33">
        <v>8</v>
      </c>
      <c r="T142" s="33">
        <v>3.4534413235015271</v>
      </c>
      <c r="U142" s="33">
        <v>1.9726671625401631</v>
      </c>
      <c r="V142" s="128">
        <v>1.8331606101324289</v>
      </c>
      <c r="X142" s="33" t="str">
        <f>VLOOKUP(B142,Population!A:B,1,)</f>
        <v>Intel Xeon E5-2450v2 8C 2.5GHz</v>
      </c>
    </row>
    <row r="143" spans="1:24" hidden="1" x14ac:dyDescent="0.25">
      <c r="A143" s="34">
        <v>141</v>
      </c>
      <c r="B143" s="33" t="s">
        <v>287</v>
      </c>
      <c r="C143" s="33" t="s">
        <v>182</v>
      </c>
      <c r="D143" s="33" t="s">
        <v>288</v>
      </c>
      <c r="N143" s="33">
        <v>9.5556452577813698</v>
      </c>
      <c r="O143" s="33">
        <v>42.12076918153646</v>
      </c>
      <c r="P143" s="33">
        <v>3.75165343915344</v>
      </c>
      <c r="Q143" s="33" t="s">
        <v>1132</v>
      </c>
      <c r="R143" s="33" t="s">
        <v>1137</v>
      </c>
      <c r="S143" s="33">
        <v>12</v>
      </c>
      <c r="T143" s="33">
        <v>1.975272570199657</v>
      </c>
      <c r="U143" s="33">
        <v>2.933916617021175</v>
      </c>
      <c r="V143" s="128">
        <v>0.84575054480562339</v>
      </c>
      <c r="X143" s="33" t="str">
        <f>VLOOKUP(B143,Population!A:B,1,)</f>
        <v>Opteron 6344 12C 2.6GHz</v>
      </c>
    </row>
    <row r="144" spans="1:24" hidden="1" x14ac:dyDescent="0.25">
      <c r="A144" s="34">
        <v>142</v>
      </c>
      <c r="B144" s="33" t="s">
        <v>781</v>
      </c>
      <c r="C144" s="33" t="s">
        <v>55</v>
      </c>
      <c r="D144" s="33" t="s">
        <v>775</v>
      </c>
      <c r="N144" s="33">
        <v>32.942183828743168</v>
      </c>
      <c r="O144" s="33">
        <v>71.634186550267046</v>
      </c>
      <c r="Q144" s="33" t="s">
        <v>1132</v>
      </c>
      <c r="R144" s="33" t="s">
        <v>1137</v>
      </c>
      <c r="S144" s="33">
        <v>10</v>
      </c>
      <c r="T144" s="33">
        <v>2.211234713872932</v>
      </c>
      <c r="U144" s="33">
        <v>1.855834388153244</v>
      </c>
      <c r="V144" s="128">
        <v>0.90376556816848863</v>
      </c>
      <c r="X144" s="33" t="str">
        <f>VLOOKUP(B144,Population!A:B,1,)</f>
        <v>Xeon E7-4830V2 10C 2.2GHz</v>
      </c>
    </row>
    <row r="145" spans="1:24" hidden="1" x14ac:dyDescent="0.25">
      <c r="A145" s="34">
        <v>143</v>
      </c>
      <c r="B145" s="33" t="s">
        <v>74</v>
      </c>
      <c r="C145" s="33" t="s">
        <v>55</v>
      </c>
      <c r="D145" s="33" t="s">
        <v>56</v>
      </c>
      <c r="N145" s="33">
        <v>40.78753533957611</v>
      </c>
      <c r="O145" s="33">
        <v>65.064261312520202</v>
      </c>
      <c r="P145" s="33">
        <v>12.268518518518521</v>
      </c>
      <c r="Q145" s="33" t="s">
        <v>1132</v>
      </c>
      <c r="R145" s="33" t="s">
        <v>1137</v>
      </c>
      <c r="S145" s="33">
        <v>8</v>
      </c>
      <c r="T145" s="33">
        <v>0.9836429202291519</v>
      </c>
      <c r="U145" s="33">
        <v>0.4387682046121919</v>
      </c>
      <c r="V145" s="128">
        <v>0.40833249185742859</v>
      </c>
      <c r="X145" s="33" t="str">
        <f>VLOOKUP(B145,Population!A:B,1,)</f>
        <v>Intel Xeon E5-2640v2 8C 2GHz</v>
      </c>
    </row>
    <row r="146" spans="1:24" hidden="1" x14ac:dyDescent="0.25">
      <c r="A146" s="34">
        <v>144</v>
      </c>
      <c r="B146" s="33" t="s">
        <v>59</v>
      </c>
      <c r="C146" s="33" t="s">
        <v>55</v>
      </c>
      <c r="D146" s="33" t="s">
        <v>56</v>
      </c>
      <c r="N146" s="33">
        <v>39.090794261596542</v>
      </c>
      <c r="O146" s="33">
        <v>71.086119317342678</v>
      </c>
      <c r="P146" s="33">
        <v>12.02380952380952</v>
      </c>
      <c r="Q146" s="33" t="s">
        <v>1132</v>
      </c>
      <c r="R146" s="33" t="s">
        <v>1144</v>
      </c>
      <c r="S146" s="33">
        <v>6</v>
      </c>
      <c r="T146" s="33">
        <v>1.237935068689717</v>
      </c>
      <c r="U146" s="33">
        <v>0.62621493850164078</v>
      </c>
      <c r="V146" s="128">
        <v>0.51079165776362434</v>
      </c>
      <c r="X146" s="33" t="str">
        <f>VLOOKUP(B146,Population!A:B,1,)</f>
        <v>Intel Xeon E5-2420v2 6C 2.2GHz</v>
      </c>
    </row>
    <row r="147" spans="1:24" hidden="1" x14ac:dyDescent="0.25">
      <c r="A147" s="34">
        <v>145</v>
      </c>
      <c r="B147" s="33" t="s">
        <v>774</v>
      </c>
      <c r="C147" s="33" t="s">
        <v>55</v>
      </c>
      <c r="D147" s="33" t="s">
        <v>775</v>
      </c>
      <c r="N147" s="33">
        <v>49.28526164269725</v>
      </c>
      <c r="O147" s="33">
        <v>64.897951000602646</v>
      </c>
      <c r="Q147" s="33" t="s">
        <v>1132</v>
      </c>
      <c r="R147" s="33" t="s">
        <v>1144</v>
      </c>
      <c r="S147" s="33">
        <v>8</v>
      </c>
      <c r="T147" s="33">
        <v>1.7257863811287351</v>
      </c>
      <c r="U147" s="33">
        <v>0.55894403728242714</v>
      </c>
      <c r="V147" s="128">
        <v>0.6283522491951915</v>
      </c>
      <c r="X147" s="33" t="str">
        <f>VLOOKUP(B147,Population!A:B,1,)</f>
        <v>Xeon E7-4820V2 8C 2GHz</v>
      </c>
    </row>
    <row r="148" spans="1:24" hidden="1" x14ac:dyDescent="0.25">
      <c r="A148" s="34">
        <v>146</v>
      </c>
      <c r="B148" s="33" t="s">
        <v>777</v>
      </c>
      <c r="C148" s="33" t="s">
        <v>769</v>
      </c>
      <c r="D148" s="33" t="s">
        <v>770</v>
      </c>
      <c r="N148" s="33">
        <v>37.418105677980613</v>
      </c>
      <c r="O148" s="33">
        <v>69.202690065882635</v>
      </c>
      <c r="P148" s="33">
        <v>10.41666666666667</v>
      </c>
      <c r="Q148" s="33" t="s">
        <v>1132</v>
      </c>
      <c r="R148" s="33" t="s">
        <v>1144</v>
      </c>
      <c r="S148" s="33">
        <v>8</v>
      </c>
      <c r="T148" s="33">
        <v>0.73974048120476166</v>
      </c>
      <c r="U148" s="33">
        <v>0.33985823531940379</v>
      </c>
      <c r="V148" s="128">
        <v>0.27263802995523928</v>
      </c>
      <c r="X148" s="33" t="str">
        <f>VLOOKUP(B148,Population!A:B,1,)</f>
        <v>Xeon E7-4830 8C 2.13GHz</v>
      </c>
    </row>
    <row r="149" spans="1:24" hidden="1" x14ac:dyDescent="0.25">
      <c r="A149" s="34">
        <v>147</v>
      </c>
      <c r="B149" s="33" t="s">
        <v>299</v>
      </c>
      <c r="C149" s="33" t="s">
        <v>182</v>
      </c>
      <c r="D149" s="33" t="s">
        <v>288</v>
      </c>
      <c r="N149" s="33">
        <v>20.584116792972772</v>
      </c>
      <c r="O149" s="33">
        <v>36.933359900373603</v>
      </c>
      <c r="Q149" s="33" t="s">
        <v>1132</v>
      </c>
      <c r="R149" s="33" t="s">
        <v>1139</v>
      </c>
      <c r="S149" s="33">
        <v>16</v>
      </c>
      <c r="T149" s="33">
        <v>0.99638917496990986</v>
      </c>
      <c r="U149" s="33">
        <v>0.47603571604166622</v>
      </c>
      <c r="V149" s="128">
        <v>0.39310214409532929</v>
      </c>
      <c r="X149" s="33" t="str">
        <f>VLOOKUP(B149,Population!A:B,1,)</f>
        <v>Opteron 6376 16C 2.3GHz</v>
      </c>
    </row>
    <row r="150" spans="1:24" hidden="1" x14ac:dyDescent="0.25">
      <c r="A150" s="34">
        <v>148</v>
      </c>
      <c r="B150" s="33" t="s">
        <v>77</v>
      </c>
      <c r="C150" s="33" t="s">
        <v>55</v>
      </c>
      <c r="D150" s="33" t="s">
        <v>56</v>
      </c>
      <c r="N150" s="33">
        <v>33.608060122158903</v>
      </c>
      <c r="O150" s="33">
        <v>55.363426510032298</v>
      </c>
      <c r="Q150" s="33" t="s">
        <v>1132</v>
      </c>
      <c r="R150" s="33" t="s">
        <v>1144</v>
      </c>
      <c r="S150" s="33">
        <v>10</v>
      </c>
      <c r="T150" s="33">
        <v>1.4738972123629921</v>
      </c>
      <c r="U150" s="33">
        <v>0.56600466146863626</v>
      </c>
      <c r="V150" s="128">
        <v>0.50608103350738931</v>
      </c>
      <c r="X150" s="33" t="str">
        <f>VLOOKUP(B150,Population!A:B,1,)</f>
        <v>Intel Xeon E5-2650Lv2 10C 1.7GHz</v>
      </c>
    </row>
    <row r="151" spans="1:24" hidden="1" x14ac:dyDescent="0.25">
      <c r="A151" s="34">
        <v>149</v>
      </c>
      <c r="B151" s="33" t="s">
        <v>509</v>
      </c>
      <c r="C151" s="33" t="s">
        <v>503</v>
      </c>
      <c r="D151" s="33" t="s">
        <v>510</v>
      </c>
      <c r="N151" s="33">
        <v>38.693715277777777</v>
      </c>
      <c r="O151" s="33">
        <v>69.872</v>
      </c>
      <c r="P151" s="33">
        <v>18.05555555555555</v>
      </c>
      <c r="Q151" s="33" t="s">
        <v>1132</v>
      </c>
      <c r="R151" s="33" t="s">
        <v>1132</v>
      </c>
      <c r="S151" s="33">
        <v>4</v>
      </c>
      <c r="T151" s="33">
        <v>0.50377833753148615</v>
      </c>
      <c r="U151" s="33">
        <v>0.23721358006029419</v>
      </c>
      <c r="V151" s="128">
        <v>0.19674358219810861</v>
      </c>
      <c r="X151" s="33" t="str">
        <f>VLOOKUP(B151,Population!A:B,1,)</f>
        <v>Xeon E5-2407 4C 2.2GHz</v>
      </c>
    </row>
    <row r="152" spans="1:24" hidden="1" x14ac:dyDescent="0.25">
      <c r="A152" s="34">
        <v>150</v>
      </c>
      <c r="B152" s="33" t="s">
        <v>91</v>
      </c>
      <c r="C152" s="33" t="s">
        <v>55</v>
      </c>
      <c r="D152" s="33" t="s">
        <v>56</v>
      </c>
      <c r="N152" s="33">
        <v>52.565489281631088</v>
      </c>
      <c r="O152" s="33">
        <v>104.80803782393291</v>
      </c>
      <c r="Q152" s="33" t="s">
        <v>1132</v>
      </c>
      <c r="R152" s="33" t="s">
        <v>1132</v>
      </c>
      <c r="S152" s="33">
        <v>8</v>
      </c>
      <c r="T152" s="33">
        <v>0.25188916876574308</v>
      </c>
      <c r="U152" s="33">
        <v>0.12967680389839251</v>
      </c>
      <c r="V152" s="128">
        <v>9.7407453166858823E-2</v>
      </c>
      <c r="X152" s="33" t="str">
        <f>VLOOKUP(B152,Population!A:B,1,)</f>
        <v>Intel Xeon E5-2667v2 8C 3.3GHz</v>
      </c>
    </row>
    <row r="153" spans="1:24" hidden="1" x14ac:dyDescent="0.25">
      <c r="A153" s="34">
        <v>151</v>
      </c>
      <c r="B153" s="33" t="s">
        <v>99</v>
      </c>
      <c r="C153" s="33" t="s">
        <v>55</v>
      </c>
      <c r="D153" s="33" t="s">
        <v>56</v>
      </c>
      <c r="N153" s="33">
        <v>63.837752538731642</v>
      </c>
      <c r="O153" s="33">
        <v>104.8080201400162</v>
      </c>
      <c r="Q153" s="33" t="s">
        <v>1132</v>
      </c>
      <c r="R153" s="33" t="s">
        <v>1132</v>
      </c>
      <c r="S153" s="33">
        <v>8</v>
      </c>
      <c r="T153" s="33">
        <v>0.50377833753148615</v>
      </c>
      <c r="U153" s="33">
        <v>0.21270155691949549</v>
      </c>
      <c r="V153" s="128">
        <v>0.18995533284439051</v>
      </c>
      <c r="X153" s="33" t="str">
        <f>VLOOKUP(B153,Population!A:B,1,)</f>
        <v>Intel Xeon E5-2673v2 8C 3.3GHz</v>
      </c>
    </row>
    <row r="154" spans="1:24" hidden="1" x14ac:dyDescent="0.25">
      <c r="A154" s="34">
        <v>152</v>
      </c>
      <c r="B154" s="33" t="s">
        <v>573</v>
      </c>
      <c r="C154" s="33" t="s">
        <v>499</v>
      </c>
      <c r="D154" s="33" t="s">
        <v>538</v>
      </c>
      <c r="N154" s="33">
        <v>141.019642641129</v>
      </c>
      <c r="O154" s="33">
        <v>215.9681334005376</v>
      </c>
      <c r="Q154" s="33" t="s">
        <v>1132</v>
      </c>
      <c r="R154" s="33" t="s">
        <v>1132</v>
      </c>
      <c r="S154" s="33">
        <v>6</v>
      </c>
      <c r="T154" s="33">
        <v>0.25188916876574308</v>
      </c>
      <c r="U154" s="33">
        <v>7.5764626611961997E-2</v>
      </c>
      <c r="V154" s="128">
        <v>7.4093513902231012E-2</v>
      </c>
      <c r="X154" s="33" t="str">
        <f>VLOOKUP(B154,Population!A:B,1,)</f>
        <v>Xeon E5-2643v3 6C 3.4GHz</v>
      </c>
    </row>
    <row r="155" spans="1:24" hidden="1" x14ac:dyDescent="0.25">
      <c r="A155" s="34">
        <v>153</v>
      </c>
      <c r="B155" s="33" t="s">
        <v>471</v>
      </c>
      <c r="C155" s="33" t="s">
        <v>442</v>
      </c>
      <c r="D155" s="33" t="s">
        <v>472</v>
      </c>
      <c r="N155" s="33">
        <v>32.625194267258408</v>
      </c>
      <c r="O155" s="33">
        <v>43.997082267321588</v>
      </c>
      <c r="P155" s="33">
        <v>1.4433405949519229</v>
      </c>
      <c r="Q155" s="33" t="s">
        <v>1139</v>
      </c>
      <c r="R155" s="33" t="s">
        <v>1145</v>
      </c>
      <c r="S155" s="33">
        <v>260</v>
      </c>
      <c r="T155" s="33">
        <v>3.2125207127863931</v>
      </c>
      <c r="U155" s="33">
        <v>120.38789571368051</v>
      </c>
      <c r="V155" s="128">
        <v>137.52608058933529</v>
      </c>
      <c r="X155" s="33" t="str">
        <f>VLOOKUP(B155,Population!A:B,1,)</f>
        <v>Sunway SW26010 260C 1.45GHz</v>
      </c>
    </row>
    <row r="156" spans="1:24" hidden="1" x14ac:dyDescent="0.25">
      <c r="A156" s="34">
        <v>154</v>
      </c>
      <c r="B156" s="33" t="s">
        <v>664</v>
      </c>
      <c r="C156" s="33" t="s">
        <v>128</v>
      </c>
      <c r="D156" s="33" t="s">
        <v>549</v>
      </c>
      <c r="N156" s="33">
        <v>111.3434399401737</v>
      </c>
      <c r="O156" s="33">
        <v>126.65917024960309</v>
      </c>
      <c r="Q156" s="33" t="s">
        <v>1139</v>
      </c>
      <c r="R156" s="33" t="s">
        <v>1145</v>
      </c>
      <c r="S156" s="33">
        <v>18</v>
      </c>
      <c r="T156" s="33">
        <v>56.454808062073212</v>
      </c>
      <c r="U156" s="33">
        <v>42.41852561070661</v>
      </c>
      <c r="V156" s="128">
        <v>58.147905535012697</v>
      </c>
      <c r="X156" s="33" t="str">
        <f>VLOOKUP(B156,Population!A:B,1,)</f>
        <v>Xeon E5-2695v4 18C 2.1GHz</v>
      </c>
    </row>
    <row r="157" spans="1:24" hidden="1" x14ac:dyDescent="0.25">
      <c r="A157" s="34">
        <v>155</v>
      </c>
      <c r="B157" s="33" t="s">
        <v>678</v>
      </c>
      <c r="C157" s="33" t="s">
        <v>128</v>
      </c>
      <c r="D157" s="33" t="s">
        <v>549</v>
      </c>
      <c r="N157" s="33">
        <v>112.42653799374661</v>
      </c>
      <c r="O157" s="33">
        <v>132.44658357490621</v>
      </c>
      <c r="P157" s="33">
        <v>11.100466129877891</v>
      </c>
      <c r="Q157" s="33" t="s">
        <v>1139</v>
      </c>
      <c r="R157" s="33" t="s">
        <v>1145</v>
      </c>
      <c r="S157" s="33">
        <v>20</v>
      </c>
      <c r="T157" s="33">
        <v>9.8333980233169189</v>
      </c>
      <c r="U157" s="33">
        <v>7.1932145248566668</v>
      </c>
      <c r="V157" s="128">
        <v>9.4728786305526889</v>
      </c>
      <c r="X157" s="33" t="str">
        <f>VLOOKUP(B157,Population!A:B,1,)</f>
        <v>Xeon E5-2698v4 20C 2.2GHz</v>
      </c>
    </row>
    <row r="158" spans="1:24" hidden="1" x14ac:dyDescent="0.25">
      <c r="A158" s="34">
        <v>156</v>
      </c>
      <c r="B158" s="33" t="s">
        <v>672</v>
      </c>
      <c r="C158" s="33" t="s">
        <v>128</v>
      </c>
      <c r="D158" s="33" t="s">
        <v>549</v>
      </c>
      <c r="N158" s="33">
        <v>111.5977592993865</v>
      </c>
      <c r="O158" s="33">
        <v>136.5892168285921</v>
      </c>
      <c r="Q158" s="33" t="s">
        <v>1139</v>
      </c>
      <c r="R158" s="33" t="s">
        <v>1145</v>
      </c>
      <c r="S158" s="33">
        <v>18</v>
      </c>
      <c r="T158" s="33">
        <v>13.01068362616421</v>
      </c>
      <c r="U158" s="33">
        <v>10.14902446965257</v>
      </c>
      <c r="V158" s="128">
        <v>13.283232423760371</v>
      </c>
      <c r="X158" s="33" t="str">
        <f>VLOOKUP(B158,Population!A:B,1,)</f>
        <v>Xeon E5-2697v4 18C 2.3GHz</v>
      </c>
    </row>
    <row r="159" spans="1:24" hidden="1" x14ac:dyDescent="0.25">
      <c r="A159" s="34">
        <v>157</v>
      </c>
      <c r="B159" s="33" t="s">
        <v>638</v>
      </c>
      <c r="C159" s="33" t="s">
        <v>128</v>
      </c>
      <c r="D159" s="33" t="s">
        <v>549</v>
      </c>
      <c r="N159" s="33">
        <v>94.269752537858537</v>
      </c>
      <c r="O159" s="33">
        <v>146.0739280235768</v>
      </c>
      <c r="Q159" s="33" t="s">
        <v>1139</v>
      </c>
      <c r="R159" s="33" t="s">
        <v>1145</v>
      </c>
      <c r="S159" s="33">
        <v>14</v>
      </c>
      <c r="T159" s="33">
        <v>38.016300200712848</v>
      </c>
      <c r="U159" s="33">
        <v>20.272705279943441</v>
      </c>
      <c r="V159" s="128">
        <v>19.428913810985481</v>
      </c>
      <c r="X159" s="33" t="str">
        <f>VLOOKUP(B159,Population!A:B,1,)</f>
        <v>Xeon E5-2680v4 14C 2.4GHz</v>
      </c>
    </row>
    <row r="160" spans="1:24" hidden="1" x14ac:dyDescent="0.25">
      <c r="A160" s="34">
        <v>158</v>
      </c>
      <c r="B160" s="33" t="s">
        <v>582</v>
      </c>
      <c r="C160" s="33" t="s">
        <v>499</v>
      </c>
      <c r="D160" s="33" t="s">
        <v>538</v>
      </c>
      <c r="N160" s="33">
        <v>67.268741993766625</v>
      </c>
      <c r="O160" s="33">
        <v>138.0124737218853</v>
      </c>
      <c r="Q160" s="33" t="s">
        <v>1139</v>
      </c>
      <c r="R160" s="33" t="s">
        <v>1128</v>
      </c>
      <c r="S160" s="33">
        <v>10</v>
      </c>
      <c r="T160" s="33">
        <v>16.415907482141829</v>
      </c>
      <c r="U160" s="33">
        <v>12.073667997117781</v>
      </c>
      <c r="V160" s="128">
        <v>7.8003661179464734</v>
      </c>
      <c r="X160" s="33" t="str">
        <f>VLOOKUP(B160,Population!A:B,1,)</f>
        <v>Xeon E5-2650v3 10C 2.3GHz</v>
      </c>
    </row>
    <row r="161" spans="1:24" hidden="1" x14ac:dyDescent="0.25">
      <c r="A161" s="34">
        <v>159</v>
      </c>
      <c r="B161" s="33" t="s">
        <v>641</v>
      </c>
      <c r="C161" s="33" t="s">
        <v>128</v>
      </c>
      <c r="D161" s="33" t="s">
        <v>549</v>
      </c>
      <c r="N161" s="33">
        <v>76.446936167847568</v>
      </c>
      <c r="O161" s="33">
        <v>155.2409683630712</v>
      </c>
      <c r="Q161" s="33" t="s">
        <v>1139</v>
      </c>
      <c r="R161" s="33" t="s">
        <v>1146</v>
      </c>
      <c r="S161" s="33">
        <v>16</v>
      </c>
      <c r="T161" s="33">
        <v>28.600697656149059</v>
      </c>
      <c r="U161" s="33">
        <v>19.352925278289099</v>
      </c>
      <c r="V161" s="128">
        <v>14.7201840138938</v>
      </c>
      <c r="X161" s="33" t="str">
        <f>VLOOKUP(B161,Population!A:B,1,)</f>
        <v>Xeon E5-2682v4 16C 2.5GHz</v>
      </c>
    </row>
    <row r="162" spans="1:24" hidden="1" x14ac:dyDescent="0.25">
      <c r="A162" s="34">
        <v>160</v>
      </c>
      <c r="B162" s="33" t="s">
        <v>799</v>
      </c>
      <c r="C162" s="33" t="s">
        <v>499</v>
      </c>
      <c r="D162" s="33" t="s">
        <v>785</v>
      </c>
      <c r="N162" s="33">
        <v>87.696497454933535</v>
      </c>
      <c r="O162" s="33">
        <v>143.1248280908784</v>
      </c>
      <c r="Q162" s="33" t="s">
        <v>1139</v>
      </c>
      <c r="R162" s="33" t="s">
        <v>1134</v>
      </c>
      <c r="S162" s="33">
        <v>16</v>
      </c>
      <c r="T162" s="33">
        <v>2.7053307719023389</v>
      </c>
      <c r="U162" s="33">
        <v>1.451955828981732</v>
      </c>
      <c r="V162" s="128">
        <v>1.281589602026169</v>
      </c>
      <c r="X162" s="33" t="str">
        <f>VLOOKUP(B162,Population!A:B,1,)</f>
        <v>Xeon E7-8860v3 16C 2.2GHz</v>
      </c>
    </row>
    <row r="163" spans="1:24" hidden="1" x14ac:dyDescent="0.25">
      <c r="A163" s="34">
        <v>161</v>
      </c>
      <c r="B163" s="33" t="s">
        <v>146</v>
      </c>
      <c r="C163" s="33" t="s">
        <v>140</v>
      </c>
      <c r="D163" s="33" t="s">
        <v>140</v>
      </c>
      <c r="N163" s="33">
        <v>88.540582002800818</v>
      </c>
      <c r="O163" s="33">
        <v>166.02276108298869</v>
      </c>
      <c r="Q163" s="33" t="s">
        <v>1139</v>
      </c>
      <c r="R163" s="33" t="s">
        <v>1145</v>
      </c>
      <c r="S163" s="33">
        <v>68</v>
      </c>
      <c r="T163" s="33">
        <v>22.93861241300781</v>
      </c>
      <c r="U163" s="33">
        <v>112.9792650934277</v>
      </c>
      <c r="V163" s="128">
        <v>90.460189017027574</v>
      </c>
      <c r="X163" s="33" t="str">
        <f>VLOOKUP(B163,Population!A:B,1,)</f>
        <v>Intel Xeon Phi 7250 68C 1.4GHz</v>
      </c>
    </row>
    <row r="164" spans="1:24" hidden="1" x14ac:dyDescent="0.25">
      <c r="A164" s="34">
        <v>162</v>
      </c>
      <c r="B164" s="33" t="s">
        <v>623</v>
      </c>
      <c r="C164" s="33" t="s">
        <v>499</v>
      </c>
      <c r="D164" s="33" t="s">
        <v>538</v>
      </c>
      <c r="N164" s="33">
        <v>101.4132306492052</v>
      </c>
      <c r="O164" s="33">
        <v>155.53807522188799</v>
      </c>
      <c r="Q164" s="33" t="s">
        <v>1139</v>
      </c>
      <c r="R164" s="33" t="s">
        <v>1148</v>
      </c>
      <c r="S164" s="33">
        <v>12</v>
      </c>
      <c r="T164" s="33">
        <v>48.389436453937037</v>
      </c>
      <c r="U164" s="33">
        <v>22.100392146494769</v>
      </c>
      <c r="V164" s="128">
        <v>21.57977196024811</v>
      </c>
      <c r="X164" s="33" t="str">
        <f>VLOOKUP(B164,Population!A:B,1,)</f>
        <v>Xeon E5-2673v3 12C 2.4GHz</v>
      </c>
    </row>
    <row r="165" spans="1:24" hidden="1" x14ac:dyDescent="0.25">
      <c r="A165" s="34">
        <v>163</v>
      </c>
      <c r="B165" s="33" t="s">
        <v>783</v>
      </c>
      <c r="C165" s="33" t="s">
        <v>55</v>
      </c>
      <c r="D165" s="33" t="s">
        <v>775</v>
      </c>
      <c r="N165" s="33">
        <v>37.436037038749191</v>
      </c>
      <c r="O165" s="33">
        <v>74.872074077498382</v>
      </c>
      <c r="Q165" s="33" t="s">
        <v>1139</v>
      </c>
      <c r="R165" s="33" t="s">
        <v>1131</v>
      </c>
      <c r="S165" s="33">
        <v>12</v>
      </c>
      <c r="T165" s="33">
        <v>0.98301003287044397</v>
      </c>
      <c r="U165" s="33">
        <v>0.66486972446836623</v>
      </c>
      <c r="V165" s="128">
        <v>0.49722737650653021</v>
      </c>
      <c r="X165" s="33" t="str">
        <f>VLOOKUP(B165,Population!A:B,1,)</f>
        <v>Xeon E7-4850V2 12C 2.3GHz</v>
      </c>
    </row>
    <row r="166" spans="1:24" hidden="1" x14ac:dyDescent="0.25">
      <c r="A166" s="34">
        <v>164</v>
      </c>
      <c r="B166" s="33" t="s">
        <v>658</v>
      </c>
      <c r="C166" s="33" t="s">
        <v>128</v>
      </c>
      <c r="D166" s="33" t="s">
        <v>549</v>
      </c>
      <c r="N166" s="33">
        <v>115.5646855049275</v>
      </c>
      <c r="O166" s="33">
        <v>161.46594566031729</v>
      </c>
      <c r="Q166" s="33" t="s">
        <v>1139</v>
      </c>
      <c r="R166" s="33" t="s">
        <v>1145</v>
      </c>
      <c r="S166" s="33">
        <v>14</v>
      </c>
      <c r="T166" s="33">
        <v>10.820857129164191</v>
      </c>
      <c r="U166" s="33">
        <v>6.0797243182290561</v>
      </c>
      <c r="V166" s="128">
        <v>6.5565425754494919</v>
      </c>
      <c r="X166" s="33" t="str">
        <f>VLOOKUP(B166,Population!A:B,1,)</f>
        <v>Xeon E5-2690v4 14C 2.6GHz</v>
      </c>
    </row>
    <row r="167" spans="1:24" hidden="1" x14ac:dyDescent="0.25">
      <c r="A167" s="34">
        <v>165</v>
      </c>
      <c r="B167" s="33" t="s">
        <v>561</v>
      </c>
      <c r="C167" s="33" t="s">
        <v>128</v>
      </c>
      <c r="D167" s="33" t="s">
        <v>549</v>
      </c>
      <c r="N167" s="33">
        <v>70.939664905648513</v>
      </c>
      <c r="O167" s="33">
        <v>131.8443644995472</v>
      </c>
      <c r="Q167" s="33" t="s">
        <v>1139</v>
      </c>
      <c r="R167" s="33" t="s">
        <v>1145</v>
      </c>
      <c r="S167" s="33">
        <v>10</v>
      </c>
      <c r="T167" s="33">
        <v>20.290590425722641</v>
      </c>
      <c r="U167" s="33">
        <v>12.31707362722126</v>
      </c>
      <c r="V167" s="128">
        <v>9.8733125894158231</v>
      </c>
      <c r="X167" s="33" t="str">
        <f>VLOOKUP(B167,Population!A:B,1,)</f>
        <v>Xeon E5-2630v4 10C 2.2GHz</v>
      </c>
    </row>
    <row r="168" spans="1:24" hidden="1" x14ac:dyDescent="0.25">
      <c r="A168" s="34">
        <v>166</v>
      </c>
      <c r="B168" s="33" t="s">
        <v>804</v>
      </c>
      <c r="C168" s="33" t="s">
        <v>499</v>
      </c>
      <c r="D168" s="33" t="s">
        <v>785</v>
      </c>
      <c r="N168" s="33">
        <v>106.59323555774129</v>
      </c>
      <c r="O168" s="33">
        <v>163.98959316575579</v>
      </c>
      <c r="Q168" s="33" t="s">
        <v>1139</v>
      </c>
      <c r="R168" s="33" t="s">
        <v>1137</v>
      </c>
      <c r="S168" s="33">
        <v>16</v>
      </c>
      <c r="T168" s="33">
        <v>0.73175375146340882</v>
      </c>
      <c r="U168" s="33">
        <v>0.3119171426551175</v>
      </c>
      <c r="V168" s="128">
        <v>0.29942959432762323</v>
      </c>
      <c r="X168" s="33" t="str">
        <f>VLOOKUP(B168,Population!A:B,1,)</f>
        <v>Xeon E7-8867v3 16C 2.5GHz</v>
      </c>
    </row>
    <row r="169" spans="1:24" hidden="1" x14ac:dyDescent="0.25">
      <c r="A169" s="34">
        <v>167</v>
      </c>
      <c r="B169" s="33" t="s">
        <v>784</v>
      </c>
      <c r="C169" s="33" t="s">
        <v>499</v>
      </c>
      <c r="D169" s="33" t="s">
        <v>785</v>
      </c>
      <c r="N169" s="33">
        <v>45.288758238902972</v>
      </c>
      <c r="O169" s="33">
        <v>127.9644644473113</v>
      </c>
      <c r="Q169" s="33" t="s">
        <v>1139</v>
      </c>
      <c r="R169" s="33" t="s">
        <v>1145</v>
      </c>
      <c r="S169" s="33">
        <v>14</v>
      </c>
      <c r="T169" s="33">
        <v>3.5759927724967282</v>
      </c>
      <c r="U169" s="33">
        <v>19.17896300586381</v>
      </c>
      <c r="V169" s="128">
        <v>1.5200134359137021</v>
      </c>
      <c r="X169" s="33" t="str">
        <f>VLOOKUP(B169,Population!A:B,1,)</f>
        <v>Xeon E7-4850V3 14C 2.2GHz</v>
      </c>
    </row>
    <row r="170" spans="1:24" hidden="1" x14ac:dyDescent="0.25">
      <c r="A170" s="34">
        <v>168</v>
      </c>
      <c r="B170" s="33" t="s">
        <v>587</v>
      </c>
      <c r="C170" s="33" t="s">
        <v>128</v>
      </c>
      <c r="D170" s="33" t="s">
        <v>549</v>
      </c>
      <c r="N170" s="33">
        <v>76.782835572041378</v>
      </c>
      <c r="O170" s="33">
        <v>135.02463589846789</v>
      </c>
      <c r="Q170" s="33" t="s">
        <v>1139</v>
      </c>
      <c r="R170" s="33" t="s">
        <v>1145</v>
      </c>
      <c r="S170" s="33">
        <v>12</v>
      </c>
      <c r="T170" s="33">
        <v>19.196495647267181</v>
      </c>
      <c r="U170" s="33">
        <v>10.806129770195851</v>
      </c>
      <c r="V170" s="128">
        <v>9.0150022628896025</v>
      </c>
      <c r="X170" s="33" t="str">
        <f>VLOOKUP(B170,Population!A:B,1,)</f>
        <v>Xeon E5-2650v4 12C 2.2GHz</v>
      </c>
    </row>
    <row r="171" spans="1:24" hidden="1" x14ac:dyDescent="0.25">
      <c r="A171" s="34">
        <v>169</v>
      </c>
      <c r="B171" s="33" t="s">
        <v>805</v>
      </c>
      <c r="C171" s="33" t="s">
        <v>499</v>
      </c>
      <c r="D171" s="33" t="s">
        <v>785</v>
      </c>
      <c r="N171" s="33">
        <v>89.535429623983745</v>
      </c>
      <c r="O171" s="33">
        <v>137.74688780487801</v>
      </c>
      <c r="Q171" s="33" t="s">
        <v>1139</v>
      </c>
      <c r="R171" s="33" t="s">
        <v>1144</v>
      </c>
      <c r="S171" s="33">
        <v>18</v>
      </c>
      <c r="T171" s="33">
        <v>0.48785131243901858</v>
      </c>
      <c r="U171" s="33">
        <v>0.16528133791905131</v>
      </c>
      <c r="V171" s="128">
        <v>0.1581511870703374</v>
      </c>
      <c r="X171" s="33" t="str">
        <f>VLOOKUP(B171,Population!A:B,1,)</f>
        <v>Xeon E7-8870V2 18C 2.1GHz</v>
      </c>
    </row>
    <row r="172" spans="1:24" hidden="1" x14ac:dyDescent="0.25">
      <c r="A172" s="34">
        <v>170</v>
      </c>
      <c r="B172" s="33" t="s">
        <v>124</v>
      </c>
      <c r="C172" s="33" t="s">
        <v>55</v>
      </c>
      <c r="D172" s="33" t="s">
        <v>56</v>
      </c>
      <c r="N172" s="33">
        <v>54.574007413130637</v>
      </c>
      <c r="O172" s="33">
        <v>85.271941425826938</v>
      </c>
      <c r="Q172" s="33" t="s">
        <v>1139</v>
      </c>
      <c r="R172" s="33" t="s">
        <v>1144</v>
      </c>
      <c r="S172" s="33">
        <v>8</v>
      </c>
      <c r="T172" s="33">
        <v>0.48785131243901858</v>
      </c>
      <c r="U172" s="33">
        <v>0.16598105533356339</v>
      </c>
      <c r="V172" s="128">
        <v>0.15637730565996169</v>
      </c>
      <c r="X172" s="33" t="str">
        <f>VLOOKUP(B172,Population!A:B,1,)</f>
        <v>Intel Xeon E5-4620v2 8C 2.6GHz</v>
      </c>
    </row>
    <row r="173" spans="1:24" hidden="1" x14ac:dyDescent="0.25">
      <c r="A173" s="34">
        <v>171</v>
      </c>
      <c r="B173" s="33" t="s">
        <v>513</v>
      </c>
      <c r="C173" s="33" t="s">
        <v>55</v>
      </c>
      <c r="D173" s="33" t="s">
        <v>56</v>
      </c>
      <c r="N173" s="33">
        <v>28.336502634146338</v>
      </c>
      <c r="O173" s="33">
        <v>78.712507317073175</v>
      </c>
      <c r="Q173" s="33" t="s">
        <v>1139</v>
      </c>
      <c r="R173" s="33" t="s">
        <v>1144</v>
      </c>
      <c r="S173" s="33">
        <v>4</v>
      </c>
      <c r="T173" s="33">
        <v>0.48785131243901858</v>
      </c>
      <c r="U173" s="33">
        <v>0.28421394086609347</v>
      </c>
      <c r="V173" s="128">
        <v>0.15062025798319781</v>
      </c>
      <c r="X173" s="33" t="str">
        <f>VLOOKUP(B173,Population!A:B,1,)</f>
        <v>Xeon E5-2407v2 4C 2.4GHz</v>
      </c>
    </row>
    <row r="174" spans="1:24" hidden="1" x14ac:dyDescent="0.25">
      <c r="A174" s="34">
        <v>172</v>
      </c>
      <c r="B174" s="33" t="s">
        <v>797</v>
      </c>
      <c r="C174" s="33" t="s">
        <v>55</v>
      </c>
      <c r="D174" s="33" t="s">
        <v>775</v>
      </c>
      <c r="N174" s="33">
        <v>54.533965544871791</v>
      </c>
      <c r="O174" s="33">
        <v>74.703999999999994</v>
      </c>
      <c r="Q174" s="33" t="s">
        <v>1139</v>
      </c>
      <c r="R174" s="33" t="s">
        <v>1139</v>
      </c>
      <c r="S174" s="33">
        <v>12</v>
      </c>
      <c r="T174" s="33">
        <v>0.2463054187192118</v>
      </c>
      <c r="U174" s="33">
        <v>7.2606766301499037E-2</v>
      </c>
      <c r="V174" s="128">
        <v>7.7415529363849253E-2</v>
      </c>
      <c r="X174" s="33" t="str">
        <f>VLOOKUP(B174,Population!A:B,1,)</f>
        <v>Xeon E7-8850V2 12C 2.3GHz</v>
      </c>
    </row>
    <row r="175" spans="1:24" hidden="1" x14ac:dyDescent="0.25">
      <c r="A175" s="34">
        <v>173</v>
      </c>
      <c r="B175" s="33" t="s">
        <v>537</v>
      </c>
      <c r="C175" s="33" t="s">
        <v>499</v>
      </c>
      <c r="D175" s="33" t="s">
        <v>538</v>
      </c>
      <c r="N175" s="33">
        <v>58.759185131088977</v>
      </c>
      <c r="O175" s="33">
        <v>120.95940599560559</v>
      </c>
      <c r="P175" s="33">
        <v>21.296296296296291</v>
      </c>
      <c r="Q175" s="33" t="s">
        <v>1139</v>
      </c>
      <c r="R175" s="33" t="s">
        <v>1134</v>
      </c>
      <c r="S175" s="33">
        <v>6</v>
      </c>
      <c r="T175" s="33">
        <v>0.7539719565365034</v>
      </c>
      <c r="U175" s="33">
        <v>0.41107089195501278</v>
      </c>
      <c r="V175" s="128">
        <v>0.30863388756130888</v>
      </c>
      <c r="X175" s="33" t="str">
        <f>VLOOKUP(B175,Population!A:B,1,)</f>
        <v>Xeon E5-2609v3 6C 1.9GHz</v>
      </c>
    </row>
    <row r="176" spans="1:24" hidden="1" x14ac:dyDescent="0.25">
      <c r="A176" s="34">
        <v>174</v>
      </c>
      <c r="B176" s="33" t="s">
        <v>143</v>
      </c>
      <c r="C176" s="33" t="s">
        <v>140</v>
      </c>
      <c r="D176" s="33" t="s">
        <v>140</v>
      </c>
      <c r="N176" s="33">
        <v>89.78078036489822</v>
      </c>
      <c r="O176" s="33">
        <v>149.5568161875122</v>
      </c>
      <c r="Q176" s="33" t="s">
        <v>1144</v>
      </c>
      <c r="R176" s="33" t="s">
        <v>1145</v>
      </c>
      <c r="S176" s="33">
        <v>64</v>
      </c>
      <c r="T176" s="33">
        <v>8.249825557343641</v>
      </c>
      <c r="U176" s="33">
        <v>13.61008564373075</v>
      </c>
      <c r="V176" s="128">
        <v>12.654261916872739</v>
      </c>
      <c r="X176" s="33" t="str">
        <f>VLOOKUP(B176,Population!A:B,1,)</f>
        <v>Intel Xeon Phi 7230 64C 1.3GHz</v>
      </c>
    </row>
    <row r="177" spans="1:24" hidden="1" x14ac:dyDescent="0.25">
      <c r="A177" s="34">
        <v>175</v>
      </c>
      <c r="B177" s="33" t="s">
        <v>139</v>
      </c>
      <c r="C177" s="33" t="s">
        <v>140</v>
      </c>
      <c r="D177" s="33" t="s">
        <v>140</v>
      </c>
      <c r="N177" s="33">
        <v>88.730212237688633</v>
      </c>
      <c r="O177" s="33">
        <v>180.39336090583399</v>
      </c>
      <c r="Q177" s="33" t="s">
        <v>1144</v>
      </c>
      <c r="R177" s="33" t="s">
        <v>1145</v>
      </c>
      <c r="S177" s="33">
        <v>64</v>
      </c>
      <c r="T177" s="33">
        <v>4.7542135166420936</v>
      </c>
      <c r="U177" s="33">
        <v>3.710017886447412</v>
      </c>
      <c r="V177" s="128">
        <v>2.7395753510547789</v>
      </c>
      <c r="X177" s="33" t="str">
        <f>VLOOKUP(B177,Population!A:B,1,)</f>
        <v>Intel Xeon Phi 7210 64C 1.3GHz</v>
      </c>
    </row>
    <row r="178" spans="1:24" hidden="1" x14ac:dyDescent="0.25">
      <c r="A178" s="34">
        <v>176</v>
      </c>
      <c r="B178" s="33" t="s">
        <v>643</v>
      </c>
      <c r="C178" s="33" t="s">
        <v>128</v>
      </c>
      <c r="D178" s="33" t="s">
        <v>549</v>
      </c>
      <c r="N178" s="33">
        <v>93.931265206551444</v>
      </c>
      <c r="O178" s="33">
        <v>146.64261949353579</v>
      </c>
      <c r="Q178" s="33" t="s">
        <v>1144</v>
      </c>
      <c r="R178" s="33" t="s">
        <v>1147</v>
      </c>
      <c r="S178" s="33">
        <v>16</v>
      </c>
      <c r="T178" s="33">
        <v>11.68555303522337</v>
      </c>
      <c r="U178" s="33">
        <v>6.0473770602848864</v>
      </c>
      <c r="V178" s="128">
        <v>5.7866772798643389</v>
      </c>
      <c r="X178" s="33" t="str">
        <f>VLOOKUP(B178,Population!A:B,1,)</f>
        <v>Xeon E5-2683 v4 16C 2.1GHz</v>
      </c>
    </row>
    <row r="179" spans="1:24" hidden="1" x14ac:dyDescent="0.25">
      <c r="A179" s="34">
        <v>177</v>
      </c>
      <c r="B179" s="33" t="s">
        <v>667</v>
      </c>
      <c r="C179" s="33" t="s">
        <v>128</v>
      </c>
      <c r="D179" s="33" t="s">
        <v>549</v>
      </c>
      <c r="N179" s="33">
        <v>110.8371135196342</v>
      </c>
      <c r="O179" s="33">
        <v>171.38796116504861</v>
      </c>
      <c r="Q179" s="33" t="s">
        <v>1144</v>
      </c>
      <c r="R179" s="33" t="s">
        <v>1137</v>
      </c>
      <c r="S179" s="33">
        <v>16</v>
      </c>
      <c r="T179" s="33">
        <v>0.48544833274419702</v>
      </c>
      <c r="U179" s="33">
        <v>0.18092932803715231</v>
      </c>
      <c r="V179" s="128">
        <v>0.17404578715894711</v>
      </c>
      <c r="X179" s="33" t="str">
        <f>VLOOKUP(B179,Population!A:B,1,)</f>
        <v>Xeon E5-2697Av4 16C 2.6GHz</v>
      </c>
    </row>
    <row r="180" spans="1:24" hidden="1" x14ac:dyDescent="0.25">
      <c r="A180" s="34">
        <v>178</v>
      </c>
      <c r="B180" s="33" t="s">
        <v>609</v>
      </c>
      <c r="C180" s="33" t="s">
        <v>128</v>
      </c>
      <c r="D180" s="33" t="s">
        <v>549</v>
      </c>
      <c r="N180" s="33">
        <v>104.40551512088651</v>
      </c>
      <c r="O180" s="33">
        <v>191.7362140598172</v>
      </c>
      <c r="Q180" s="33" t="s">
        <v>1144</v>
      </c>
      <c r="R180" s="33" t="s">
        <v>1146</v>
      </c>
      <c r="S180" s="33">
        <v>8</v>
      </c>
      <c r="T180" s="33">
        <v>1.6022012404196151</v>
      </c>
      <c r="U180" s="33">
        <v>0.83448057106957785</v>
      </c>
      <c r="V180" s="128">
        <v>0.68778656039681207</v>
      </c>
      <c r="X180" s="33" t="str">
        <f>VLOOKUP(B180,Population!A:B,1,)</f>
        <v>Xeon E5-2667v4 8C 3.2GHz</v>
      </c>
    </row>
    <row r="181" spans="1:24" hidden="1" x14ac:dyDescent="0.25">
      <c r="A181" s="34">
        <v>179</v>
      </c>
      <c r="B181" s="33" t="s">
        <v>925</v>
      </c>
      <c r="C181" s="33" t="s">
        <v>811</v>
      </c>
      <c r="D181" s="33" t="s">
        <v>922</v>
      </c>
      <c r="N181" s="33">
        <v>147.1774258165633</v>
      </c>
      <c r="O181" s="33">
        <v>241.75922270013021</v>
      </c>
      <c r="Q181" s="33" t="s">
        <v>1137</v>
      </c>
      <c r="R181" s="33" t="s">
        <v>1145</v>
      </c>
      <c r="S181" s="33">
        <v>24</v>
      </c>
      <c r="T181" s="33">
        <v>10.862196813181789</v>
      </c>
      <c r="U181" s="33">
        <v>17.53842240602625</v>
      </c>
      <c r="V181" s="128">
        <v>17.243556253599039</v>
      </c>
      <c r="X181" s="33" t="str">
        <f>VLOOKUP(B181,Population!A:B,1,)</f>
        <v>Xeon Platinum 8160 24C 2.1GHz</v>
      </c>
    </row>
    <row r="182" spans="1:24" hidden="1" x14ac:dyDescent="0.25">
      <c r="A182" s="34">
        <v>180</v>
      </c>
      <c r="B182" s="33" t="s">
        <v>848</v>
      </c>
      <c r="C182" s="33" t="s">
        <v>811</v>
      </c>
      <c r="D182" s="33" t="s">
        <v>812</v>
      </c>
      <c r="N182" s="33">
        <v>163.0672681243349</v>
      </c>
      <c r="O182" s="33">
        <v>272.90364561486501</v>
      </c>
      <c r="Q182" s="33" t="s">
        <v>1137</v>
      </c>
      <c r="R182" s="33" t="s">
        <v>1145</v>
      </c>
      <c r="S182" s="33">
        <v>20</v>
      </c>
      <c r="T182" s="33">
        <v>54.682112146609221</v>
      </c>
      <c r="U182" s="33">
        <v>50.025212427401847</v>
      </c>
      <c r="V182" s="128">
        <v>40.763156982138518</v>
      </c>
      <c r="X182" s="33" t="str">
        <f>VLOOKUP(B182,Population!A:B,1,)</f>
        <v>Xeon Gold 6148 20C 2.4GHz</v>
      </c>
    </row>
    <row r="183" spans="1:24" hidden="1" x14ac:dyDescent="0.25">
      <c r="A183" s="34">
        <v>181</v>
      </c>
      <c r="B183" s="33" t="s">
        <v>127</v>
      </c>
      <c r="C183" s="33" t="s">
        <v>128</v>
      </c>
      <c r="D183" s="33" t="s">
        <v>129</v>
      </c>
      <c r="N183" s="33">
        <v>85.365258487654316</v>
      </c>
      <c r="O183" s="33">
        <v>144.32</v>
      </c>
      <c r="P183" s="33">
        <v>20.833333333333329</v>
      </c>
      <c r="Q183" s="33" t="s">
        <v>1137</v>
      </c>
      <c r="R183" s="33" t="s">
        <v>1137</v>
      </c>
      <c r="S183" s="33">
        <v>18</v>
      </c>
      <c r="T183" s="33">
        <v>0.48780487804878048</v>
      </c>
      <c r="U183" s="33">
        <v>0.3884979681142664</v>
      </c>
      <c r="V183" s="128">
        <v>0.34151753835861431</v>
      </c>
      <c r="X183" s="33" t="str">
        <f>VLOOKUP(B183,Population!A:B,1,)</f>
        <v>Intel Xeon E7-8860v4 18C 2.2GHz</v>
      </c>
    </row>
    <row r="184" spans="1:24" hidden="1" x14ac:dyDescent="0.25">
      <c r="A184" s="34">
        <v>182</v>
      </c>
      <c r="B184" s="33" t="s">
        <v>685</v>
      </c>
      <c r="C184" s="33" t="s">
        <v>128</v>
      </c>
      <c r="D184" s="33" t="s">
        <v>549</v>
      </c>
      <c r="N184" s="33">
        <v>104.3993855921821</v>
      </c>
      <c r="O184" s="33">
        <v>131.54085639725301</v>
      </c>
      <c r="Q184" s="33" t="s">
        <v>1137</v>
      </c>
      <c r="R184" s="33" t="s">
        <v>1145</v>
      </c>
      <c r="S184" s="33">
        <v>22</v>
      </c>
      <c r="T184" s="33">
        <v>2.9435722537275888</v>
      </c>
      <c r="U184" s="33">
        <v>1.8371172317534981</v>
      </c>
      <c r="V184" s="128">
        <v>2.280706111764129</v>
      </c>
      <c r="X184" s="33" t="str">
        <f>VLOOKUP(B184,Population!A:B,1,)</f>
        <v>Xeon E5-2699v4 22C 2.2GHz</v>
      </c>
    </row>
    <row r="185" spans="1:24" hidden="1" x14ac:dyDescent="0.25">
      <c r="A185" s="34">
        <v>183</v>
      </c>
      <c r="B185" s="33" t="s">
        <v>601</v>
      </c>
      <c r="C185" s="33" t="s">
        <v>128</v>
      </c>
      <c r="D185" s="33" t="s">
        <v>549</v>
      </c>
      <c r="N185" s="33">
        <v>55.839869399143588</v>
      </c>
      <c r="O185" s="33">
        <v>124.9801606274727</v>
      </c>
      <c r="Q185" s="33" t="s">
        <v>1137</v>
      </c>
      <c r="R185" s="33" t="s">
        <v>1148</v>
      </c>
      <c r="S185" s="33">
        <v>14</v>
      </c>
      <c r="T185" s="33">
        <v>1.536243824908281</v>
      </c>
      <c r="U185" s="33">
        <v>1.219471865191792</v>
      </c>
      <c r="V185" s="128">
        <v>0.79351906931035665</v>
      </c>
      <c r="X185" s="33" t="str">
        <f>VLOOKUP(B185,Population!A:B,1,)</f>
        <v>Xeon E5-2660v4 14C 2GHz</v>
      </c>
    </row>
    <row r="186" spans="1:24" hidden="1" x14ac:dyDescent="0.25">
      <c r="A186" s="34">
        <v>184</v>
      </c>
      <c r="B186" s="33" t="s">
        <v>626</v>
      </c>
      <c r="C186" s="33" t="s">
        <v>128</v>
      </c>
      <c r="D186" s="33" t="s">
        <v>549</v>
      </c>
      <c r="N186" s="33">
        <v>102.0870576449839</v>
      </c>
      <c r="O186" s="33">
        <v>131.85902215299129</v>
      </c>
      <c r="Q186" s="33" t="s">
        <v>1137</v>
      </c>
      <c r="R186" s="33" t="s">
        <v>1145</v>
      </c>
      <c r="S186" s="33">
        <v>20</v>
      </c>
      <c r="T186" s="33">
        <v>170.52151303829041</v>
      </c>
      <c r="U186" s="33">
        <v>69.040767900581272</v>
      </c>
      <c r="V186" s="128">
        <v>85.241884848141822</v>
      </c>
      <c r="X186" s="33" t="str">
        <f>VLOOKUP(B186,Population!A:B,1,)</f>
        <v>Xeon E5-2673v4 20C 2.3GHz</v>
      </c>
    </row>
    <row r="187" spans="1:24" hidden="1" x14ac:dyDescent="0.25">
      <c r="A187" s="34">
        <v>185</v>
      </c>
      <c r="B187" s="33" t="s">
        <v>570</v>
      </c>
      <c r="C187" s="33" t="s">
        <v>128</v>
      </c>
      <c r="D187" s="33" t="s">
        <v>549</v>
      </c>
      <c r="N187" s="33">
        <v>67.851636680351689</v>
      </c>
      <c r="O187" s="33">
        <v>153.16726957841419</v>
      </c>
      <c r="Q187" s="33" t="s">
        <v>1137</v>
      </c>
      <c r="R187" s="33" t="s">
        <v>1134</v>
      </c>
      <c r="S187" s="33">
        <v>10</v>
      </c>
      <c r="T187" s="33">
        <v>2.0056505164974339</v>
      </c>
      <c r="U187" s="33">
        <v>1.399850175429376</v>
      </c>
      <c r="V187" s="128">
        <v>0.93581131930842498</v>
      </c>
      <c r="X187" s="33" t="str">
        <f>VLOOKUP(B187,Population!A:B,1,)</f>
        <v>Xeon E5-2640v4 10C 2.4GHz</v>
      </c>
    </row>
    <row r="188" spans="1:24" hidden="1" x14ac:dyDescent="0.25">
      <c r="A188" s="34">
        <v>186</v>
      </c>
      <c r="B188" s="33" t="s">
        <v>149</v>
      </c>
      <c r="C188" s="33" t="s">
        <v>140</v>
      </c>
      <c r="D188" s="33" t="s">
        <v>140</v>
      </c>
      <c r="N188" s="33">
        <v>117.0128008790964</v>
      </c>
      <c r="O188" s="33">
        <v>202.94828736703829</v>
      </c>
      <c r="P188" s="33">
        <v>8.8422787678994546</v>
      </c>
      <c r="Q188" s="33" t="s">
        <v>1137</v>
      </c>
      <c r="R188" s="33" t="s">
        <v>1128</v>
      </c>
      <c r="S188" s="33">
        <v>68</v>
      </c>
      <c r="T188" s="33">
        <v>1.3025498898307151</v>
      </c>
      <c r="U188" s="33">
        <v>0.99828789287913267</v>
      </c>
      <c r="V188" s="128">
        <v>0.89385987417339641</v>
      </c>
      <c r="X188" s="33" t="str">
        <f>VLOOKUP(B188,Population!A:B,1,)</f>
        <v>Intel Xeon Phi 7250F 68C 1.4GHz</v>
      </c>
    </row>
    <row r="189" spans="1:24" hidden="1" x14ac:dyDescent="0.25">
      <c r="A189" s="34">
        <v>187</v>
      </c>
      <c r="B189" s="33" t="s">
        <v>826</v>
      </c>
      <c r="C189" s="33" t="s">
        <v>811</v>
      </c>
      <c r="D189" s="33" t="s">
        <v>812</v>
      </c>
      <c r="N189" s="33">
        <v>129.90300308994111</v>
      </c>
      <c r="O189" s="33">
        <v>234.06248144642541</v>
      </c>
      <c r="Q189" s="33" t="s">
        <v>1131</v>
      </c>
      <c r="R189" s="33" t="s">
        <v>1145</v>
      </c>
      <c r="S189" s="33">
        <v>16</v>
      </c>
      <c r="T189" s="33">
        <v>19.404860398502709</v>
      </c>
      <c r="U189" s="33">
        <v>12.632453869312609</v>
      </c>
      <c r="V189" s="128">
        <v>11.355179635033901</v>
      </c>
      <c r="X189" s="33" t="str">
        <f>VLOOKUP(B189,Population!A:B,1,)</f>
        <v>Xeon Gold 6130 16C 2.1GHz</v>
      </c>
    </row>
    <row r="190" spans="1:24" hidden="1" x14ac:dyDescent="0.25">
      <c r="A190" s="34">
        <v>188</v>
      </c>
      <c r="B190" s="33" t="s">
        <v>841</v>
      </c>
      <c r="C190" s="33" t="s">
        <v>811</v>
      </c>
      <c r="D190" s="33" t="s">
        <v>812</v>
      </c>
      <c r="N190" s="33">
        <v>177.02753447881389</v>
      </c>
      <c r="O190" s="33">
        <v>294.33445116795832</v>
      </c>
      <c r="Q190" s="33" t="s">
        <v>1131</v>
      </c>
      <c r="R190" s="33" t="s">
        <v>1145</v>
      </c>
      <c r="S190" s="33">
        <v>16</v>
      </c>
      <c r="T190" s="33">
        <v>4.6605210515339941</v>
      </c>
      <c r="U190" s="33">
        <v>3.371573067514968</v>
      </c>
      <c r="V190" s="128">
        <v>3.2240722138356102</v>
      </c>
      <c r="X190" s="33" t="str">
        <f>VLOOKUP(B190,Population!A:B,1,)</f>
        <v>Xeon Gold 6142 16C 2.6GHz</v>
      </c>
    </row>
    <row r="191" spans="1:24" hidden="1" x14ac:dyDescent="0.25">
      <c r="A191" s="34">
        <v>189</v>
      </c>
      <c r="B191" s="33" t="s">
        <v>548</v>
      </c>
      <c r="C191" s="33" t="s">
        <v>128</v>
      </c>
      <c r="D191" s="33" t="s">
        <v>549</v>
      </c>
      <c r="N191" s="33">
        <v>59.788440007660093</v>
      </c>
      <c r="O191" s="33">
        <v>122.5360847420951</v>
      </c>
      <c r="Q191" s="33" t="s">
        <v>1131</v>
      </c>
      <c r="R191" s="33" t="s">
        <v>1145</v>
      </c>
      <c r="S191" s="33">
        <v>8</v>
      </c>
      <c r="T191" s="33">
        <v>13.98445188067987</v>
      </c>
      <c r="U191" s="33">
        <v>9.3970388324976604</v>
      </c>
      <c r="V191" s="128">
        <v>7.2161797031814991</v>
      </c>
      <c r="X191" s="33" t="str">
        <f>VLOOKUP(B191,Population!A:B,1,)</f>
        <v>Xeon E5-2620v4 8C 2.1GHz</v>
      </c>
    </row>
    <row r="192" spans="1:24" hidden="1" x14ac:dyDescent="0.25">
      <c r="A192" s="34">
        <v>190</v>
      </c>
      <c r="B192" s="33" t="s">
        <v>829</v>
      </c>
      <c r="C192" s="33" t="s">
        <v>811</v>
      </c>
      <c r="D192" s="33" t="s">
        <v>812</v>
      </c>
      <c r="N192" s="33">
        <v>165.02515023394051</v>
      </c>
      <c r="O192" s="33">
        <v>297.82204957296449</v>
      </c>
      <c r="P192" s="33">
        <v>14.009358478239781</v>
      </c>
      <c r="Q192" s="33" t="s">
        <v>1131</v>
      </c>
      <c r="R192" s="33" t="s">
        <v>1145</v>
      </c>
      <c r="S192" s="33">
        <v>14</v>
      </c>
      <c r="T192" s="33">
        <v>8.9395669364437911</v>
      </c>
      <c r="U192" s="33">
        <v>4.8469225999640004</v>
      </c>
      <c r="V192" s="128">
        <v>4.2525184628131063</v>
      </c>
      <c r="X192" s="33" t="str">
        <f>VLOOKUP(B192,Population!A:B,1,)</f>
        <v>Xeon Gold 6132 14C 2.6GHz</v>
      </c>
    </row>
    <row r="193" spans="1:24" hidden="1" x14ac:dyDescent="0.25">
      <c r="A193" s="34">
        <v>191</v>
      </c>
      <c r="B193" s="33" t="s">
        <v>802</v>
      </c>
      <c r="C193" s="33" t="s">
        <v>128</v>
      </c>
      <c r="D193" s="33" t="s">
        <v>129</v>
      </c>
      <c r="N193" s="33">
        <v>78.86627563452204</v>
      </c>
      <c r="O193" s="33">
        <v>133.67168625403059</v>
      </c>
      <c r="Q193" s="33" t="s">
        <v>1131</v>
      </c>
      <c r="R193" s="33" t="s">
        <v>1128</v>
      </c>
      <c r="S193" s="33">
        <v>18</v>
      </c>
      <c r="T193" s="33">
        <v>1.8433222988729241</v>
      </c>
      <c r="U193" s="33">
        <v>1.0176707768302999</v>
      </c>
      <c r="V193" s="128">
        <v>0.93605820319996469</v>
      </c>
      <c r="X193" s="33" t="str">
        <f>VLOOKUP(B193,Population!A:B,1,)</f>
        <v>Xeon E7-8860v4 18C 2.2GHz</v>
      </c>
    </row>
    <row r="194" spans="1:24" hidden="1" x14ac:dyDescent="0.25">
      <c r="A194" s="34">
        <v>192</v>
      </c>
      <c r="B194" s="33" t="s">
        <v>835</v>
      </c>
      <c r="C194" s="33" t="s">
        <v>811</v>
      </c>
      <c r="D194" s="33" t="s">
        <v>812</v>
      </c>
      <c r="N194" s="33">
        <v>127.5092671376547</v>
      </c>
      <c r="O194" s="33">
        <v>231.61108944633179</v>
      </c>
      <c r="Q194" s="33" t="s">
        <v>1131</v>
      </c>
      <c r="R194" s="33" t="s">
        <v>1145</v>
      </c>
      <c r="S194" s="33">
        <v>20</v>
      </c>
      <c r="T194" s="33">
        <v>2.7632528370291989</v>
      </c>
      <c r="U194" s="33">
        <v>1.5436853880645971</v>
      </c>
      <c r="V194" s="128">
        <v>1.351650044846529</v>
      </c>
      <c r="X194" s="33" t="str">
        <f>VLOOKUP(B194,Population!A:B,1,)</f>
        <v>Xeon Gold 6138 20C 2GHz</v>
      </c>
    </row>
    <row r="195" spans="1:24" hidden="1" x14ac:dyDescent="0.25">
      <c r="A195" s="34">
        <v>193</v>
      </c>
      <c r="B195" s="33" t="s">
        <v>787</v>
      </c>
      <c r="C195" s="33" t="s">
        <v>128</v>
      </c>
      <c r="D195" s="33" t="s">
        <v>129</v>
      </c>
      <c r="N195" s="33">
        <v>94.894741441335228</v>
      </c>
      <c r="O195" s="33">
        <v>126.954445408274</v>
      </c>
      <c r="P195" s="33">
        <v>13.76519097222222</v>
      </c>
      <c r="Q195" s="33" t="s">
        <v>1131</v>
      </c>
      <c r="R195" s="33" t="s">
        <v>1128</v>
      </c>
      <c r="S195" s="33">
        <v>16</v>
      </c>
      <c r="T195" s="33">
        <v>1.0586474508063251</v>
      </c>
      <c r="U195" s="33">
        <v>0.43940434257171412</v>
      </c>
      <c r="V195" s="128">
        <v>0.51243019642170951</v>
      </c>
      <c r="X195" s="33" t="str">
        <f>VLOOKUP(B195,Population!A:B,1,)</f>
        <v>Xeon E7-4850v4 16C 2.1GHz</v>
      </c>
    </row>
    <row r="196" spans="1:24" hidden="1" x14ac:dyDescent="0.25">
      <c r="A196" s="34">
        <v>194</v>
      </c>
      <c r="B196" s="33" t="s">
        <v>822</v>
      </c>
      <c r="C196" s="33" t="s">
        <v>811</v>
      </c>
      <c r="D196" s="33" t="s">
        <v>812</v>
      </c>
      <c r="N196" s="33">
        <v>241.13141744218839</v>
      </c>
      <c r="O196" s="33">
        <v>327.77421319796957</v>
      </c>
      <c r="P196" s="33">
        <v>18.518518518518519</v>
      </c>
      <c r="Q196" s="33" t="s">
        <v>1131</v>
      </c>
      <c r="R196" s="33" t="s">
        <v>1134</v>
      </c>
      <c r="S196" s="33">
        <v>12</v>
      </c>
      <c r="T196" s="33">
        <v>0.50766653781729154</v>
      </c>
      <c r="U196" s="33">
        <v>0.20182144607924871</v>
      </c>
      <c r="V196" s="128">
        <v>0.23230336410566119</v>
      </c>
      <c r="X196" s="33" t="str">
        <f>VLOOKUP(B196,Population!A:B,1,)</f>
        <v>Xeon Gold 6126 12C 2.6GHz</v>
      </c>
    </row>
    <row r="197" spans="1:24" hidden="1" x14ac:dyDescent="0.25">
      <c r="A197" s="34">
        <v>195</v>
      </c>
      <c r="B197" s="33" t="s">
        <v>837</v>
      </c>
      <c r="C197" s="33" t="s">
        <v>811</v>
      </c>
      <c r="D197" s="33" t="s">
        <v>812</v>
      </c>
      <c r="N197" s="33">
        <v>149.25177058273491</v>
      </c>
      <c r="O197" s="33">
        <v>261.64458052306207</v>
      </c>
      <c r="Q197" s="33" t="s">
        <v>1131</v>
      </c>
      <c r="R197" s="33" t="s">
        <v>1145</v>
      </c>
      <c r="S197" s="33">
        <v>18</v>
      </c>
      <c r="T197" s="33">
        <v>8.7202259163786557</v>
      </c>
      <c r="U197" s="33">
        <v>5.486611176551901</v>
      </c>
      <c r="V197" s="128">
        <v>4.9656801134097632</v>
      </c>
      <c r="X197" s="33" t="str">
        <f>VLOOKUP(B197,Population!A:B,1,)</f>
        <v>Xeon Gold 6140 18C 2.3GHz</v>
      </c>
    </row>
    <row r="198" spans="1:24" hidden="1" x14ac:dyDescent="0.25">
      <c r="A198" s="34">
        <v>196</v>
      </c>
      <c r="B198" s="33" t="s">
        <v>854</v>
      </c>
      <c r="C198" s="33" t="s">
        <v>811</v>
      </c>
      <c r="D198" s="33" t="s">
        <v>812</v>
      </c>
      <c r="N198" s="33">
        <v>230.08535854143429</v>
      </c>
      <c r="O198" s="33">
        <v>344.96784637523598</v>
      </c>
      <c r="Q198" s="33" t="s">
        <v>1131</v>
      </c>
      <c r="R198" s="33" t="s">
        <v>1145</v>
      </c>
      <c r="S198" s="33">
        <v>18</v>
      </c>
      <c r="T198" s="33">
        <v>4.7308756950779847</v>
      </c>
      <c r="U198" s="33">
        <v>6.0688208702830719</v>
      </c>
      <c r="V198" s="128">
        <v>6.4100596358282589</v>
      </c>
      <c r="X198" s="33" t="str">
        <f>VLOOKUP(B198,Population!A:B,1,)</f>
        <v>Xeon Gold 6154 18C 3GHz</v>
      </c>
    </row>
    <row r="199" spans="1:24" hidden="1" x14ac:dyDescent="0.25">
      <c r="A199" s="34">
        <v>197</v>
      </c>
      <c r="B199" s="33" t="s">
        <v>596</v>
      </c>
      <c r="C199" s="33" t="s">
        <v>55</v>
      </c>
      <c r="D199" s="33" t="s">
        <v>56</v>
      </c>
      <c r="N199" s="33">
        <v>27.878384349477692</v>
      </c>
      <c r="O199" s="33">
        <v>70.048000000000016</v>
      </c>
      <c r="P199" s="33">
        <v>45</v>
      </c>
      <c r="Q199" s="33" t="s">
        <v>1131</v>
      </c>
      <c r="R199" s="33" t="s">
        <v>1131</v>
      </c>
      <c r="S199" s="33">
        <v>10</v>
      </c>
      <c r="T199" s="33">
        <v>0.50251256281407031</v>
      </c>
      <c r="U199" s="33">
        <v>0.28282333708848068</v>
      </c>
      <c r="V199" s="128">
        <v>0.17674781782257279</v>
      </c>
      <c r="X199" s="33" t="str">
        <f>VLOOKUP(B199,Population!A:B,1,)</f>
        <v>Xeon E5-2660v2 10C 2.2GHz</v>
      </c>
    </row>
    <row r="200" spans="1:24" hidden="1" x14ac:dyDescent="0.25">
      <c r="A200" s="34">
        <v>198</v>
      </c>
      <c r="B200" s="33" t="s">
        <v>930</v>
      </c>
      <c r="C200" s="33" t="s">
        <v>811</v>
      </c>
      <c r="D200" s="33" t="s">
        <v>922</v>
      </c>
      <c r="N200" s="33">
        <v>200.3836249488831</v>
      </c>
      <c r="O200" s="33">
        <v>307.92637494123289</v>
      </c>
      <c r="Q200" s="33" t="s">
        <v>1134</v>
      </c>
      <c r="R200" s="33" t="s">
        <v>1145</v>
      </c>
      <c r="S200" s="33">
        <v>24</v>
      </c>
      <c r="T200" s="33">
        <v>11.14755339957974</v>
      </c>
      <c r="U200" s="33">
        <v>12.489524279015971</v>
      </c>
      <c r="V200" s="128">
        <v>12.71540007059953</v>
      </c>
      <c r="X200" s="33" t="str">
        <f>VLOOKUP(B200,Population!A:B,1,)</f>
        <v>Xeon Platinum 8168 24C 2.7GHz</v>
      </c>
    </row>
    <row r="201" spans="1:24" hidden="1" x14ac:dyDescent="0.25">
      <c r="A201" s="34">
        <v>199</v>
      </c>
      <c r="B201" s="33" t="s">
        <v>928</v>
      </c>
      <c r="C201" s="33" t="s">
        <v>811</v>
      </c>
      <c r="D201" s="33" t="s">
        <v>922</v>
      </c>
      <c r="N201" s="33">
        <v>161.56385191521611</v>
      </c>
      <c r="O201" s="33">
        <v>287.05850380771778</v>
      </c>
      <c r="Q201" s="33" t="s">
        <v>1134</v>
      </c>
      <c r="R201" s="33" t="s">
        <v>1145</v>
      </c>
      <c r="S201" s="33">
        <v>24</v>
      </c>
      <c r="T201" s="33">
        <v>6.688532039747848</v>
      </c>
      <c r="U201" s="33">
        <v>4.219933132601386</v>
      </c>
      <c r="V201" s="128">
        <v>3.77560615217193</v>
      </c>
      <c r="X201" s="33" t="str">
        <f>VLOOKUP(B201,Population!A:B,1,)</f>
        <v>Xeon Platinum 8163 24C 2.5GHz</v>
      </c>
    </row>
    <row r="202" spans="1:24" hidden="1" x14ac:dyDescent="0.25">
      <c r="A202" s="34">
        <v>200</v>
      </c>
      <c r="B202" s="33" t="s">
        <v>833</v>
      </c>
      <c r="C202" s="33" t="s">
        <v>811</v>
      </c>
      <c r="D202" s="33" t="s">
        <v>812</v>
      </c>
      <c r="N202" s="33">
        <v>149.54004966302909</v>
      </c>
      <c r="O202" s="33">
        <v>283.76131669177749</v>
      </c>
      <c r="Q202" s="33" t="s">
        <v>1134</v>
      </c>
      <c r="R202" s="33" t="s">
        <v>1145</v>
      </c>
      <c r="S202" s="33">
        <v>20</v>
      </c>
      <c r="T202" s="33">
        <v>49.619166432377902</v>
      </c>
      <c r="U202" s="33">
        <v>34.211731076315921</v>
      </c>
      <c r="V202" s="128">
        <v>28.806425118846619</v>
      </c>
      <c r="X202" s="33" t="str">
        <f>VLOOKUP(B202,Population!A:B,1,)</f>
        <v>Xeon Gold 6133 20C 2.5GHz</v>
      </c>
    </row>
    <row r="203" spans="1:24" hidden="1" x14ac:dyDescent="0.25">
      <c r="A203" s="34">
        <v>201</v>
      </c>
      <c r="B203" s="33" t="s">
        <v>815</v>
      </c>
      <c r="C203" s="33" t="s">
        <v>811</v>
      </c>
      <c r="D203" s="33" t="s">
        <v>812</v>
      </c>
      <c r="N203" s="33">
        <v>63.52786018565704</v>
      </c>
      <c r="O203" s="33">
        <v>256.63607593819421</v>
      </c>
      <c r="P203" s="33">
        <v>12.4497989617989</v>
      </c>
      <c r="Q203" s="33" t="s">
        <v>1134</v>
      </c>
      <c r="R203" s="33" t="s">
        <v>1145</v>
      </c>
      <c r="S203" s="33">
        <v>12</v>
      </c>
      <c r="T203" s="33">
        <v>12.90543421828681</v>
      </c>
      <c r="U203" s="33">
        <v>16.31278476763481</v>
      </c>
      <c r="V203" s="128">
        <v>6.4660793635671627</v>
      </c>
      <c r="X203" s="33" t="str">
        <f>VLOOKUP(B203,Population!A:B,1,)</f>
        <v>Xeon Gold 5118 12C 2.3GHz</v>
      </c>
    </row>
    <row r="204" spans="1:24" hidden="1" x14ac:dyDescent="0.25">
      <c r="A204" s="34">
        <v>202</v>
      </c>
      <c r="B204" s="33" t="s">
        <v>933</v>
      </c>
      <c r="C204" s="33" t="s">
        <v>811</v>
      </c>
      <c r="D204" s="33" t="s">
        <v>922</v>
      </c>
      <c r="N204" s="33">
        <v>239.04289289605461</v>
      </c>
      <c r="O204" s="33">
        <v>329.84116884704139</v>
      </c>
      <c r="Q204" s="33" t="s">
        <v>1148</v>
      </c>
      <c r="R204" s="33" t="s">
        <v>1145</v>
      </c>
      <c r="S204" s="33">
        <v>24</v>
      </c>
      <c r="T204" s="33">
        <v>3.669192536762079</v>
      </c>
      <c r="U204" s="33">
        <v>11.09227611529815</v>
      </c>
      <c r="V204" s="128">
        <v>12.85041478170724</v>
      </c>
      <c r="X204" s="33" t="str">
        <f>VLOOKUP(B204,Population!A:B,1,)</f>
        <v>Xeon Platinum 8174 24C 3.1GHz</v>
      </c>
    </row>
    <row r="205" spans="1:24" hidden="1" x14ac:dyDescent="0.25">
      <c r="A205" s="34">
        <v>203</v>
      </c>
      <c r="B205" s="33" t="s">
        <v>844</v>
      </c>
      <c r="C205" s="33" t="s">
        <v>811</v>
      </c>
      <c r="D205" s="33" t="s">
        <v>812</v>
      </c>
      <c r="N205" s="33">
        <v>160.59891650905479</v>
      </c>
      <c r="O205" s="33">
        <v>190.0562158583501</v>
      </c>
      <c r="P205" s="33">
        <v>10.56281887755102</v>
      </c>
      <c r="Q205" s="33" t="s">
        <v>1148</v>
      </c>
      <c r="R205" s="33" t="s">
        <v>1145</v>
      </c>
      <c r="S205" s="33">
        <v>16</v>
      </c>
      <c r="T205" s="33">
        <v>1.973100423505693</v>
      </c>
      <c r="U205" s="33">
        <v>0.99936333094527319</v>
      </c>
      <c r="V205" s="128">
        <v>1.348664868764353</v>
      </c>
      <c r="X205" s="33" t="str">
        <f>VLOOKUP(B205,Population!A:B,1,)</f>
        <v>Xeon Gold 6142F 16C 2.6GHz</v>
      </c>
    </row>
    <row r="206" spans="1:24" hidden="1" x14ac:dyDescent="0.25">
      <c r="A206" s="34">
        <v>204</v>
      </c>
      <c r="B206" s="33" t="s">
        <v>851</v>
      </c>
      <c r="C206" s="33" t="s">
        <v>811</v>
      </c>
      <c r="D206" s="33" t="s">
        <v>812</v>
      </c>
      <c r="N206" s="33">
        <v>178.29718112042531</v>
      </c>
      <c r="O206" s="33">
        <v>307.93821315732202</v>
      </c>
      <c r="Q206" s="33" t="s">
        <v>1148</v>
      </c>
      <c r="R206" s="33" t="s">
        <v>1145</v>
      </c>
      <c r="S206" s="33">
        <v>18</v>
      </c>
      <c r="T206" s="33">
        <v>14.870515416228629</v>
      </c>
      <c r="U206" s="33">
        <v>8.4290455504600086</v>
      </c>
      <c r="V206" s="128">
        <v>7.6423834371475996</v>
      </c>
      <c r="X206" s="33" t="str">
        <f>VLOOKUP(B206,Population!A:B,1,)</f>
        <v>Xeon Gold 6150 18C 2.7GHz</v>
      </c>
    </row>
    <row r="207" spans="1:24" hidden="1" x14ac:dyDescent="0.25">
      <c r="A207" s="34">
        <v>205</v>
      </c>
      <c r="B207" s="33" t="s">
        <v>45</v>
      </c>
      <c r="C207" s="33" t="s">
        <v>46</v>
      </c>
      <c r="D207" s="33" t="s">
        <v>47</v>
      </c>
      <c r="M207" s="33">
        <v>5.962693648557183E-4</v>
      </c>
      <c r="N207" s="33">
        <v>45.24705164438965</v>
      </c>
      <c r="O207" s="33">
        <v>58.078236914600552</v>
      </c>
      <c r="Q207" s="33" t="s">
        <v>1148</v>
      </c>
      <c r="R207" s="33" t="s">
        <v>1128</v>
      </c>
      <c r="S207" s="33">
        <v>28</v>
      </c>
      <c r="T207" s="33">
        <v>0.55098091298903351</v>
      </c>
      <c r="U207" s="33">
        <v>0.31222073441701531</v>
      </c>
      <c r="V207" s="128">
        <v>0.37956185369597262</v>
      </c>
      <c r="X207" s="33" t="str">
        <f>VLOOKUP(B207,Population!A:B,1,)</f>
        <v>Cavium ThunderX2 CN9975-2000 28C 2GHz</v>
      </c>
    </row>
    <row r="208" spans="1:24" hidden="1" x14ac:dyDescent="0.25">
      <c r="A208" s="34">
        <v>206</v>
      </c>
      <c r="B208" s="33" t="s">
        <v>810</v>
      </c>
      <c r="C208" s="33" t="s">
        <v>811</v>
      </c>
      <c r="D208" s="33" t="s">
        <v>812</v>
      </c>
      <c r="N208" s="33">
        <v>55.380097927768347</v>
      </c>
      <c r="O208" s="33">
        <v>226.87236895903879</v>
      </c>
      <c r="P208" s="33">
        <v>10.977242302543511</v>
      </c>
      <c r="Q208" s="33" t="s">
        <v>1148</v>
      </c>
      <c r="R208" s="33" t="s">
        <v>1145</v>
      </c>
      <c r="S208" s="33">
        <v>14</v>
      </c>
      <c r="T208" s="33">
        <v>2.538872418192077</v>
      </c>
      <c r="U208" s="33">
        <v>2.9828458760127048</v>
      </c>
      <c r="V208" s="128">
        <v>1.176052590124878</v>
      </c>
      <c r="X208" s="33" t="str">
        <f>VLOOKUP(B208,Population!A:B,1,)</f>
        <v>Xeon Gold 5117 14C 2GHz</v>
      </c>
    </row>
    <row r="209" spans="1:24" hidden="1" x14ac:dyDescent="0.25">
      <c r="A209" s="34">
        <v>207</v>
      </c>
      <c r="B209" s="33" t="s">
        <v>971</v>
      </c>
      <c r="C209" s="33" t="s">
        <v>811</v>
      </c>
      <c r="D209" s="33" t="s">
        <v>972</v>
      </c>
      <c r="N209" s="33">
        <v>56.811090673477608</v>
      </c>
      <c r="O209" s="33">
        <v>190.00172879171879</v>
      </c>
      <c r="Q209" s="33" t="s">
        <v>1148</v>
      </c>
      <c r="R209" s="33" t="s">
        <v>1145</v>
      </c>
      <c r="S209" s="33">
        <v>8</v>
      </c>
      <c r="T209" s="33">
        <v>2.8294479393359668</v>
      </c>
      <c r="U209" s="33">
        <v>2.9884545916112182</v>
      </c>
      <c r="V209" s="128">
        <v>1.397162392378229</v>
      </c>
      <c r="X209" s="33" t="str">
        <f>VLOOKUP(B209,Population!A:B,1,)</f>
        <v>Xeon Silver 4110 8C 2.1GHz</v>
      </c>
    </row>
    <row r="210" spans="1:24" hidden="1" x14ac:dyDescent="0.25">
      <c r="A210" s="34">
        <v>208</v>
      </c>
      <c r="B210" s="33" t="s">
        <v>949</v>
      </c>
      <c r="C210" s="33" t="s">
        <v>134</v>
      </c>
      <c r="D210" s="33" t="s">
        <v>937</v>
      </c>
      <c r="N210" s="33">
        <v>169.61165506091859</v>
      </c>
      <c r="O210" s="33">
        <v>302.91884995294822</v>
      </c>
      <c r="Q210" s="33" t="s">
        <v>1128</v>
      </c>
      <c r="R210" s="33" t="s">
        <v>1145</v>
      </c>
      <c r="S210" s="33">
        <v>28</v>
      </c>
      <c r="T210" s="33">
        <v>8.2715202480901748</v>
      </c>
      <c r="U210" s="33">
        <v>16.22805212192505</v>
      </c>
      <c r="V210" s="128">
        <v>15.5182324606295</v>
      </c>
      <c r="X210" s="33" t="str">
        <f>VLOOKUP(B210,Population!A:B,1,)</f>
        <v>Xeon Platinum 8280 28C 2.7GHz</v>
      </c>
    </row>
    <row r="211" spans="1:24" hidden="1" x14ac:dyDescent="0.25">
      <c r="A211" s="34">
        <v>209</v>
      </c>
      <c r="B211" s="33" t="s">
        <v>880</v>
      </c>
      <c r="C211" s="33" t="s">
        <v>134</v>
      </c>
      <c r="D211" s="33" t="s">
        <v>135</v>
      </c>
      <c r="N211" s="33">
        <v>160.91852613569111</v>
      </c>
      <c r="O211" s="33">
        <v>277.02943888261098</v>
      </c>
      <c r="Q211" s="33" t="s">
        <v>1128</v>
      </c>
      <c r="R211" s="33" t="s">
        <v>1145</v>
      </c>
      <c r="S211" s="33">
        <v>20</v>
      </c>
      <c r="T211" s="33">
        <v>14.47568057819776</v>
      </c>
      <c r="U211" s="33">
        <v>10.86928845031272</v>
      </c>
      <c r="V211" s="128">
        <v>10.074828501485261</v>
      </c>
      <c r="X211" s="33" t="str">
        <f>VLOOKUP(B211,Population!A:B,1,)</f>
        <v>Xeon Gold 6248 20C 2.5GHz</v>
      </c>
    </row>
    <row r="212" spans="1:24" hidden="1" x14ac:dyDescent="0.25">
      <c r="A212" s="34">
        <v>210</v>
      </c>
      <c r="B212" s="33" t="s">
        <v>921</v>
      </c>
      <c r="C212" s="33" t="s">
        <v>811</v>
      </c>
      <c r="D212" s="33" t="s">
        <v>922</v>
      </c>
      <c r="N212" s="33">
        <v>166.31788706324011</v>
      </c>
      <c r="O212" s="33">
        <v>331.0222203720889</v>
      </c>
      <c r="Q212" s="33" t="s">
        <v>1128</v>
      </c>
      <c r="R212" s="33" t="s">
        <v>1145</v>
      </c>
      <c r="S212" s="33">
        <v>18</v>
      </c>
      <c r="T212" s="33">
        <v>1.9785779889626001</v>
      </c>
      <c r="U212" s="33">
        <v>2.236265122622481</v>
      </c>
      <c r="V212" s="128">
        <v>1.978137448933887</v>
      </c>
      <c r="X212" s="33" t="str">
        <f>VLOOKUP(B212,Population!A:B,1,)</f>
        <v>Xeon Platinum 8124M 18C 3GHz</v>
      </c>
    </row>
    <row r="213" spans="1:24" hidden="1" x14ac:dyDescent="0.25">
      <c r="A213" s="34">
        <v>211</v>
      </c>
      <c r="B213" s="33" t="s">
        <v>856</v>
      </c>
      <c r="C213" s="33" t="s">
        <v>134</v>
      </c>
      <c r="D213" s="33" t="s">
        <v>135</v>
      </c>
      <c r="N213" s="33">
        <v>156.99757131285509</v>
      </c>
      <c r="O213" s="33">
        <v>251.69557732769681</v>
      </c>
      <c r="Q213" s="33" t="s">
        <v>1128</v>
      </c>
      <c r="R213" s="33" t="s">
        <v>1145</v>
      </c>
      <c r="S213" s="33">
        <v>20</v>
      </c>
      <c r="T213" s="33">
        <v>3.9579562211991561</v>
      </c>
      <c r="U213" s="33">
        <v>1.7403077035113359</v>
      </c>
      <c r="V213" s="128">
        <v>1.7410637022535891</v>
      </c>
      <c r="X213" s="33" t="str">
        <f>VLOOKUP(B213,Population!A:B,1,)</f>
        <v>Xeon Gold 6230 20C 2.1GHz</v>
      </c>
    </row>
    <row r="214" spans="1:24" hidden="1" x14ac:dyDescent="0.25">
      <c r="A214" s="34">
        <v>212</v>
      </c>
      <c r="B214" s="33" t="s">
        <v>975</v>
      </c>
      <c r="C214" s="33" t="s">
        <v>811</v>
      </c>
      <c r="D214" s="33" t="s">
        <v>972</v>
      </c>
      <c r="N214" s="33">
        <v>61.879054872760769</v>
      </c>
      <c r="O214" s="33">
        <v>251.26355098471751</v>
      </c>
      <c r="P214" s="33">
        <v>15.983739837398369</v>
      </c>
      <c r="Q214" s="33" t="s">
        <v>1128</v>
      </c>
      <c r="R214" s="33" t="s">
        <v>1135</v>
      </c>
      <c r="S214" s="33">
        <v>10</v>
      </c>
      <c r="T214" s="33">
        <v>1.681103360772336</v>
      </c>
      <c r="U214" s="33">
        <v>1.9010308173690671</v>
      </c>
      <c r="V214" s="128">
        <v>0.76370289186563545</v>
      </c>
      <c r="X214" s="33" t="str">
        <f>VLOOKUP(B214,Population!A:B,1,)</f>
        <v>Xeon Silver 4114 10C 2.2GHz</v>
      </c>
    </row>
    <row r="215" spans="1:24" hidden="1" x14ac:dyDescent="0.25">
      <c r="A215" s="34">
        <v>213</v>
      </c>
      <c r="B215" s="33" t="s">
        <v>940</v>
      </c>
      <c r="C215" s="33" t="s">
        <v>134</v>
      </c>
      <c r="D215" s="33" t="s">
        <v>937</v>
      </c>
      <c r="N215" s="33">
        <v>209.7492234421978</v>
      </c>
      <c r="O215" s="33">
        <v>325.34876114201802</v>
      </c>
      <c r="Q215" s="33" t="s">
        <v>1143</v>
      </c>
      <c r="R215" s="33" t="s">
        <v>1145</v>
      </c>
      <c r="S215" s="33">
        <v>24</v>
      </c>
      <c r="T215" s="33">
        <v>7.4109093802942816</v>
      </c>
      <c r="U215" s="33">
        <v>5.6794525215764171</v>
      </c>
      <c r="V215" s="128">
        <v>5.784800834050305</v>
      </c>
      <c r="X215" s="33" t="str">
        <f>VLOOKUP(B215,Population!A:B,1,)</f>
        <v>Xeon Platinum 8268 24C 2.9GHz</v>
      </c>
    </row>
    <row r="216" spans="1:24" hidden="1" x14ac:dyDescent="0.25">
      <c r="A216" s="34">
        <v>214</v>
      </c>
      <c r="B216" s="33" t="s">
        <v>153</v>
      </c>
      <c r="C216" s="33" t="s">
        <v>134</v>
      </c>
      <c r="D216" s="33" t="s">
        <v>154</v>
      </c>
      <c r="N216" s="33">
        <v>181.2676241970747</v>
      </c>
      <c r="O216" s="33">
        <v>258.38285015411799</v>
      </c>
      <c r="Q216" s="33" t="s">
        <v>1143</v>
      </c>
      <c r="R216" s="33" t="s">
        <v>1145</v>
      </c>
      <c r="S216" s="33">
        <v>48</v>
      </c>
      <c r="T216" s="33">
        <v>5.6998285145538476</v>
      </c>
      <c r="U216" s="33">
        <v>4.9392168496795383</v>
      </c>
      <c r="V216" s="128">
        <v>5.5104746955284893</v>
      </c>
      <c r="X216" s="33" t="str">
        <f>VLOOKUP(B216,Population!A:B,1,)</f>
        <v>Intel Xeon Platinum 9242 48C 2.3GHz</v>
      </c>
    </row>
    <row r="217" spans="1:24" hidden="1" x14ac:dyDescent="0.25">
      <c r="A217" s="34">
        <v>215</v>
      </c>
      <c r="B217" s="33" t="s">
        <v>943</v>
      </c>
      <c r="C217" s="33" t="s">
        <v>134</v>
      </c>
      <c r="D217" s="33" t="s">
        <v>937</v>
      </c>
      <c r="N217" s="33">
        <v>214.9822255291005</v>
      </c>
      <c r="O217" s="33">
        <v>362.49598048941789</v>
      </c>
      <c r="Q217" s="33" t="s">
        <v>1143</v>
      </c>
      <c r="R217" s="33" t="s">
        <v>1143</v>
      </c>
      <c r="S217" s="33">
        <v>24</v>
      </c>
      <c r="T217" s="33">
        <v>0.2824858757062147</v>
      </c>
      <c r="U217" s="33">
        <v>0.45134499829463831</v>
      </c>
      <c r="V217" s="128">
        <v>0.46424809329425037</v>
      </c>
      <c r="X217" s="33" t="str">
        <f>VLOOKUP(B217,Population!A:B,1,)</f>
        <v>Xeon Platinum 8274 24C 3.2GHz</v>
      </c>
    </row>
    <row r="218" spans="1:24" hidden="1" x14ac:dyDescent="0.25">
      <c r="A218" s="34">
        <v>216</v>
      </c>
      <c r="B218" s="33" t="s">
        <v>36</v>
      </c>
      <c r="C218" s="33" t="s">
        <v>7</v>
      </c>
      <c r="D218" s="33" t="s">
        <v>8</v>
      </c>
      <c r="N218" s="33">
        <v>112.02495795903189</v>
      </c>
      <c r="O218" s="33">
        <v>172.24650754371649</v>
      </c>
      <c r="P218" s="33">
        <v>6.313551674398548</v>
      </c>
      <c r="Q218" s="33" t="s">
        <v>1143</v>
      </c>
      <c r="R218" s="33" t="s">
        <v>1145</v>
      </c>
      <c r="S218" s="33">
        <v>64</v>
      </c>
      <c r="T218" s="33">
        <v>3.1275251400134878</v>
      </c>
      <c r="U218" s="33">
        <v>3.7048449890485688</v>
      </c>
      <c r="V218" s="128">
        <v>3.7888494650259661</v>
      </c>
      <c r="X218" s="33" t="str">
        <f>VLOOKUP(B218,Population!A:B,1,)</f>
        <v>AMD Rome 7H12 64C 2.6GHz</v>
      </c>
    </row>
    <row r="219" spans="1:24" hidden="1" x14ac:dyDescent="0.25">
      <c r="A219" s="34">
        <v>217</v>
      </c>
      <c r="B219" s="33" t="s">
        <v>819</v>
      </c>
      <c r="C219" s="33" t="s">
        <v>811</v>
      </c>
      <c r="D219" s="33" t="s">
        <v>812</v>
      </c>
      <c r="N219" s="33">
        <v>75.759420092518951</v>
      </c>
      <c r="O219" s="33">
        <v>193.9113516571403</v>
      </c>
      <c r="Q219" s="33" t="s">
        <v>1143</v>
      </c>
      <c r="R219" s="33" t="s">
        <v>1145</v>
      </c>
      <c r="S219" s="33">
        <v>16</v>
      </c>
      <c r="T219" s="33">
        <v>11.38664621611886</v>
      </c>
      <c r="U219" s="33">
        <v>9.1922090992898955</v>
      </c>
      <c r="V219" s="128">
        <v>5.9121235595670418</v>
      </c>
      <c r="X219" s="33" t="str">
        <f>VLOOKUP(B219,Population!A:B,1,)</f>
        <v>Xeon Gold 5218 16C 2.3GHz</v>
      </c>
    </row>
    <row r="220" spans="1:24" hidden="1" x14ac:dyDescent="0.25">
      <c r="A220" s="34">
        <v>218</v>
      </c>
      <c r="B220" s="33" t="s">
        <v>50</v>
      </c>
      <c r="C220" s="33" t="s">
        <v>1</v>
      </c>
      <c r="D220" s="33" t="s">
        <v>2</v>
      </c>
      <c r="N220" s="33">
        <v>190.70095182950271</v>
      </c>
      <c r="O220" s="33">
        <v>225.01632678584639</v>
      </c>
      <c r="P220" s="33">
        <v>3.2139756944444442</v>
      </c>
      <c r="Q220" s="33" t="s">
        <v>1143</v>
      </c>
      <c r="R220" s="33" t="s">
        <v>1145</v>
      </c>
      <c r="S220" s="33">
        <v>48</v>
      </c>
      <c r="T220" s="33">
        <v>1.4221195105166591</v>
      </c>
      <c r="U220" s="33">
        <v>0.52651484850264707</v>
      </c>
      <c r="V220" s="128">
        <v>0.72373734366390308</v>
      </c>
      <c r="X220" s="33" t="str">
        <f>VLOOKUP(B220,Population!A:B,1,)</f>
        <v>Fujitsu A64FX 48C 2GHz</v>
      </c>
    </row>
    <row r="221" spans="1:24" hidden="1" x14ac:dyDescent="0.25">
      <c r="A221" s="34">
        <v>219</v>
      </c>
      <c r="B221" s="33" t="s">
        <v>170</v>
      </c>
      <c r="C221" s="33" t="s">
        <v>171</v>
      </c>
      <c r="D221" s="33" t="s">
        <v>172</v>
      </c>
      <c r="M221" s="33">
        <v>6.3283208020050124E-4</v>
      </c>
      <c r="N221" s="33">
        <v>44.866374610740642</v>
      </c>
      <c r="O221" s="33">
        <v>56.254062621597697</v>
      </c>
      <c r="P221" s="33">
        <v>8.3022834864940123</v>
      </c>
      <c r="Q221" s="33" t="s">
        <v>1143</v>
      </c>
      <c r="R221" s="33" t="s">
        <v>1145</v>
      </c>
      <c r="S221" s="33">
        <v>28</v>
      </c>
      <c r="T221" s="33">
        <v>1.4221195105166591</v>
      </c>
      <c r="U221" s="33">
        <v>0.51288904371883048</v>
      </c>
      <c r="V221" s="128">
        <v>0.66347114325378054</v>
      </c>
      <c r="X221" s="33" t="str">
        <f>VLOOKUP(B221,Population!A:B,1,)</f>
        <v>Marvell ThunderX2 CN9975-2000 28C 2GHz</v>
      </c>
    </row>
    <row r="222" spans="1:24" hidden="1" x14ac:dyDescent="0.25">
      <c r="A222" s="34">
        <v>220</v>
      </c>
      <c r="B222" s="33" t="s">
        <v>11</v>
      </c>
      <c r="C222" s="33" t="s">
        <v>12</v>
      </c>
      <c r="D222" s="33" t="s">
        <v>13</v>
      </c>
      <c r="N222" s="33">
        <v>42.069110358976481</v>
      </c>
      <c r="O222" s="33">
        <v>61.879459245931493</v>
      </c>
      <c r="Q222" s="33" t="s">
        <v>1143</v>
      </c>
      <c r="R222" s="33" t="s">
        <v>1145</v>
      </c>
      <c r="S222" s="33">
        <v>32</v>
      </c>
      <c r="T222" s="33">
        <v>1.4221195105166591</v>
      </c>
      <c r="U222" s="33">
        <v>0.57313306308297662</v>
      </c>
      <c r="V222" s="128">
        <v>0.63198069619263553</v>
      </c>
      <c r="X222" s="33" t="str">
        <f>VLOOKUP(B222,Population!A:B,1,)</f>
        <v>AMD Epyc 7601 32C 2.2GHz</v>
      </c>
    </row>
    <row r="223" spans="1:24" hidden="1" x14ac:dyDescent="0.25">
      <c r="A223" s="34">
        <v>221</v>
      </c>
      <c r="B223" s="33" t="s">
        <v>872</v>
      </c>
      <c r="C223" s="33" t="s">
        <v>134</v>
      </c>
      <c r="D223" s="33" t="s">
        <v>135</v>
      </c>
      <c r="N223" s="33">
        <v>157.88951544240581</v>
      </c>
      <c r="O223" s="33">
        <v>315.02275068094713</v>
      </c>
      <c r="P223" s="33">
        <v>17.046875</v>
      </c>
      <c r="Q223" s="33" t="s">
        <v>1143</v>
      </c>
      <c r="R223" s="33" t="s">
        <v>1145</v>
      </c>
      <c r="S223" s="33">
        <v>16</v>
      </c>
      <c r="T223" s="33">
        <v>1.4221195105166591</v>
      </c>
      <c r="U223" s="33">
        <v>0.76783389001181646</v>
      </c>
      <c r="V223" s="128">
        <v>0.62418047625967366</v>
      </c>
      <c r="X223" s="33" t="str">
        <f>VLOOKUP(B223,Population!A:B,1,)</f>
        <v>Xeon Gold 6242 16C 2.8GHz</v>
      </c>
    </row>
    <row r="224" spans="1:24" hidden="1" x14ac:dyDescent="0.25">
      <c r="A224" s="34">
        <v>222</v>
      </c>
      <c r="B224" s="33" t="s">
        <v>869</v>
      </c>
      <c r="C224" s="33" t="s">
        <v>134</v>
      </c>
      <c r="D224" s="33" t="s">
        <v>135</v>
      </c>
      <c r="N224" s="33">
        <v>202.61057963310881</v>
      </c>
      <c r="O224" s="33">
        <v>329.08626633634651</v>
      </c>
      <c r="Q224" s="33" t="s">
        <v>1143</v>
      </c>
      <c r="R224" s="33" t="s">
        <v>1145</v>
      </c>
      <c r="S224" s="33">
        <v>18</v>
      </c>
      <c r="T224" s="33">
        <v>1.4221195105166591</v>
      </c>
      <c r="U224" s="33">
        <v>0.60158414150479378</v>
      </c>
      <c r="V224" s="128">
        <v>0.59880792696121776</v>
      </c>
      <c r="X224" s="33" t="str">
        <f>VLOOKUP(B224,Population!A:B,1,)</f>
        <v>Xeon Gold 6240 18C 2.6GHz</v>
      </c>
    </row>
    <row r="225" spans="1:24" hidden="1" x14ac:dyDescent="0.25">
      <c r="A225" s="34">
        <v>223</v>
      </c>
      <c r="B225" s="33" t="s">
        <v>0</v>
      </c>
      <c r="C225" s="33" t="s">
        <v>1</v>
      </c>
      <c r="D225" s="33" t="s">
        <v>2</v>
      </c>
      <c r="M225" s="33">
        <v>2.1203091879007578E-3</v>
      </c>
      <c r="N225" s="33">
        <v>207.74116110359611</v>
      </c>
      <c r="O225" s="33">
        <v>246.8802118279099</v>
      </c>
      <c r="Q225" s="33" t="s">
        <v>1146</v>
      </c>
      <c r="R225" s="33" t="s">
        <v>1145</v>
      </c>
      <c r="S225" s="33">
        <v>48</v>
      </c>
      <c r="T225" s="33">
        <v>3.7070620163811538</v>
      </c>
      <c r="U225" s="33">
        <v>91.684030081900602</v>
      </c>
      <c r="V225" s="128">
        <v>118.9018138285691</v>
      </c>
      <c r="X225" s="33" t="str">
        <f>VLOOKUP(B225,Population!A:B,1,)</f>
        <v>A64FX 48C 2.2GHz</v>
      </c>
    </row>
    <row r="226" spans="1:24" hidden="1" x14ac:dyDescent="0.25">
      <c r="A226" s="34">
        <v>224</v>
      </c>
      <c r="B226" s="33" t="s">
        <v>23</v>
      </c>
      <c r="C226" s="33" t="s">
        <v>7</v>
      </c>
      <c r="D226" s="33" t="s">
        <v>8</v>
      </c>
      <c r="N226" s="33">
        <v>97.284454335769979</v>
      </c>
      <c r="O226" s="33">
        <v>125.4332614321158</v>
      </c>
      <c r="Q226" s="33" t="s">
        <v>1146</v>
      </c>
      <c r="R226" s="33" t="s">
        <v>1145</v>
      </c>
      <c r="S226" s="33">
        <v>64</v>
      </c>
      <c r="T226" s="33">
        <v>7.4222644384801288</v>
      </c>
      <c r="U226" s="33">
        <v>10.61038040041106</v>
      </c>
      <c r="V226" s="128">
        <v>12.99287078652049</v>
      </c>
      <c r="X226" s="33" t="str">
        <f>VLOOKUP(B226,Population!A:B,1,)</f>
        <v>AMD EPYC 7742 64C 2.25GHz</v>
      </c>
    </row>
    <row r="227" spans="1:24" hidden="1" x14ac:dyDescent="0.25">
      <c r="A227" s="34">
        <v>225</v>
      </c>
      <c r="B227" s="33" t="s">
        <v>889</v>
      </c>
      <c r="C227" s="33" t="s">
        <v>134</v>
      </c>
      <c r="D227" s="33" t="s">
        <v>135</v>
      </c>
      <c r="N227" s="33">
        <v>181.76267426269081</v>
      </c>
      <c r="O227" s="33">
        <v>303.25535281124252</v>
      </c>
      <c r="Q227" s="33" t="s">
        <v>1146</v>
      </c>
      <c r="R227" s="33" t="s">
        <v>1145</v>
      </c>
      <c r="S227" s="33">
        <v>28</v>
      </c>
      <c r="T227" s="33">
        <v>1.139633634810445</v>
      </c>
      <c r="U227" s="33">
        <v>0.70732979287394082</v>
      </c>
      <c r="V227" s="128">
        <v>0.66979848874915771</v>
      </c>
      <c r="X227" s="33" t="str">
        <f>VLOOKUP(B227,Population!A:B,1,)</f>
        <v>Xeon Gold 6258R 28C 2.7GHz</v>
      </c>
    </row>
    <row r="228" spans="1:24" hidden="1" x14ac:dyDescent="0.25">
      <c r="A228" s="34">
        <v>226</v>
      </c>
      <c r="B228" s="33" t="s">
        <v>863</v>
      </c>
      <c r="C228" s="33" t="s">
        <v>134</v>
      </c>
      <c r="D228" s="33" t="s">
        <v>135</v>
      </c>
      <c r="N228" s="33">
        <v>135.82059842661889</v>
      </c>
      <c r="O228" s="33">
        <v>279.9258299427583</v>
      </c>
      <c r="Q228" s="33" t="s">
        <v>1146</v>
      </c>
      <c r="R228" s="33" t="s">
        <v>1145</v>
      </c>
      <c r="S228" s="33">
        <v>24</v>
      </c>
      <c r="T228" s="33">
        <v>10.57422961148418</v>
      </c>
      <c r="U228" s="33">
        <v>7.6818998259978226</v>
      </c>
      <c r="V228" s="128">
        <v>5.8948033252170244</v>
      </c>
      <c r="X228" s="33" t="str">
        <f>VLOOKUP(B228,Population!A:B,1,)</f>
        <v>Xeon Gold 6233 24C 2.5GHz</v>
      </c>
    </row>
    <row r="229" spans="1:24" hidden="1" x14ac:dyDescent="0.25">
      <c r="A229" s="34">
        <v>227</v>
      </c>
      <c r="B229" s="33" t="s">
        <v>6</v>
      </c>
      <c r="C229" s="33" t="s">
        <v>7</v>
      </c>
      <c r="D229" s="33" t="s">
        <v>8</v>
      </c>
      <c r="N229" s="33">
        <v>101.5917382619097</v>
      </c>
      <c r="O229" s="33">
        <v>162.8594315993781</v>
      </c>
      <c r="Q229" s="33" t="s">
        <v>1146</v>
      </c>
      <c r="R229" s="33" t="s">
        <v>1145</v>
      </c>
      <c r="S229" s="33">
        <v>32</v>
      </c>
      <c r="T229" s="33">
        <v>2.2792672696208891</v>
      </c>
      <c r="U229" s="33">
        <v>1.2996659309198879</v>
      </c>
      <c r="V229" s="128">
        <v>1.251239031955709</v>
      </c>
      <c r="X229" s="33" t="str">
        <f>VLOOKUP(B229,Population!A:B,1,)</f>
        <v>AMD EPYC 7542 32C 2.9GHz</v>
      </c>
    </row>
    <row r="230" spans="1:24" hidden="1" x14ac:dyDescent="0.25">
      <c r="A230" s="34">
        <v>228</v>
      </c>
      <c r="B230" s="33" t="s">
        <v>477</v>
      </c>
      <c r="C230" s="33" t="s">
        <v>478</v>
      </c>
      <c r="D230" s="33" t="s">
        <v>479</v>
      </c>
      <c r="M230" s="33">
        <v>1.358109232408446E-2</v>
      </c>
      <c r="N230" s="33">
        <v>756.33716124980629</v>
      </c>
      <c r="O230" s="33">
        <v>1052.1807688377589</v>
      </c>
      <c r="P230" s="33">
        <v>39.18652565611152</v>
      </c>
      <c r="Q230" s="33" t="s">
        <v>1135</v>
      </c>
      <c r="R230" s="33" t="s">
        <v>1145</v>
      </c>
      <c r="S230" s="33">
        <v>8</v>
      </c>
      <c r="T230" s="33">
        <v>2.2841422625905392</v>
      </c>
      <c r="U230" s="33">
        <v>2.15439128801922</v>
      </c>
      <c r="V230" s="128">
        <v>2.471422013936786</v>
      </c>
      <c r="X230" s="33" t="str">
        <f>VLOOKUP(B230,Population!A:B,1,)</f>
        <v>Vector Engine Type10AE 8C 1.58GHz</v>
      </c>
    </row>
    <row r="231" spans="1:24" hidden="1" x14ac:dyDescent="0.25">
      <c r="A231" s="34">
        <v>229</v>
      </c>
      <c r="B231" s="33" t="s">
        <v>936</v>
      </c>
      <c r="C231" s="33" t="s">
        <v>134</v>
      </c>
      <c r="D231" s="33" t="s">
        <v>937</v>
      </c>
      <c r="N231" s="33">
        <v>160.72413862361881</v>
      </c>
      <c r="O231" s="33">
        <v>1285.9505542227189</v>
      </c>
      <c r="Q231" s="33" t="s">
        <v>1135</v>
      </c>
      <c r="R231" s="33" t="s">
        <v>1145</v>
      </c>
      <c r="S231" s="33">
        <v>24</v>
      </c>
      <c r="T231" s="33">
        <v>2.2841422625905392</v>
      </c>
      <c r="U231" s="33">
        <v>5.3666502069980577</v>
      </c>
      <c r="V231" s="128">
        <v>1.513723370330406</v>
      </c>
      <c r="X231" s="33" t="str">
        <f>VLOOKUP(B231,Population!A:B,1,)</f>
        <v>Xeon Platinum 8260 24C 2.4GHz</v>
      </c>
    </row>
    <row r="232" spans="1:24" hidden="1" x14ac:dyDescent="0.25">
      <c r="A232" s="34">
        <v>230</v>
      </c>
      <c r="B232" s="33" t="s">
        <v>968</v>
      </c>
      <c r="C232" s="33" t="s">
        <v>134</v>
      </c>
      <c r="D232" s="33" t="s">
        <v>937</v>
      </c>
      <c r="N232" s="33">
        <v>153.40343704245069</v>
      </c>
      <c r="O232" s="33">
        <v>246.6288349265962</v>
      </c>
      <c r="Q232" s="33" t="s">
        <v>1135</v>
      </c>
      <c r="R232" s="33" t="s">
        <v>1145</v>
      </c>
      <c r="S232" s="33">
        <v>28</v>
      </c>
      <c r="T232" s="33">
        <v>1.7126950316605489</v>
      </c>
      <c r="U232" s="33">
        <v>1.2933823268341871</v>
      </c>
      <c r="V232" s="128">
        <v>1.266849197447077</v>
      </c>
      <c r="X232" s="33" t="str">
        <f>VLOOKUP(B232,Population!A:B,1,)</f>
        <v>Xeon Platnium 8276L 28C 2.2GHz</v>
      </c>
    </row>
    <row r="233" spans="1:24" hidden="1" x14ac:dyDescent="0.25">
      <c r="A233" s="34">
        <v>231</v>
      </c>
      <c r="B233" s="33" t="s">
        <v>19</v>
      </c>
      <c r="C233" s="33" t="s">
        <v>7</v>
      </c>
      <c r="D233" s="33" t="s">
        <v>8</v>
      </c>
      <c r="N233" s="33">
        <v>71.342026777428131</v>
      </c>
      <c r="O233" s="33">
        <v>107.1681114649989</v>
      </c>
      <c r="Q233" s="33" t="s">
        <v>1135</v>
      </c>
      <c r="R233" s="33" t="s">
        <v>1145</v>
      </c>
      <c r="S233" s="33">
        <v>64</v>
      </c>
      <c r="T233" s="33">
        <v>1.715151068599345</v>
      </c>
      <c r="U233" s="33">
        <v>2.636145803566833</v>
      </c>
      <c r="V233" s="128">
        <v>3.114965129825551</v>
      </c>
      <c r="X233" s="33" t="str">
        <f>VLOOKUP(B233,Population!A:B,1,)</f>
        <v>AMD EPYC 7702 64C 2GHz</v>
      </c>
    </row>
    <row r="234" spans="1:24" hidden="1" x14ac:dyDescent="0.25">
      <c r="A234" s="34">
        <v>232</v>
      </c>
      <c r="B234" s="33" t="s">
        <v>883</v>
      </c>
      <c r="C234" s="33" t="s">
        <v>134</v>
      </c>
      <c r="D234" s="33" t="s">
        <v>135</v>
      </c>
      <c r="N234" s="33">
        <v>206.34229226673901</v>
      </c>
      <c r="O234" s="33">
        <v>336.31234901074453</v>
      </c>
      <c r="Q234" s="33" t="s">
        <v>1135</v>
      </c>
      <c r="R234" s="33" t="s">
        <v>1145</v>
      </c>
      <c r="S234" s="33">
        <v>24</v>
      </c>
      <c r="T234" s="33">
        <v>0.85634751583027446</v>
      </c>
      <c r="U234" s="33">
        <v>0.55178760421012418</v>
      </c>
      <c r="V234" s="128">
        <v>0.53372819630570401</v>
      </c>
      <c r="X234" s="33" t="str">
        <f>VLOOKUP(B234,Population!A:B,1,)</f>
        <v>Xeon Gold 6248R 24C 3GHz</v>
      </c>
    </row>
    <row r="235" spans="1:24" hidden="1" x14ac:dyDescent="0.25">
      <c r="A235" s="34">
        <v>233</v>
      </c>
      <c r="B235" s="33" t="s">
        <v>865</v>
      </c>
      <c r="C235" s="33" t="s">
        <v>134</v>
      </c>
      <c r="D235" s="33" t="s">
        <v>135</v>
      </c>
      <c r="N235" s="33">
        <v>106.69139467469731</v>
      </c>
      <c r="O235" s="33">
        <v>235.41836993969989</v>
      </c>
      <c r="Q235" s="33" t="s">
        <v>1135</v>
      </c>
      <c r="R235" s="33" t="s">
        <v>1145</v>
      </c>
      <c r="S235" s="33">
        <v>22</v>
      </c>
      <c r="T235" s="33">
        <v>0.85634751583027446</v>
      </c>
      <c r="U235" s="33">
        <v>0.74138499229617727</v>
      </c>
      <c r="V235" s="128">
        <v>0.52970686917193788</v>
      </c>
      <c r="X235" s="33" t="str">
        <f>VLOOKUP(B235,Population!A:B,1,)</f>
        <v>Xeon Gold 6238 22C 2.1GHz</v>
      </c>
    </row>
    <row r="236" spans="1:24" hidden="1" x14ac:dyDescent="0.25">
      <c r="A236" s="34">
        <v>234</v>
      </c>
      <c r="B236" s="33" t="s">
        <v>876</v>
      </c>
      <c r="C236" s="33" t="s">
        <v>134</v>
      </c>
      <c r="D236" s="33" t="s">
        <v>135</v>
      </c>
      <c r="M236" s="33">
        <v>1.108626062322946E-3</v>
      </c>
      <c r="N236" s="33">
        <v>232.06926724979621</v>
      </c>
      <c r="O236" s="33">
        <v>347.52271357504912</v>
      </c>
      <c r="Q236" s="33" t="s">
        <v>1135</v>
      </c>
      <c r="R236" s="33" t="s">
        <v>1145</v>
      </c>
      <c r="S236" s="33">
        <v>20</v>
      </c>
      <c r="T236" s="33">
        <v>0.85634751583027446</v>
      </c>
      <c r="U236" s="33">
        <v>0.32823499320723398</v>
      </c>
      <c r="V236" s="128">
        <v>0.34555890257006427</v>
      </c>
      <c r="X236" s="33" t="str">
        <f>VLOOKUP(B236,Population!A:B,1,)</f>
        <v>Xeon Gold 6242R 20C 3.1GHz</v>
      </c>
    </row>
    <row r="237" spans="1:24" hidden="1" x14ac:dyDescent="0.25">
      <c r="A237" s="34">
        <v>235</v>
      </c>
      <c r="B237" s="33" t="s">
        <v>133</v>
      </c>
      <c r="C237" s="33" t="s">
        <v>134</v>
      </c>
      <c r="D237" s="33" t="s">
        <v>135</v>
      </c>
      <c r="N237" s="33">
        <v>207.33986327934031</v>
      </c>
      <c r="O237" s="33">
        <v>302.68135259481357</v>
      </c>
      <c r="Q237" s="33" t="s">
        <v>1135</v>
      </c>
      <c r="R237" s="33" t="s">
        <v>1145</v>
      </c>
      <c r="S237" s="33">
        <v>12</v>
      </c>
      <c r="T237" s="33">
        <v>0.85634751583027446</v>
      </c>
      <c r="U237" s="33">
        <v>0.31487552282428799</v>
      </c>
      <c r="V237" s="128">
        <v>0.34004689514371711</v>
      </c>
      <c r="X237" s="33" t="str">
        <f>VLOOKUP(B237,Population!A:B,1,)</f>
        <v>Intel Xeon Gold 6226 12C 2.7GHz</v>
      </c>
    </row>
    <row r="238" spans="1:24" hidden="1" x14ac:dyDescent="0.25">
      <c r="A238" s="34">
        <v>236</v>
      </c>
      <c r="B238" s="33" t="s">
        <v>946</v>
      </c>
      <c r="C238" s="33" t="s">
        <v>134</v>
      </c>
      <c r="D238" s="33" t="s">
        <v>937</v>
      </c>
      <c r="N238" s="33">
        <v>153.59039393851421</v>
      </c>
      <c r="O238" s="33">
        <v>247.45523775655349</v>
      </c>
      <c r="Q238" s="33" t="s">
        <v>1135</v>
      </c>
      <c r="R238" s="33" t="s">
        <v>1147</v>
      </c>
      <c r="S238" s="33">
        <v>28</v>
      </c>
      <c r="T238" s="33">
        <v>0.56899119399119402</v>
      </c>
      <c r="U238" s="33">
        <v>0.21494516355576859</v>
      </c>
      <c r="V238" s="128">
        <v>0.2094125848785342</v>
      </c>
      <c r="X238" s="33" t="str">
        <f>VLOOKUP(B238,Population!A:B,1,)</f>
        <v>Xeon Platinum 8276 28C 2.2GHz</v>
      </c>
    </row>
    <row r="239" spans="1:24" hidden="1" x14ac:dyDescent="0.25">
      <c r="A239" s="34">
        <v>237</v>
      </c>
      <c r="B239" s="33" t="s">
        <v>16</v>
      </c>
      <c r="C239" s="33" t="s">
        <v>7</v>
      </c>
      <c r="D239" s="33" t="s">
        <v>8</v>
      </c>
      <c r="N239" s="33">
        <v>95.888675262699024</v>
      </c>
      <c r="O239" s="33">
        <v>112.47977240398291</v>
      </c>
      <c r="P239" s="33">
        <v>5.2856182795698929</v>
      </c>
      <c r="Q239" s="33" t="s">
        <v>1135</v>
      </c>
      <c r="R239" s="33" t="s">
        <v>1147</v>
      </c>
      <c r="S239" s="33">
        <v>64</v>
      </c>
      <c r="T239" s="33">
        <v>0.56899119399119402</v>
      </c>
      <c r="U239" s="33">
        <v>0.1545293857278211</v>
      </c>
      <c r="V239" s="128">
        <v>0.20678149192833439</v>
      </c>
      <c r="X239" s="33" t="str">
        <f>VLOOKUP(B239,Population!A:B,1,)</f>
        <v>AMD EPYC 7662 64C 2GHz</v>
      </c>
    </row>
    <row r="240" spans="1:24" hidden="1" x14ac:dyDescent="0.25">
      <c r="A240" s="34">
        <v>238</v>
      </c>
      <c r="B240" s="33" t="s">
        <v>964</v>
      </c>
      <c r="C240" s="33" t="s">
        <v>953</v>
      </c>
      <c r="D240" s="33" t="s">
        <v>954</v>
      </c>
      <c r="N240" s="33">
        <v>198.48013247404219</v>
      </c>
      <c r="O240" s="33">
        <v>291.1904777228786</v>
      </c>
      <c r="P240" s="33">
        <v>30.52879594820384</v>
      </c>
      <c r="Q240" s="33" t="s">
        <v>1147</v>
      </c>
      <c r="R240" s="33" t="s">
        <v>1145</v>
      </c>
      <c r="S240" s="33">
        <v>38</v>
      </c>
      <c r="T240" s="33">
        <v>1.142894461859979</v>
      </c>
      <c r="U240" s="33">
        <v>3.8007640345097529</v>
      </c>
      <c r="V240" s="128">
        <v>4.0978288066414166</v>
      </c>
      <c r="X240" s="33" t="str">
        <f>VLOOKUP(B240,Population!A:B,1,)</f>
        <v>Xeon Platinum 8368Q 38C 2.6GHz</v>
      </c>
    </row>
    <row r="241" spans="1:24" hidden="1" x14ac:dyDescent="0.25">
      <c r="A241" s="34">
        <v>239</v>
      </c>
      <c r="B241" s="33" t="s">
        <v>485</v>
      </c>
      <c r="C241" s="33" t="s">
        <v>478</v>
      </c>
      <c r="D241" s="33" t="s">
        <v>479</v>
      </c>
      <c r="M241" s="33">
        <v>1.7082419590643279E-2</v>
      </c>
      <c r="N241" s="33">
        <v>798.75521303258131</v>
      </c>
      <c r="O241" s="33">
        <v>1075.16511528822</v>
      </c>
      <c r="P241" s="33">
        <v>31.774259868421051</v>
      </c>
      <c r="Q241" s="33" t="s">
        <v>1147</v>
      </c>
      <c r="R241" s="33" t="s">
        <v>1145</v>
      </c>
      <c r="S241" s="33">
        <v>8</v>
      </c>
      <c r="T241" s="33">
        <v>0.57144723092998961</v>
      </c>
      <c r="U241" s="33">
        <v>1.0023995601314399</v>
      </c>
      <c r="V241" s="128">
        <v>1.1791193625750021</v>
      </c>
      <c r="X241" s="33" t="str">
        <f>VLOOKUP(B241,Population!A:B,1,)</f>
        <v>Vector Engine Type20B 8C 1.6GHz</v>
      </c>
    </row>
    <row r="242" spans="1:24" hidden="1" x14ac:dyDescent="0.25">
      <c r="A242" s="34">
        <v>240</v>
      </c>
      <c r="B242" s="33" t="s">
        <v>33</v>
      </c>
      <c r="C242" s="33" t="s">
        <v>7</v>
      </c>
      <c r="D242" s="33" t="s">
        <v>8</v>
      </c>
      <c r="N242" s="33">
        <v>106.8421020553273</v>
      </c>
      <c r="O242" s="33">
        <v>146.0263110665648</v>
      </c>
      <c r="Q242" s="33" t="s">
        <v>1147</v>
      </c>
      <c r="R242" s="33" t="s">
        <v>1145</v>
      </c>
      <c r="S242" s="33">
        <v>64</v>
      </c>
      <c r="T242" s="33">
        <v>3.4319487983281101</v>
      </c>
      <c r="U242" s="33">
        <v>2.5151794733731769</v>
      </c>
      <c r="V242" s="128">
        <v>2.8895545159556089</v>
      </c>
      <c r="X242" s="33" t="str">
        <f>VLOOKUP(B242,Population!A:B,1,)</f>
        <v>AMD EPYC 7H12 64C 2.6GHz</v>
      </c>
    </row>
    <row r="243" spans="1:24" hidden="1" x14ac:dyDescent="0.25">
      <c r="A243" s="34">
        <v>241</v>
      </c>
      <c r="B243" s="33" t="s">
        <v>960</v>
      </c>
      <c r="C243" s="33" t="s">
        <v>953</v>
      </c>
      <c r="D243" s="33" t="s">
        <v>954</v>
      </c>
      <c r="N243" s="33">
        <v>181.73560938015609</v>
      </c>
      <c r="O243" s="33">
        <v>268.79114575633002</v>
      </c>
      <c r="P243" s="33">
        <v>10.694237697978121</v>
      </c>
      <c r="Q243" s="33" t="s">
        <v>1147</v>
      </c>
      <c r="R243" s="33" t="s">
        <v>1145</v>
      </c>
      <c r="S243" s="33">
        <v>38</v>
      </c>
      <c r="T243" s="33">
        <v>1.142894461859979</v>
      </c>
      <c r="U243" s="33">
        <v>0.92321679358211717</v>
      </c>
      <c r="V243" s="128">
        <v>0.99593906775491581</v>
      </c>
      <c r="X243" s="33" t="str">
        <f>VLOOKUP(B243,Population!A:B,1,)</f>
        <v>Xeon Platinum 8368 38C 2.4GHz</v>
      </c>
    </row>
    <row r="244" spans="1:24" hidden="1" x14ac:dyDescent="0.25">
      <c r="A244" s="34">
        <v>242</v>
      </c>
      <c r="B244" s="33" t="s">
        <v>957</v>
      </c>
      <c r="C244" s="33" t="s">
        <v>953</v>
      </c>
      <c r="D244" s="33" t="s">
        <v>954</v>
      </c>
      <c r="N244" s="33">
        <v>165.36947786551809</v>
      </c>
      <c r="O244" s="33">
        <v>268.79112514955727</v>
      </c>
      <c r="Q244" s="33" t="s">
        <v>1147</v>
      </c>
      <c r="R244" s="33" t="s">
        <v>1145</v>
      </c>
      <c r="S244" s="33">
        <v>36</v>
      </c>
      <c r="T244" s="33">
        <v>0.57144723092998961</v>
      </c>
      <c r="U244" s="33">
        <v>0.65617565270232081</v>
      </c>
      <c r="V244" s="128">
        <v>0.63920314745903273</v>
      </c>
      <c r="X244" s="33" t="str">
        <f>VLOOKUP(B244,Population!A:B,1,)</f>
        <v>Xeon Platinum 8360Y 36C 2.4GHz</v>
      </c>
    </row>
    <row r="245" spans="1:24" hidden="1" x14ac:dyDescent="0.25">
      <c r="A245" s="34">
        <v>243</v>
      </c>
      <c r="B245" s="33" t="s">
        <v>859</v>
      </c>
      <c r="C245" s="33" t="s">
        <v>134</v>
      </c>
      <c r="D245" s="33" t="s">
        <v>135</v>
      </c>
      <c r="N245" s="33">
        <v>108.0076977289377</v>
      </c>
      <c r="O245" s="33">
        <v>235.19232</v>
      </c>
      <c r="Q245" s="33" t="s">
        <v>1147</v>
      </c>
      <c r="R245" s="33" t="s">
        <v>1145</v>
      </c>
      <c r="S245" s="33">
        <v>26</v>
      </c>
      <c r="T245" s="33">
        <v>1.142894461859979</v>
      </c>
      <c r="U245" s="33">
        <v>0.88559473036039105</v>
      </c>
      <c r="V245" s="128">
        <v>0.64374108168696564</v>
      </c>
      <c r="X245" s="33" t="str">
        <f>VLOOKUP(B245,Population!A:B,1,)</f>
        <v>Xeon Gold 6230R 26C 2.1GHz</v>
      </c>
    </row>
    <row r="246" spans="1:24" hidden="1" x14ac:dyDescent="0.25">
      <c r="A246" s="34">
        <v>244</v>
      </c>
      <c r="B246" s="33" t="s">
        <v>27</v>
      </c>
      <c r="C246" s="33" t="s">
        <v>28</v>
      </c>
      <c r="D246" s="33" t="s">
        <v>29</v>
      </c>
      <c r="N246" s="33">
        <v>103.3864640440114</v>
      </c>
      <c r="O246" s="33">
        <v>134.49489268478561</v>
      </c>
      <c r="Q246" s="33" t="s">
        <v>1147</v>
      </c>
      <c r="R246" s="33" t="s">
        <v>1145</v>
      </c>
      <c r="S246" s="33">
        <v>64</v>
      </c>
      <c r="T246" s="33">
        <v>2.5796760710553821</v>
      </c>
      <c r="U246" s="33">
        <v>2.523134905534957</v>
      </c>
      <c r="V246" s="128">
        <v>2.996411369686693</v>
      </c>
      <c r="X246" s="33" t="str">
        <f>VLOOKUP(B246,Population!A:B,1,)</f>
        <v>AMD EPYC 7763 64C 2.45GHz</v>
      </c>
    </row>
    <row r="247" spans="1:24" hidden="1" x14ac:dyDescent="0.25">
      <c r="A247" s="34">
        <v>245</v>
      </c>
      <c r="B247" s="33" t="s">
        <v>952</v>
      </c>
      <c r="C247" s="33" t="s">
        <v>953</v>
      </c>
      <c r="D247" s="33" t="s">
        <v>954</v>
      </c>
      <c r="N247" s="33">
        <v>204.42421874999999</v>
      </c>
      <c r="O247" s="33">
        <v>289.53574218749998</v>
      </c>
      <c r="Q247" s="33" t="s">
        <v>1145</v>
      </c>
      <c r="R247" s="33" t="s">
        <v>1145</v>
      </c>
      <c r="S247" s="33">
        <v>32</v>
      </c>
      <c r="T247" s="33">
        <v>0.28735632183908039</v>
      </c>
      <c r="U247" s="33">
        <v>0.1780620337904032</v>
      </c>
      <c r="V247" s="128">
        <v>0.20014329703725439</v>
      </c>
      <c r="X247" s="33" t="str">
        <f>VLOOKUP(B247,Population!A:B,1,)</f>
        <v>Xeon Platinum 8358 32C 2.6GHz</v>
      </c>
    </row>
    <row r="248" spans="1:24" hidden="1" x14ac:dyDescent="0.25">
      <c r="A248" s="34">
        <v>246</v>
      </c>
      <c r="B248" s="33" t="s">
        <v>886</v>
      </c>
      <c r="C248" s="33" t="s">
        <v>134</v>
      </c>
      <c r="D248" s="33" t="s">
        <v>135</v>
      </c>
      <c r="N248" s="33">
        <v>118.23734134452781</v>
      </c>
      <c r="O248" s="33">
        <v>233.85599043729709</v>
      </c>
      <c r="Q248" s="33" t="s">
        <v>1145</v>
      </c>
      <c r="R248" s="33" t="s">
        <v>1145</v>
      </c>
      <c r="S248" s="33">
        <v>24</v>
      </c>
      <c r="T248" s="33">
        <v>4.5977011494252888</v>
      </c>
      <c r="U248" s="33">
        <v>3.1131954313533949</v>
      </c>
      <c r="V248" s="128">
        <v>2.5058326981803289</v>
      </c>
      <c r="X248" s="33" t="str">
        <f>VLOOKUP(B248,Population!A:B,1,)</f>
        <v>Xeon Gold 6252 24C 2.1GHz</v>
      </c>
    </row>
  </sheetData>
  <autoFilter ref="A1:W248" xr:uid="{D53DC9EA-0F17-40D9-B65E-6A901877BC71}">
    <filterColumn colId="1">
      <filters>
        <filter val="Xeon E5430 4C 2.666GHz"/>
        <filter val="Xeon E5430 4C 2.67GHz"/>
      </filters>
    </filterColumn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333"/>
  <sheetViews>
    <sheetView workbookViewId="0">
      <selection activeCell="A2" sqref="A2"/>
    </sheetView>
  </sheetViews>
  <sheetFormatPr defaultColWidth="12.6640625" defaultRowHeight="15.75" customHeight="1" x14ac:dyDescent="0.25"/>
  <cols>
    <col min="1" max="1" width="27.6640625" customWidth="1"/>
    <col min="3" max="3" width="19.109375" customWidth="1"/>
    <col min="7" max="7" width="19.77734375" customWidth="1"/>
    <col min="10" max="10" width="18.77734375" customWidth="1"/>
  </cols>
  <sheetData>
    <row r="1" spans="1:19" ht="15.75" customHeight="1" x14ac:dyDescent="0.3">
      <c r="A1" s="1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4">
        <v>44594</v>
      </c>
      <c r="J1" s="3"/>
      <c r="K1" s="5" t="s">
        <v>3</v>
      </c>
      <c r="L1" s="5" t="s">
        <v>4</v>
      </c>
      <c r="M1" s="5" t="s">
        <v>5</v>
      </c>
      <c r="N1" s="3"/>
      <c r="O1" s="6">
        <v>43983</v>
      </c>
      <c r="P1" s="7">
        <v>44501</v>
      </c>
      <c r="Q1" s="3"/>
      <c r="R1" s="5">
        <v>48</v>
      </c>
      <c r="S1" s="5">
        <v>13</v>
      </c>
    </row>
    <row r="2" spans="1:19" ht="15.75" customHeight="1" x14ac:dyDescent="0.3">
      <c r="A2" s="8" t="s">
        <v>6</v>
      </c>
      <c r="B2" s="8" t="s">
        <v>7</v>
      </c>
      <c r="C2" s="8" t="s">
        <v>8</v>
      </c>
      <c r="D2" s="9">
        <v>2500</v>
      </c>
      <c r="E2" s="10"/>
      <c r="F2" s="10"/>
      <c r="G2" s="9">
        <v>225</v>
      </c>
      <c r="H2" s="9">
        <v>64</v>
      </c>
      <c r="I2" s="11">
        <v>44806</v>
      </c>
      <c r="J2" s="11">
        <v>44654</v>
      </c>
      <c r="K2" s="10"/>
      <c r="L2" s="9" t="s">
        <v>9</v>
      </c>
      <c r="M2" s="9" t="s">
        <v>10</v>
      </c>
      <c r="N2" s="10"/>
      <c r="O2" s="12">
        <v>43983</v>
      </c>
      <c r="P2" s="13">
        <v>44501</v>
      </c>
      <c r="Q2" s="9">
        <v>128</v>
      </c>
      <c r="R2" s="9">
        <v>32</v>
      </c>
      <c r="S2" s="9">
        <v>8</v>
      </c>
    </row>
    <row r="3" spans="1:19" ht="15.75" customHeight="1" x14ac:dyDescent="0.3">
      <c r="A3" s="8" t="s">
        <v>11</v>
      </c>
      <c r="B3" s="8" t="s">
        <v>12</v>
      </c>
      <c r="C3" s="8" t="s">
        <v>13</v>
      </c>
      <c r="D3" s="9">
        <v>9060</v>
      </c>
      <c r="E3" s="10"/>
      <c r="F3" s="10"/>
      <c r="G3" s="9">
        <v>180</v>
      </c>
      <c r="H3" s="9">
        <v>64</v>
      </c>
      <c r="I3" s="11">
        <v>44594</v>
      </c>
      <c r="J3" s="11">
        <v>44595</v>
      </c>
      <c r="K3" s="10"/>
      <c r="L3" s="9" t="s">
        <v>14</v>
      </c>
      <c r="M3" s="9" t="s">
        <v>15</v>
      </c>
      <c r="N3" s="10"/>
      <c r="O3" s="13">
        <v>43770</v>
      </c>
      <c r="P3" s="13">
        <v>44501</v>
      </c>
      <c r="Q3" s="9">
        <v>64</v>
      </c>
      <c r="R3" s="9">
        <v>32</v>
      </c>
      <c r="S3" s="9">
        <v>5</v>
      </c>
    </row>
    <row r="4" spans="1:19" ht="15.75" customHeight="1" x14ac:dyDescent="0.3">
      <c r="A4" s="8" t="s">
        <v>16</v>
      </c>
      <c r="B4" s="8" t="s">
        <v>7</v>
      </c>
      <c r="C4" s="8" t="s">
        <v>8</v>
      </c>
      <c r="D4" s="9">
        <v>6837</v>
      </c>
      <c r="E4" s="10"/>
      <c r="F4" s="10"/>
      <c r="G4" s="9">
        <v>225</v>
      </c>
      <c r="H4" s="9">
        <v>128</v>
      </c>
      <c r="I4" s="9">
        <v>2</v>
      </c>
      <c r="J4" s="11">
        <v>44623</v>
      </c>
      <c r="K4" s="10"/>
      <c r="L4" s="9" t="s">
        <v>17</v>
      </c>
      <c r="M4" s="9">
        <v>32</v>
      </c>
      <c r="N4" s="9" t="s">
        <v>18</v>
      </c>
      <c r="O4" s="13">
        <v>44136</v>
      </c>
      <c r="P4" s="12">
        <v>44348</v>
      </c>
      <c r="Q4" s="9">
        <v>256</v>
      </c>
      <c r="R4" s="9">
        <v>64</v>
      </c>
      <c r="S4" s="9">
        <v>2</v>
      </c>
    </row>
    <row r="5" spans="1:19" ht="15.75" customHeight="1" x14ac:dyDescent="0.3">
      <c r="A5" s="8" t="s">
        <v>19</v>
      </c>
      <c r="B5" s="8" t="s">
        <v>7</v>
      </c>
      <c r="C5" s="8" t="s">
        <v>8</v>
      </c>
      <c r="D5" s="9">
        <v>5895</v>
      </c>
      <c r="E5" s="10"/>
      <c r="F5" s="10"/>
      <c r="G5" s="9">
        <v>200</v>
      </c>
      <c r="H5" s="9">
        <v>128</v>
      </c>
      <c r="I5" s="9">
        <v>2</v>
      </c>
      <c r="J5" s="9" t="s">
        <v>20</v>
      </c>
      <c r="K5" s="10"/>
      <c r="L5" s="9" t="s">
        <v>21</v>
      </c>
      <c r="M5" s="9" t="s">
        <v>22</v>
      </c>
      <c r="N5" s="10"/>
      <c r="O5" s="13">
        <v>44136</v>
      </c>
      <c r="P5" s="13">
        <v>44501</v>
      </c>
      <c r="Q5" s="9">
        <v>256</v>
      </c>
      <c r="R5" s="9">
        <v>64</v>
      </c>
      <c r="S5" s="9">
        <v>6</v>
      </c>
    </row>
    <row r="6" spans="1:19" ht="15.75" customHeight="1" x14ac:dyDescent="0.3">
      <c r="A6" s="8" t="s">
        <v>23</v>
      </c>
      <c r="B6" s="8" t="s">
        <v>7</v>
      </c>
      <c r="C6" s="8" t="s">
        <v>8</v>
      </c>
      <c r="D6" s="9">
        <v>5825</v>
      </c>
      <c r="E6" s="10"/>
      <c r="F6" s="10"/>
      <c r="G6" s="9">
        <v>225</v>
      </c>
      <c r="H6" s="9">
        <v>128</v>
      </c>
      <c r="I6" s="9" t="s">
        <v>24</v>
      </c>
      <c r="J6" s="11">
        <v>44654</v>
      </c>
      <c r="K6" s="10"/>
      <c r="L6" s="9" t="s">
        <v>25</v>
      </c>
      <c r="M6" s="9" t="s">
        <v>26</v>
      </c>
      <c r="N6" s="10"/>
      <c r="O6" s="12">
        <v>43983</v>
      </c>
      <c r="P6" s="13">
        <v>44501</v>
      </c>
      <c r="Q6" s="9">
        <v>256</v>
      </c>
      <c r="R6" s="9">
        <v>64</v>
      </c>
      <c r="S6" s="9">
        <v>26</v>
      </c>
    </row>
    <row r="7" spans="1:19" ht="15.75" customHeight="1" x14ac:dyDescent="0.3">
      <c r="A7" s="8" t="s">
        <v>27</v>
      </c>
      <c r="B7" s="8" t="s">
        <v>28</v>
      </c>
      <c r="C7" s="8" t="s">
        <v>29</v>
      </c>
      <c r="D7" s="9">
        <v>7890</v>
      </c>
      <c r="E7" s="10"/>
      <c r="F7" s="10"/>
      <c r="G7" s="9">
        <v>280</v>
      </c>
      <c r="H7" s="9">
        <v>128</v>
      </c>
      <c r="I7" s="9" t="s">
        <v>30</v>
      </c>
      <c r="J7" s="11">
        <v>44684</v>
      </c>
      <c r="K7" s="10"/>
      <c r="L7" s="9" t="s">
        <v>31</v>
      </c>
      <c r="M7" s="9" t="s">
        <v>32</v>
      </c>
      <c r="N7" s="10"/>
      <c r="O7" s="12">
        <v>44348</v>
      </c>
      <c r="P7" s="13">
        <v>44501</v>
      </c>
      <c r="Q7" s="9">
        <v>256</v>
      </c>
      <c r="R7" s="9">
        <v>64</v>
      </c>
      <c r="S7" s="9">
        <v>9</v>
      </c>
    </row>
    <row r="8" spans="1:19" ht="15.75" customHeight="1" x14ac:dyDescent="0.3">
      <c r="A8" s="8" t="s">
        <v>33</v>
      </c>
      <c r="B8" s="8" t="s">
        <v>7</v>
      </c>
      <c r="C8" s="8" t="s">
        <v>8</v>
      </c>
      <c r="D8" s="9">
        <v>8444</v>
      </c>
      <c r="E8" s="10"/>
      <c r="F8" s="10"/>
      <c r="G8" s="9">
        <v>280</v>
      </c>
      <c r="H8" s="9">
        <v>128</v>
      </c>
      <c r="I8" s="11">
        <v>44714</v>
      </c>
      <c r="J8" s="11">
        <v>44623</v>
      </c>
      <c r="K8" s="10"/>
      <c r="L8" s="9" t="s">
        <v>34</v>
      </c>
      <c r="M8" s="9" t="s">
        <v>35</v>
      </c>
      <c r="N8" s="10"/>
      <c r="O8" s="12">
        <v>44348</v>
      </c>
      <c r="P8" s="13">
        <v>44501</v>
      </c>
      <c r="Q8" s="9">
        <v>256</v>
      </c>
      <c r="R8" s="9">
        <v>64</v>
      </c>
      <c r="S8" s="9">
        <v>12</v>
      </c>
    </row>
    <row r="9" spans="1:19" ht="15.75" customHeight="1" x14ac:dyDescent="0.3">
      <c r="A9" s="8" t="s">
        <v>36</v>
      </c>
      <c r="B9" s="8" t="s">
        <v>7</v>
      </c>
      <c r="C9" s="8" t="s">
        <v>8</v>
      </c>
      <c r="D9" s="9">
        <v>7638</v>
      </c>
      <c r="E9" s="10"/>
      <c r="F9" s="10"/>
      <c r="G9" s="9">
        <v>280</v>
      </c>
      <c r="H9" s="9">
        <v>128</v>
      </c>
      <c r="I9" s="11">
        <v>44714</v>
      </c>
      <c r="J9" s="11">
        <v>44623</v>
      </c>
      <c r="K9" s="10"/>
      <c r="L9" s="9" t="s">
        <v>37</v>
      </c>
      <c r="M9" s="9" t="s">
        <v>38</v>
      </c>
      <c r="N9" s="9" t="s">
        <v>39</v>
      </c>
      <c r="O9" s="13">
        <v>43770</v>
      </c>
      <c r="P9" s="13">
        <v>44501</v>
      </c>
      <c r="Q9" s="9">
        <v>256</v>
      </c>
      <c r="R9" s="9">
        <v>64</v>
      </c>
      <c r="S9" s="9">
        <v>11</v>
      </c>
    </row>
    <row r="10" spans="1:19" ht="15.75" customHeight="1" x14ac:dyDescent="0.3">
      <c r="A10" s="8" t="s">
        <v>40</v>
      </c>
      <c r="B10" s="8" t="s">
        <v>41</v>
      </c>
      <c r="C10" s="8" t="s">
        <v>42</v>
      </c>
      <c r="D10" s="10"/>
      <c r="E10" s="10"/>
      <c r="F10" s="10"/>
      <c r="G10" s="10"/>
      <c r="H10" s="10"/>
      <c r="I10" s="10"/>
      <c r="J10" s="10"/>
      <c r="K10" s="10"/>
      <c r="L10" s="9" t="s">
        <v>43</v>
      </c>
      <c r="M10" s="11">
        <v>44785</v>
      </c>
      <c r="N10" s="9" t="s">
        <v>44</v>
      </c>
      <c r="O10" s="13">
        <v>40848</v>
      </c>
      <c r="P10" s="13">
        <v>40848</v>
      </c>
      <c r="Q10" s="10"/>
      <c r="R10" s="9">
        <v>16</v>
      </c>
      <c r="S10" s="9">
        <v>1</v>
      </c>
    </row>
    <row r="11" spans="1:19" ht="15.75" customHeight="1" x14ac:dyDescent="0.3">
      <c r="A11" s="8" t="s">
        <v>45</v>
      </c>
      <c r="B11" s="8" t="s">
        <v>46</v>
      </c>
      <c r="C11" s="8" t="s">
        <v>47</v>
      </c>
      <c r="D11" s="10"/>
      <c r="E11" s="10"/>
      <c r="F11" s="10"/>
      <c r="G11" s="10"/>
      <c r="H11" s="10"/>
      <c r="I11" s="10"/>
      <c r="J11" s="10"/>
      <c r="K11" s="9" t="s">
        <v>48</v>
      </c>
      <c r="L11" s="9" t="s">
        <v>49</v>
      </c>
      <c r="M11" s="9">
        <v>16</v>
      </c>
      <c r="N11" s="10"/>
      <c r="O11" s="13">
        <v>43405</v>
      </c>
      <c r="P11" s="12">
        <v>43617</v>
      </c>
      <c r="Q11" s="10"/>
      <c r="R11" s="9">
        <v>28</v>
      </c>
      <c r="S11" s="9">
        <v>2</v>
      </c>
    </row>
    <row r="12" spans="1:19" ht="15.75" customHeight="1" x14ac:dyDescent="0.3">
      <c r="A12" s="8" t="s">
        <v>50</v>
      </c>
      <c r="B12" s="8" t="s">
        <v>1</v>
      </c>
      <c r="C12" s="8" t="s">
        <v>2</v>
      </c>
      <c r="D12" s="10"/>
      <c r="E12" s="10"/>
      <c r="F12" s="10"/>
      <c r="G12" s="10"/>
      <c r="H12" s="10"/>
      <c r="I12" s="9">
        <v>2</v>
      </c>
      <c r="J12" s="10"/>
      <c r="K12" s="10"/>
      <c r="L12" s="9" t="s">
        <v>51</v>
      </c>
      <c r="M12" s="9" t="s">
        <v>52</v>
      </c>
      <c r="N12" s="9" t="s">
        <v>53</v>
      </c>
      <c r="O12" s="13">
        <v>43770</v>
      </c>
      <c r="P12" s="13">
        <v>44501</v>
      </c>
      <c r="Q12" s="10"/>
      <c r="R12" s="9">
        <v>48</v>
      </c>
      <c r="S12" s="9">
        <v>5</v>
      </c>
    </row>
    <row r="13" spans="1:19" ht="15.75" customHeight="1" x14ac:dyDescent="0.3">
      <c r="A13" s="8" t="s">
        <v>54</v>
      </c>
      <c r="B13" s="8" t="s">
        <v>55</v>
      </c>
      <c r="C13" s="8" t="s">
        <v>56</v>
      </c>
      <c r="D13" s="10"/>
      <c r="E13" s="10"/>
      <c r="F13" s="10"/>
      <c r="G13" s="10"/>
      <c r="H13" s="10"/>
      <c r="I13" s="10"/>
      <c r="J13" s="10"/>
      <c r="K13" s="10"/>
      <c r="L13" s="9" t="s">
        <v>57</v>
      </c>
      <c r="M13" s="11">
        <v>44733</v>
      </c>
      <c r="N13" s="9" t="s">
        <v>58</v>
      </c>
      <c r="O13" s="12">
        <v>41426</v>
      </c>
      <c r="P13" s="12">
        <v>41426</v>
      </c>
      <c r="Q13" s="10"/>
      <c r="R13" s="9">
        <v>12</v>
      </c>
      <c r="S13" s="9">
        <v>2</v>
      </c>
    </row>
    <row r="14" spans="1:19" ht="15.75" customHeight="1" x14ac:dyDescent="0.3">
      <c r="A14" s="8" t="s">
        <v>59</v>
      </c>
      <c r="B14" s="8" t="s">
        <v>55</v>
      </c>
      <c r="C14" s="8" t="s">
        <v>56</v>
      </c>
      <c r="D14" s="10"/>
      <c r="E14" s="10"/>
      <c r="F14" s="10"/>
      <c r="G14" s="10"/>
      <c r="H14" s="10"/>
      <c r="I14" s="10"/>
      <c r="J14" s="10"/>
      <c r="K14" s="10"/>
      <c r="L14" s="9" t="s">
        <v>60</v>
      </c>
      <c r="M14" s="11">
        <v>44729</v>
      </c>
      <c r="N14" s="9" t="s">
        <v>61</v>
      </c>
      <c r="O14" s="13">
        <v>42309</v>
      </c>
      <c r="P14" s="13">
        <v>42675</v>
      </c>
      <c r="Q14" s="10"/>
      <c r="R14" s="9">
        <v>6</v>
      </c>
      <c r="S14" s="9">
        <v>5</v>
      </c>
    </row>
    <row r="15" spans="1:19" ht="15.75" customHeight="1" x14ac:dyDescent="0.3">
      <c r="A15" s="8" t="s">
        <v>62</v>
      </c>
      <c r="B15" s="8" t="s">
        <v>55</v>
      </c>
      <c r="C15" s="8" t="s">
        <v>56</v>
      </c>
      <c r="D15" s="10"/>
      <c r="E15" s="10"/>
      <c r="F15" s="10"/>
      <c r="G15" s="10"/>
      <c r="H15" s="10"/>
      <c r="I15" s="10"/>
      <c r="J15" s="10"/>
      <c r="K15" s="10"/>
      <c r="L15" s="9" t="s">
        <v>63</v>
      </c>
      <c r="M15" s="9">
        <v>20</v>
      </c>
      <c r="N15" s="9" t="s">
        <v>64</v>
      </c>
      <c r="O15" s="13">
        <v>42309</v>
      </c>
      <c r="P15" s="13">
        <v>43040</v>
      </c>
      <c r="Q15" s="10"/>
      <c r="R15" s="9">
        <v>8</v>
      </c>
      <c r="S15" s="9">
        <v>14</v>
      </c>
    </row>
    <row r="16" spans="1:19" ht="15.75" customHeight="1" x14ac:dyDescent="0.3">
      <c r="A16" s="8" t="s">
        <v>65</v>
      </c>
      <c r="B16" s="8" t="s">
        <v>55</v>
      </c>
      <c r="C16" s="8" t="s">
        <v>56</v>
      </c>
      <c r="D16" s="10"/>
      <c r="E16" s="10"/>
      <c r="F16" s="10"/>
      <c r="G16" s="10"/>
      <c r="H16" s="10"/>
      <c r="I16" s="10"/>
      <c r="J16" s="10"/>
      <c r="K16" s="10"/>
      <c r="L16" s="9" t="s">
        <v>66</v>
      </c>
      <c r="M16" s="9">
        <v>20</v>
      </c>
      <c r="N16" s="10"/>
      <c r="O16" s="12">
        <v>41791</v>
      </c>
      <c r="P16" s="12">
        <v>42887</v>
      </c>
      <c r="Q16" s="10"/>
      <c r="R16" s="9">
        <v>4</v>
      </c>
      <c r="S16" s="9">
        <v>17</v>
      </c>
    </row>
    <row r="17" spans="1:19" ht="15.75" customHeight="1" x14ac:dyDescent="0.3">
      <c r="A17" s="8" t="s">
        <v>67</v>
      </c>
      <c r="B17" s="8" t="s">
        <v>55</v>
      </c>
      <c r="C17" s="8" t="s">
        <v>56</v>
      </c>
      <c r="D17" s="10"/>
      <c r="E17" s="10"/>
      <c r="F17" s="10"/>
      <c r="G17" s="10"/>
      <c r="H17" s="10"/>
      <c r="I17" s="10"/>
      <c r="J17" s="10"/>
      <c r="K17" s="10"/>
      <c r="L17" s="9" t="s">
        <v>68</v>
      </c>
      <c r="M17" s="11">
        <v>44789</v>
      </c>
      <c r="N17" s="10"/>
      <c r="O17" s="13">
        <v>41944</v>
      </c>
      <c r="P17" s="13">
        <v>43040</v>
      </c>
      <c r="Q17" s="10"/>
      <c r="R17" s="9">
        <v>6</v>
      </c>
      <c r="S17" s="9">
        <v>39</v>
      </c>
    </row>
    <row r="18" spans="1:19" ht="15.75" customHeight="1" x14ac:dyDescent="0.3">
      <c r="A18" s="8" t="s">
        <v>69</v>
      </c>
      <c r="B18" s="8" t="s">
        <v>55</v>
      </c>
      <c r="C18" s="8" t="s">
        <v>56</v>
      </c>
      <c r="D18" s="10"/>
      <c r="E18" s="10"/>
      <c r="F18" s="10"/>
      <c r="G18" s="10"/>
      <c r="H18" s="10"/>
      <c r="I18" s="10"/>
      <c r="J18" s="10"/>
      <c r="K18" s="10"/>
      <c r="L18" s="9" t="s">
        <v>70</v>
      </c>
      <c r="M18" s="11">
        <v>44793</v>
      </c>
      <c r="N18" s="10"/>
      <c r="O18" s="13">
        <v>41944</v>
      </c>
      <c r="P18" s="13">
        <v>43040</v>
      </c>
      <c r="Q18" s="10"/>
      <c r="R18" s="9">
        <v>6</v>
      </c>
      <c r="S18" s="9">
        <v>26</v>
      </c>
    </row>
    <row r="19" spans="1:19" ht="15.75" customHeight="1" x14ac:dyDescent="0.3">
      <c r="A19" s="8" t="s">
        <v>71</v>
      </c>
      <c r="B19" s="8" t="s">
        <v>55</v>
      </c>
      <c r="C19" s="8" t="s">
        <v>56</v>
      </c>
      <c r="D19" s="10"/>
      <c r="E19" s="10"/>
      <c r="F19" s="10"/>
      <c r="G19" s="10"/>
      <c r="H19" s="10"/>
      <c r="I19" s="10"/>
      <c r="J19" s="10"/>
      <c r="K19" s="10"/>
      <c r="L19" s="9" t="s">
        <v>72</v>
      </c>
      <c r="M19" s="9" t="s">
        <v>73</v>
      </c>
      <c r="N19" s="10"/>
      <c r="O19" s="12">
        <v>41791</v>
      </c>
      <c r="P19" s="13">
        <v>42675</v>
      </c>
      <c r="Q19" s="10"/>
      <c r="R19" s="9">
        <v>4</v>
      </c>
      <c r="S19" s="9">
        <v>10</v>
      </c>
    </row>
    <row r="20" spans="1:19" ht="15.75" customHeight="1" x14ac:dyDescent="0.3">
      <c r="A20" s="8" t="s">
        <v>74</v>
      </c>
      <c r="B20" s="8" t="s">
        <v>55</v>
      </c>
      <c r="C20" s="8" t="s">
        <v>56</v>
      </c>
      <c r="D20" s="10"/>
      <c r="E20" s="10"/>
      <c r="F20" s="10"/>
      <c r="G20" s="10"/>
      <c r="H20" s="10"/>
      <c r="I20" s="10"/>
      <c r="J20" s="10"/>
      <c r="K20" s="10"/>
      <c r="L20" s="9" t="s">
        <v>75</v>
      </c>
      <c r="M20" s="9">
        <v>16</v>
      </c>
      <c r="N20" s="9" t="s">
        <v>76</v>
      </c>
      <c r="O20" s="13">
        <v>42309</v>
      </c>
      <c r="P20" s="12">
        <v>42887</v>
      </c>
      <c r="Q20" s="10"/>
      <c r="R20" s="9">
        <v>8</v>
      </c>
      <c r="S20" s="9">
        <v>4</v>
      </c>
    </row>
    <row r="21" spans="1:19" ht="15.75" customHeight="1" x14ac:dyDescent="0.3">
      <c r="A21" s="8" t="s">
        <v>77</v>
      </c>
      <c r="B21" s="8" t="s">
        <v>55</v>
      </c>
      <c r="C21" s="8" t="s">
        <v>56</v>
      </c>
      <c r="D21" s="10"/>
      <c r="E21" s="10"/>
      <c r="F21" s="10"/>
      <c r="G21" s="10"/>
      <c r="H21" s="10"/>
      <c r="I21" s="10"/>
      <c r="J21" s="10"/>
      <c r="K21" s="10"/>
      <c r="L21" s="9" t="s">
        <v>78</v>
      </c>
      <c r="M21" s="11">
        <v>44725</v>
      </c>
      <c r="N21" s="10"/>
      <c r="O21" s="13">
        <v>42309</v>
      </c>
      <c r="P21" s="13">
        <v>42675</v>
      </c>
      <c r="Q21" s="10"/>
      <c r="R21" s="9">
        <v>10</v>
      </c>
      <c r="S21" s="9">
        <v>6</v>
      </c>
    </row>
    <row r="22" spans="1:19" ht="15.75" customHeight="1" x14ac:dyDescent="0.3">
      <c r="A22" s="8" t="s">
        <v>79</v>
      </c>
      <c r="B22" s="8" t="s">
        <v>55</v>
      </c>
      <c r="C22" s="8" t="s">
        <v>56</v>
      </c>
      <c r="D22" s="10"/>
      <c r="E22" s="10"/>
      <c r="F22" s="10"/>
      <c r="G22" s="10"/>
      <c r="H22" s="10"/>
      <c r="I22" s="10"/>
      <c r="J22" s="10"/>
      <c r="K22" s="10"/>
      <c r="L22" s="9" t="s">
        <v>80</v>
      </c>
      <c r="M22" s="9" t="s">
        <v>81</v>
      </c>
      <c r="N22" s="10"/>
      <c r="O22" s="12">
        <v>41791</v>
      </c>
      <c r="P22" s="13">
        <v>43040</v>
      </c>
      <c r="Q22" s="10"/>
      <c r="R22" s="9">
        <v>8</v>
      </c>
      <c r="S22" s="9">
        <v>57</v>
      </c>
    </row>
    <row r="23" spans="1:19" ht="15.75" customHeight="1" x14ac:dyDescent="0.3">
      <c r="A23" s="8" t="s">
        <v>82</v>
      </c>
      <c r="B23" s="8" t="s">
        <v>55</v>
      </c>
      <c r="C23" s="8" t="s">
        <v>56</v>
      </c>
      <c r="D23" s="10"/>
      <c r="E23" s="10"/>
      <c r="F23" s="10"/>
      <c r="G23" s="10"/>
      <c r="H23" s="10"/>
      <c r="I23" s="10"/>
      <c r="J23" s="10"/>
      <c r="K23" s="10"/>
      <c r="L23" s="9" t="s">
        <v>83</v>
      </c>
      <c r="M23" s="11">
        <v>44611</v>
      </c>
      <c r="N23" s="10"/>
      <c r="O23" s="13">
        <v>41579</v>
      </c>
      <c r="P23" s="13">
        <v>41579</v>
      </c>
      <c r="Q23" s="10"/>
      <c r="R23" s="9">
        <v>10</v>
      </c>
      <c r="S23" s="9">
        <v>1</v>
      </c>
    </row>
    <row r="24" spans="1:19" ht="15.75" customHeight="1" x14ac:dyDescent="0.3">
      <c r="A24" s="8" t="s">
        <v>84</v>
      </c>
      <c r="B24" s="8" t="s">
        <v>55</v>
      </c>
      <c r="C24" s="8" t="s">
        <v>56</v>
      </c>
      <c r="D24" s="10"/>
      <c r="E24" s="10"/>
      <c r="F24" s="10"/>
      <c r="G24" s="10"/>
      <c r="H24" s="10"/>
      <c r="I24" s="10"/>
      <c r="J24" s="10"/>
      <c r="K24" s="10"/>
      <c r="L24" s="9" t="s">
        <v>85</v>
      </c>
      <c r="M24" s="11">
        <v>44611</v>
      </c>
      <c r="N24" s="10"/>
      <c r="O24" s="12">
        <v>41791</v>
      </c>
      <c r="P24" s="12">
        <v>43983</v>
      </c>
      <c r="Q24" s="10"/>
      <c r="R24" s="9">
        <v>10</v>
      </c>
      <c r="S24" s="9">
        <v>8</v>
      </c>
    </row>
    <row r="25" spans="1:19" ht="15.75" customHeight="1" x14ac:dyDescent="0.3">
      <c r="A25" s="8" t="s">
        <v>86</v>
      </c>
      <c r="B25" s="8" t="s">
        <v>55</v>
      </c>
      <c r="C25" s="8" t="s">
        <v>56</v>
      </c>
      <c r="D25" s="10"/>
      <c r="E25" s="10"/>
      <c r="F25" s="10"/>
      <c r="G25" s="10"/>
      <c r="H25" s="10"/>
      <c r="I25" s="10"/>
      <c r="J25" s="10"/>
      <c r="K25" s="10"/>
      <c r="L25" s="9" t="s">
        <v>87</v>
      </c>
      <c r="M25" s="11">
        <v>44729</v>
      </c>
      <c r="N25" s="9" t="s">
        <v>88</v>
      </c>
      <c r="O25" s="13">
        <v>41579</v>
      </c>
      <c r="P25" s="13">
        <v>41579</v>
      </c>
      <c r="Q25" s="10"/>
      <c r="R25" s="9">
        <v>10</v>
      </c>
      <c r="S25" s="9">
        <v>1</v>
      </c>
    </row>
    <row r="26" spans="1:19" ht="15.75" customHeight="1" x14ac:dyDescent="0.3">
      <c r="A26" s="8" t="s">
        <v>89</v>
      </c>
      <c r="B26" s="8" t="s">
        <v>55</v>
      </c>
      <c r="C26" s="8" t="s">
        <v>56</v>
      </c>
      <c r="D26" s="10"/>
      <c r="E26" s="10"/>
      <c r="F26" s="10"/>
      <c r="G26" s="10"/>
      <c r="H26" s="10"/>
      <c r="I26" s="10"/>
      <c r="J26" s="10"/>
      <c r="K26" s="10"/>
      <c r="L26" s="9" t="s">
        <v>90</v>
      </c>
      <c r="M26" s="11">
        <v>44729</v>
      </c>
      <c r="N26" s="10"/>
      <c r="O26" s="12">
        <v>41791</v>
      </c>
      <c r="P26" s="12">
        <v>42887</v>
      </c>
      <c r="Q26" s="10"/>
      <c r="R26" s="9">
        <v>10</v>
      </c>
      <c r="S26" s="9">
        <v>23</v>
      </c>
    </row>
    <row r="27" spans="1:19" ht="15.75" customHeight="1" x14ac:dyDescent="0.3">
      <c r="A27" s="8" t="s">
        <v>91</v>
      </c>
      <c r="B27" s="8" t="s">
        <v>55</v>
      </c>
      <c r="C27" s="8" t="s">
        <v>56</v>
      </c>
      <c r="D27" s="10"/>
      <c r="E27" s="10"/>
      <c r="F27" s="10"/>
      <c r="G27" s="10"/>
      <c r="H27" s="10"/>
      <c r="I27" s="10"/>
      <c r="J27" s="10"/>
      <c r="K27" s="10"/>
      <c r="L27" s="9" t="s">
        <v>92</v>
      </c>
      <c r="M27" s="9" t="s">
        <v>93</v>
      </c>
      <c r="N27" s="10"/>
      <c r="O27" s="13">
        <v>42309</v>
      </c>
      <c r="P27" s="13">
        <v>42309</v>
      </c>
      <c r="Q27" s="10"/>
      <c r="R27" s="9">
        <v>8</v>
      </c>
      <c r="S27" s="9">
        <v>1</v>
      </c>
    </row>
    <row r="28" spans="1:19" ht="14.4" x14ac:dyDescent="0.3">
      <c r="A28" s="8" t="s">
        <v>94</v>
      </c>
      <c r="B28" s="8" t="s">
        <v>55</v>
      </c>
      <c r="C28" s="8" t="s">
        <v>56</v>
      </c>
      <c r="D28" s="10"/>
      <c r="E28" s="10"/>
      <c r="F28" s="10"/>
      <c r="G28" s="10"/>
      <c r="H28" s="10"/>
      <c r="I28" s="10"/>
      <c r="J28" s="10"/>
      <c r="K28" s="10"/>
      <c r="L28" s="9" t="s">
        <v>95</v>
      </c>
      <c r="M28" s="9">
        <v>20</v>
      </c>
      <c r="N28" s="10"/>
      <c r="O28" s="13">
        <v>41579</v>
      </c>
      <c r="P28" s="13">
        <v>41579</v>
      </c>
      <c r="Q28" s="10"/>
      <c r="R28" s="9">
        <v>10</v>
      </c>
      <c r="S28" s="9">
        <v>3</v>
      </c>
    </row>
    <row r="29" spans="1:19" ht="14.4" x14ac:dyDescent="0.3">
      <c r="A29" s="8" t="s">
        <v>96</v>
      </c>
      <c r="B29" s="8" t="s">
        <v>55</v>
      </c>
      <c r="C29" s="8" t="s">
        <v>56</v>
      </c>
      <c r="D29" s="8">
        <v>1554</v>
      </c>
      <c r="E29" s="10"/>
      <c r="F29" s="10"/>
      <c r="G29" s="8">
        <v>115</v>
      </c>
      <c r="H29" s="8">
        <v>20</v>
      </c>
      <c r="I29" s="8">
        <v>2.5</v>
      </c>
      <c r="J29" s="8">
        <v>3.3</v>
      </c>
      <c r="K29" s="10"/>
      <c r="L29" s="9" t="s">
        <v>97</v>
      </c>
      <c r="M29" s="9" t="s">
        <v>98</v>
      </c>
      <c r="N29" s="10"/>
      <c r="O29" s="12">
        <v>41791</v>
      </c>
      <c r="P29" s="13">
        <v>42675</v>
      </c>
      <c r="Q29" s="8">
        <v>25</v>
      </c>
      <c r="R29" s="9">
        <v>10</v>
      </c>
      <c r="S29" s="9">
        <v>74</v>
      </c>
    </row>
    <row r="30" spans="1:19" ht="14.4" x14ac:dyDescent="0.3">
      <c r="A30" s="8" t="s">
        <v>99</v>
      </c>
      <c r="B30" s="8" t="s">
        <v>55</v>
      </c>
      <c r="C30" s="8" t="s">
        <v>56</v>
      </c>
      <c r="D30" s="10"/>
      <c r="E30" s="10"/>
      <c r="F30" s="10"/>
      <c r="G30" s="10"/>
      <c r="H30" s="10"/>
      <c r="I30" s="10"/>
      <c r="J30" s="10"/>
      <c r="K30" s="10"/>
      <c r="L30" s="9" t="s">
        <v>100</v>
      </c>
      <c r="M30" s="9" t="s">
        <v>101</v>
      </c>
      <c r="N30" s="10"/>
      <c r="O30" s="13">
        <v>42309</v>
      </c>
      <c r="P30" s="13">
        <v>42309</v>
      </c>
      <c r="Q30" s="10"/>
      <c r="R30" s="9">
        <v>8</v>
      </c>
      <c r="S30" s="9">
        <v>2</v>
      </c>
    </row>
    <row r="31" spans="1:19" ht="14.4" x14ac:dyDescent="0.3">
      <c r="A31" s="8" t="s">
        <v>102</v>
      </c>
      <c r="B31" s="8" t="s">
        <v>55</v>
      </c>
      <c r="C31" s="8" t="s">
        <v>56</v>
      </c>
      <c r="D31" s="10"/>
      <c r="E31" s="10"/>
      <c r="F31" s="10"/>
      <c r="G31" s="10"/>
      <c r="H31" s="10"/>
      <c r="I31" s="10"/>
      <c r="J31" s="10"/>
      <c r="K31" s="10"/>
      <c r="L31" s="9" t="s">
        <v>103</v>
      </c>
      <c r="M31" s="9" t="s">
        <v>104</v>
      </c>
      <c r="N31" s="10"/>
      <c r="O31" s="13">
        <v>41579</v>
      </c>
      <c r="P31" s="13">
        <v>41579</v>
      </c>
      <c r="Q31" s="10"/>
      <c r="R31" s="9">
        <v>10</v>
      </c>
      <c r="S31" s="9">
        <v>7</v>
      </c>
    </row>
    <row r="32" spans="1:19" ht="14.4" x14ac:dyDescent="0.3">
      <c r="A32" s="8" t="s">
        <v>105</v>
      </c>
      <c r="B32" s="8" t="s">
        <v>55</v>
      </c>
      <c r="C32" s="8" t="s">
        <v>56</v>
      </c>
      <c r="D32" s="9">
        <v>105</v>
      </c>
      <c r="E32" s="10"/>
      <c r="F32" s="10"/>
      <c r="G32" s="9">
        <v>115</v>
      </c>
      <c r="H32" s="9">
        <v>20</v>
      </c>
      <c r="I32" s="11">
        <v>44775</v>
      </c>
      <c r="J32" s="11">
        <v>44715</v>
      </c>
      <c r="K32" s="10"/>
      <c r="L32" s="9" t="s">
        <v>106</v>
      </c>
      <c r="M32" s="9" t="s">
        <v>107</v>
      </c>
      <c r="N32" s="10"/>
      <c r="O32" s="12">
        <v>41791</v>
      </c>
      <c r="P32" s="13">
        <v>44501</v>
      </c>
      <c r="Q32" s="9">
        <v>25</v>
      </c>
      <c r="R32" s="9">
        <v>10</v>
      </c>
      <c r="S32" s="9">
        <v>165</v>
      </c>
    </row>
    <row r="33" spans="1:19" ht="14.4" x14ac:dyDescent="0.3">
      <c r="A33" s="8" t="s">
        <v>108</v>
      </c>
      <c r="B33" s="8" t="s">
        <v>55</v>
      </c>
      <c r="C33" s="8" t="s">
        <v>56</v>
      </c>
      <c r="D33" s="10"/>
      <c r="E33" s="10"/>
      <c r="F33" s="10"/>
      <c r="G33" s="10"/>
      <c r="H33" s="10"/>
      <c r="I33" s="10"/>
      <c r="J33" s="10"/>
      <c r="K33" s="10"/>
      <c r="L33" s="9" t="s">
        <v>109</v>
      </c>
      <c r="M33" s="9">
        <v>24</v>
      </c>
      <c r="N33" s="10"/>
      <c r="O33" s="13">
        <v>41579</v>
      </c>
      <c r="P33" s="13">
        <v>41579</v>
      </c>
      <c r="Q33" s="10"/>
      <c r="R33" s="9">
        <v>10</v>
      </c>
      <c r="S33" s="9">
        <v>2</v>
      </c>
    </row>
    <row r="34" spans="1:19" ht="14.4" x14ac:dyDescent="0.3">
      <c r="A34" s="8" t="s">
        <v>110</v>
      </c>
      <c r="B34" s="8" t="s">
        <v>55</v>
      </c>
      <c r="C34" s="8" t="s">
        <v>56</v>
      </c>
      <c r="D34" s="10"/>
      <c r="E34" s="10"/>
      <c r="F34" s="10"/>
      <c r="G34" s="10"/>
      <c r="H34" s="10"/>
      <c r="I34" s="10"/>
      <c r="J34" s="10"/>
      <c r="K34" s="10"/>
      <c r="L34" s="9" t="s">
        <v>111</v>
      </c>
      <c r="M34" s="9">
        <v>24</v>
      </c>
      <c r="N34" s="10"/>
      <c r="O34" s="12">
        <v>41791</v>
      </c>
      <c r="P34" s="13">
        <v>42675</v>
      </c>
      <c r="Q34" s="10"/>
      <c r="R34" s="9">
        <v>10</v>
      </c>
      <c r="S34" s="9">
        <v>29</v>
      </c>
    </row>
    <row r="35" spans="1:19" ht="14.4" x14ac:dyDescent="0.3">
      <c r="A35" s="8" t="s">
        <v>112</v>
      </c>
      <c r="B35" s="8" t="s">
        <v>55</v>
      </c>
      <c r="C35" s="8" t="s">
        <v>56</v>
      </c>
      <c r="D35" s="10"/>
      <c r="E35" s="10"/>
      <c r="F35" s="10"/>
      <c r="G35" s="10"/>
      <c r="H35" s="10"/>
      <c r="I35" s="10"/>
      <c r="J35" s="10"/>
      <c r="K35" s="10"/>
      <c r="L35" s="9" t="s">
        <v>113</v>
      </c>
      <c r="M35" s="9" t="s">
        <v>114</v>
      </c>
      <c r="N35" s="10"/>
      <c r="O35" s="13">
        <v>41579</v>
      </c>
      <c r="P35" s="13">
        <v>41579</v>
      </c>
      <c r="Q35" s="10"/>
      <c r="R35" s="9">
        <v>12</v>
      </c>
      <c r="S35" s="9">
        <v>5</v>
      </c>
    </row>
    <row r="36" spans="1:19" ht="14.4" x14ac:dyDescent="0.3">
      <c r="A36" s="8" t="s">
        <v>115</v>
      </c>
      <c r="B36" s="8" t="s">
        <v>55</v>
      </c>
      <c r="C36" s="8" t="s">
        <v>56</v>
      </c>
      <c r="D36" s="10"/>
      <c r="E36" s="10"/>
      <c r="F36" s="10"/>
      <c r="G36" s="10"/>
      <c r="H36" s="10"/>
      <c r="I36" s="10"/>
      <c r="J36" s="10"/>
      <c r="K36" s="10"/>
      <c r="L36" s="9" t="s">
        <v>116</v>
      </c>
      <c r="M36" s="9" t="s">
        <v>117</v>
      </c>
      <c r="N36" s="10"/>
      <c r="O36" s="12">
        <v>41791</v>
      </c>
      <c r="P36" s="12">
        <v>43983</v>
      </c>
      <c r="Q36" s="10"/>
      <c r="R36" s="9">
        <v>12</v>
      </c>
      <c r="S36" s="9">
        <v>48</v>
      </c>
    </row>
    <row r="37" spans="1:19" ht="14.4" x14ac:dyDescent="0.3">
      <c r="A37" s="8" t="s">
        <v>118</v>
      </c>
      <c r="B37" s="8" t="s">
        <v>55</v>
      </c>
      <c r="C37" s="8" t="s">
        <v>56</v>
      </c>
      <c r="D37" s="10"/>
      <c r="E37" s="10"/>
      <c r="F37" s="10"/>
      <c r="G37" s="10"/>
      <c r="H37" s="10"/>
      <c r="I37" s="10"/>
      <c r="J37" s="10"/>
      <c r="K37" s="10"/>
      <c r="L37" s="9" t="s">
        <v>119</v>
      </c>
      <c r="M37" s="9" t="s">
        <v>120</v>
      </c>
      <c r="N37" s="10"/>
      <c r="O37" s="13">
        <v>41579</v>
      </c>
      <c r="P37" s="13">
        <v>41579</v>
      </c>
      <c r="Q37" s="10"/>
      <c r="R37" s="9">
        <v>12</v>
      </c>
      <c r="S37" s="9">
        <v>4</v>
      </c>
    </row>
    <row r="38" spans="1:19" ht="14.4" x14ac:dyDescent="0.3">
      <c r="A38" s="8" t="s">
        <v>121</v>
      </c>
      <c r="B38" s="8" t="s">
        <v>55</v>
      </c>
      <c r="C38" s="8" t="s">
        <v>56</v>
      </c>
      <c r="D38" s="9">
        <v>175</v>
      </c>
      <c r="E38" s="10"/>
      <c r="F38" s="10"/>
      <c r="G38" s="9">
        <v>130</v>
      </c>
      <c r="H38" s="9">
        <v>24</v>
      </c>
      <c r="I38" s="11">
        <v>44744</v>
      </c>
      <c r="J38" s="11">
        <v>44684</v>
      </c>
      <c r="K38" s="10"/>
      <c r="L38" s="9" t="s">
        <v>122</v>
      </c>
      <c r="M38" s="9" t="s">
        <v>123</v>
      </c>
      <c r="N38" s="10"/>
      <c r="O38" s="12">
        <v>41791</v>
      </c>
      <c r="P38" s="13">
        <v>44501</v>
      </c>
      <c r="Q38" s="9">
        <v>30</v>
      </c>
      <c r="R38" s="9">
        <v>12</v>
      </c>
      <c r="S38" s="9">
        <v>116</v>
      </c>
    </row>
    <row r="39" spans="1:19" ht="14.4" x14ac:dyDescent="0.3">
      <c r="A39" s="8" t="s">
        <v>124</v>
      </c>
      <c r="B39" s="8" t="s">
        <v>55</v>
      </c>
      <c r="C39" s="8" t="s">
        <v>56</v>
      </c>
      <c r="D39" s="10"/>
      <c r="E39" s="10"/>
      <c r="F39" s="10"/>
      <c r="G39" s="10"/>
      <c r="H39" s="10"/>
      <c r="I39" s="10"/>
      <c r="J39" s="10"/>
      <c r="K39" s="10"/>
      <c r="L39" s="9" t="s">
        <v>125</v>
      </c>
      <c r="M39" s="9" t="s">
        <v>126</v>
      </c>
      <c r="N39" s="10"/>
      <c r="O39" s="12">
        <v>42522</v>
      </c>
      <c r="P39" s="13">
        <v>42675</v>
      </c>
      <c r="Q39" s="10"/>
      <c r="R39" s="9">
        <v>8</v>
      </c>
      <c r="S39" s="9">
        <v>2</v>
      </c>
    </row>
    <row r="40" spans="1:19" ht="14.4" x14ac:dyDescent="0.3">
      <c r="A40" s="8" t="s">
        <v>127</v>
      </c>
      <c r="B40" s="8" t="s">
        <v>128</v>
      </c>
      <c r="C40" s="8" t="s">
        <v>129</v>
      </c>
      <c r="D40" s="10"/>
      <c r="E40" s="10"/>
      <c r="F40" s="10"/>
      <c r="G40" s="10"/>
      <c r="H40" s="10"/>
      <c r="I40" s="10"/>
      <c r="J40" s="10"/>
      <c r="K40" s="10"/>
      <c r="L40" s="9" t="s">
        <v>130</v>
      </c>
      <c r="M40" s="9" t="s">
        <v>131</v>
      </c>
      <c r="N40" s="9" t="s">
        <v>132</v>
      </c>
      <c r="O40" s="12">
        <v>42887</v>
      </c>
      <c r="P40" s="12">
        <v>42887</v>
      </c>
      <c r="Q40" s="10"/>
      <c r="R40" s="9">
        <v>18</v>
      </c>
      <c r="S40" s="9">
        <v>2</v>
      </c>
    </row>
    <row r="41" spans="1:19" ht="14.4" x14ac:dyDescent="0.3">
      <c r="A41" s="8" t="s">
        <v>133</v>
      </c>
      <c r="B41" s="8" t="s">
        <v>134</v>
      </c>
      <c r="C41" s="8" t="s">
        <v>135</v>
      </c>
      <c r="D41" s="9">
        <v>1776</v>
      </c>
      <c r="E41" s="10"/>
      <c r="F41" s="10"/>
      <c r="G41" s="9">
        <v>125</v>
      </c>
      <c r="H41" s="9">
        <v>24</v>
      </c>
      <c r="I41" s="11">
        <v>44744</v>
      </c>
      <c r="J41" s="11">
        <v>44745</v>
      </c>
      <c r="K41" s="10"/>
      <c r="L41" s="9" t="s">
        <v>136</v>
      </c>
      <c r="M41" s="9" t="s">
        <v>137</v>
      </c>
      <c r="N41" s="10"/>
      <c r="O41" s="13">
        <v>44136</v>
      </c>
      <c r="P41" s="13">
        <v>44501</v>
      </c>
      <c r="Q41" s="9" t="s">
        <v>138</v>
      </c>
      <c r="R41" s="9">
        <v>12</v>
      </c>
      <c r="S41" s="9">
        <v>3</v>
      </c>
    </row>
    <row r="42" spans="1:19" ht="14.4" x14ac:dyDescent="0.3">
      <c r="A42" s="8" t="s">
        <v>139</v>
      </c>
      <c r="B42" s="8" t="s">
        <v>140</v>
      </c>
      <c r="C42" s="8" t="s">
        <v>140</v>
      </c>
      <c r="D42" s="9">
        <v>1881</v>
      </c>
      <c r="E42" s="10"/>
      <c r="F42" s="10"/>
      <c r="G42" s="9">
        <v>215</v>
      </c>
      <c r="H42" s="10"/>
      <c r="I42" s="11">
        <v>44621</v>
      </c>
      <c r="J42" s="11">
        <v>44682</v>
      </c>
      <c r="K42" s="10"/>
      <c r="L42" s="9" t="s">
        <v>141</v>
      </c>
      <c r="M42" s="9" t="s">
        <v>142</v>
      </c>
      <c r="N42" s="10"/>
      <c r="O42" s="13">
        <v>42675</v>
      </c>
      <c r="P42" s="13">
        <v>44501</v>
      </c>
      <c r="Q42" s="9">
        <v>32</v>
      </c>
      <c r="R42" s="9">
        <v>64</v>
      </c>
      <c r="S42" s="9">
        <v>18</v>
      </c>
    </row>
    <row r="43" spans="1:19" ht="14.4" x14ac:dyDescent="0.3">
      <c r="A43" s="8" t="s">
        <v>143</v>
      </c>
      <c r="B43" s="8" t="s">
        <v>140</v>
      </c>
      <c r="C43" s="8" t="s">
        <v>140</v>
      </c>
      <c r="D43" s="9">
        <v>459</v>
      </c>
      <c r="E43" s="10"/>
      <c r="F43" s="10"/>
      <c r="G43" s="9">
        <v>215</v>
      </c>
      <c r="H43" s="10"/>
      <c r="I43" s="11">
        <v>44621</v>
      </c>
      <c r="J43" s="11">
        <v>44682</v>
      </c>
      <c r="K43" s="10"/>
      <c r="L43" s="9" t="s">
        <v>144</v>
      </c>
      <c r="M43" s="9" t="s">
        <v>145</v>
      </c>
      <c r="N43" s="10"/>
      <c r="O43" s="13">
        <v>42675</v>
      </c>
      <c r="P43" s="13">
        <v>44501</v>
      </c>
      <c r="Q43" s="9">
        <v>32</v>
      </c>
      <c r="R43" s="9">
        <v>64</v>
      </c>
      <c r="S43" s="9">
        <v>31</v>
      </c>
    </row>
    <row r="44" spans="1:19" ht="14.4" x14ac:dyDescent="0.3">
      <c r="A44" s="8" t="s">
        <v>146</v>
      </c>
      <c r="B44" s="8" t="s">
        <v>140</v>
      </c>
      <c r="C44" s="8" t="s">
        <v>140</v>
      </c>
      <c r="D44" s="9">
        <v>499</v>
      </c>
      <c r="E44" s="10"/>
      <c r="F44" s="10"/>
      <c r="G44" s="9">
        <v>215</v>
      </c>
      <c r="H44" s="10"/>
      <c r="I44" s="11">
        <v>44652</v>
      </c>
      <c r="J44" s="11">
        <v>44713</v>
      </c>
      <c r="K44" s="10"/>
      <c r="L44" s="9" t="s">
        <v>147</v>
      </c>
      <c r="M44" s="9" t="s">
        <v>148</v>
      </c>
      <c r="N44" s="10"/>
      <c r="O44" s="12">
        <v>42522</v>
      </c>
      <c r="P44" s="13">
        <v>44501</v>
      </c>
      <c r="Q44" s="9">
        <v>34</v>
      </c>
      <c r="R44" s="9">
        <v>68</v>
      </c>
      <c r="S44" s="9">
        <v>85</v>
      </c>
    </row>
    <row r="45" spans="1:19" ht="14.4" x14ac:dyDescent="0.3">
      <c r="A45" s="8" t="s">
        <v>149</v>
      </c>
      <c r="B45" s="8" t="s">
        <v>140</v>
      </c>
      <c r="C45" s="8" t="s">
        <v>140</v>
      </c>
      <c r="D45" s="10"/>
      <c r="E45" s="10"/>
      <c r="F45" s="10"/>
      <c r="G45" s="10"/>
      <c r="H45" s="10"/>
      <c r="I45" s="10"/>
      <c r="J45" s="10"/>
      <c r="K45" s="10"/>
      <c r="L45" s="9" t="s">
        <v>150</v>
      </c>
      <c r="M45" s="9" t="s">
        <v>151</v>
      </c>
      <c r="N45" s="9" t="s">
        <v>152</v>
      </c>
      <c r="O45" s="12">
        <v>42887</v>
      </c>
      <c r="P45" s="12">
        <v>43617</v>
      </c>
      <c r="Q45" s="10"/>
      <c r="R45" s="9">
        <v>68</v>
      </c>
      <c r="S45" s="9">
        <v>5</v>
      </c>
    </row>
    <row r="46" spans="1:19" ht="14.4" x14ac:dyDescent="0.3">
      <c r="A46" s="8" t="s">
        <v>153</v>
      </c>
      <c r="B46" s="8" t="s">
        <v>134</v>
      </c>
      <c r="C46" s="28" t="s">
        <v>154</v>
      </c>
      <c r="D46" s="29"/>
      <c r="E46" s="10"/>
      <c r="F46" s="10"/>
      <c r="G46" s="9">
        <v>350</v>
      </c>
      <c r="H46" s="9">
        <v>96</v>
      </c>
      <c r="I46" s="11">
        <v>44622</v>
      </c>
      <c r="J46" s="11">
        <v>44776</v>
      </c>
      <c r="K46" s="10"/>
      <c r="L46" s="9" t="s">
        <v>155</v>
      </c>
      <c r="M46" s="9" t="s">
        <v>156</v>
      </c>
      <c r="N46" s="10"/>
      <c r="O46" s="13">
        <v>43770</v>
      </c>
      <c r="P46" s="13">
        <v>44501</v>
      </c>
      <c r="Q46" s="9" t="s">
        <v>157</v>
      </c>
      <c r="R46" s="9">
        <v>48</v>
      </c>
      <c r="S46" s="9">
        <v>20</v>
      </c>
    </row>
    <row r="47" spans="1:19" ht="14.4" x14ac:dyDescent="0.3">
      <c r="A47" s="8" t="s">
        <v>158</v>
      </c>
      <c r="B47" s="8" t="s">
        <v>159</v>
      </c>
      <c r="C47" s="8" t="s">
        <v>160</v>
      </c>
      <c r="D47" s="10"/>
      <c r="E47" s="10"/>
      <c r="F47" s="10"/>
      <c r="G47" s="10"/>
      <c r="H47" s="10"/>
      <c r="I47" s="10"/>
      <c r="J47" s="10"/>
      <c r="K47" s="10"/>
      <c r="L47" s="9" t="s">
        <v>161</v>
      </c>
      <c r="M47" s="9" t="s">
        <v>162</v>
      </c>
      <c r="N47" s="10"/>
      <c r="O47" s="13">
        <v>40848</v>
      </c>
      <c r="P47" s="13">
        <v>40848</v>
      </c>
      <c r="Q47" s="10"/>
      <c r="R47" s="9">
        <v>2</v>
      </c>
      <c r="S47" s="9">
        <v>1</v>
      </c>
    </row>
    <row r="48" spans="1:19" ht="14.4" x14ac:dyDescent="0.3">
      <c r="A48" s="8" t="s">
        <v>163</v>
      </c>
      <c r="B48" s="8" t="s">
        <v>159</v>
      </c>
      <c r="C48" s="8" t="s">
        <v>164</v>
      </c>
      <c r="D48" s="10"/>
      <c r="E48" s="10"/>
      <c r="F48" s="10"/>
      <c r="G48" s="10"/>
      <c r="H48" s="10"/>
      <c r="I48" s="10"/>
      <c r="J48" s="10"/>
      <c r="K48" s="10"/>
      <c r="L48" s="9" t="s">
        <v>165</v>
      </c>
      <c r="M48" s="9">
        <v>6</v>
      </c>
      <c r="N48" s="10"/>
      <c r="O48" s="12">
        <v>41061</v>
      </c>
      <c r="P48" s="12">
        <v>41061</v>
      </c>
      <c r="Q48" s="10"/>
      <c r="R48" s="9">
        <v>2</v>
      </c>
      <c r="S48" s="9">
        <v>1</v>
      </c>
    </row>
    <row r="49" spans="1:19" ht="14.4" x14ac:dyDescent="0.3">
      <c r="A49" s="8" t="s">
        <v>166</v>
      </c>
      <c r="B49" s="8" t="s">
        <v>159</v>
      </c>
      <c r="C49" s="8" t="s">
        <v>167</v>
      </c>
      <c r="D49" s="10"/>
      <c r="E49" s="10"/>
      <c r="F49" s="10"/>
      <c r="G49" s="10"/>
      <c r="H49" s="10"/>
      <c r="I49" s="10"/>
      <c r="J49" s="10"/>
      <c r="K49" s="10"/>
      <c r="L49" s="9" t="s">
        <v>168</v>
      </c>
      <c r="M49" s="9" t="s">
        <v>169</v>
      </c>
      <c r="N49" s="10"/>
      <c r="O49" s="13">
        <v>40848</v>
      </c>
      <c r="P49" s="13">
        <v>40848</v>
      </c>
      <c r="Q49" s="10"/>
      <c r="R49" s="9">
        <v>2</v>
      </c>
      <c r="S49" s="9">
        <v>3</v>
      </c>
    </row>
    <row r="50" spans="1:19" ht="14.4" x14ac:dyDescent="0.3">
      <c r="A50" s="8" t="s">
        <v>170</v>
      </c>
      <c r="B50" s="8" t="s">
        <v>171</v>
      </c>
      <c r="C50" s="8" t="s">
        <v>172</v>
      </c>
      <c r="D50" s="10"/>
      <c r="E50" s="10"/>
      <c r="F50" s="10"/>
      <c r="G50" s="10"/>
      <c r="H50" s="10"/>
      <c r="I50" s="9">
        <v>2</v>
      </c>
      <c r="J50" s="10"/>
      <c r="K50" s="9" t="s">
        <v>173</v>
      </c>
      <c r="L50" s="9" t="s">
        <v>174</v>
      </c>
      <c r="M50" s="9">
        <v>16</v>
      </c>
      <c r="N50" s="9" t="s">
        <v>175</v>
      </c>
      <c r="O50" s="13">
        <v>43770</v>
      </c>
      <c r="P50" s="13">
        <v>44501</v>
      </c>
      <c r="Q50" s="9">
        <v>28</v>
      </c>
      <c r="R50" s="9">
        <v>28</v>
      </c>
      <c r="S50" s="9">
        <v>5</v>
      </c>
    </row>
    <row r="51" spans="1:19" ht="14.4" x14ac:dyDescent="0.3">
      <c r="A51" s="8" t="s">
        <v>176</v>
      </c>
      <c r="B51" s="8" t="s">
        <v>177</v>
      </c>
      <c r="C51" s="8" t="s">
        <v>177</v>
      </c>
      <c r="D51" s="10"/>
      <c r="E51" s="10"/>
      <c r="F51" s="10"/>
      <c r="G51" s="10"/>
      <c r="H51" s="10"/>
      <c r="I51" s="10"/>
      <c r="J51" s="10"/>
      <c r="K51" s="10"/>
      <c r="L51" s="9" t="s">
        <v>178</v>
      </c>
      <c r="M51" s="9" t="s">
        <v>179</v>
      </c>
      <c r="N51" s="10"/>
      <c r="O51" s="12">
        <v>41061</v>
      </c>
      <c r="P51" s="13">
        <v>41579</v>
      </c>
      <c r="Q51" s="10"/>
      <c r="R51" s="9">
        <v>1</v>
      </c>
      <c r="S51" s="9">
        <v>4</v>
      </c>
    </row>
    <row r="52" spans="1:19" ht="14.4" x14ac:dyDescent="0.3">
      <c r="A52" s="8" t="s">
        <v>180</v>
      </c>
      <c r="B52" s="8" t="s">
        <v>177</v>
      </c>
      <c r="C52" s="8" t="s">
        <v>177</v>
      </c>
      <c r="D52" s="10"/>
      <c r="E52" s="10"/>
      <c r="F52" s="10"/>
      <c r="G52" s="10"/>
      <c r="H52" s="10"/>
      <c r="I52" s="10"/>
      <c r="J52" s="10"/>
      <c r="K52" s="10"/>
      <c r="L52" s="9" t="s">
        <v>178</v>
      </c>
      <c r="M52" s="9" t="s">
        <v>179</v>
      </c>
      <c r="N52" s="10"/>
      <c r="O52" s="13">
        <v>40848</v>
      </c>
      <c r="P52" s="13">
        <v>40848</v>
      </c>
      <c r="Q52" s="10"/>
      <c r="R52" s="9">
        <v>1</v>
      </c>
      <c r="S52" s="9">
        <v>1</v>
      </c>
    </row>
    <row r="53" spans="1:19" ht="14.4" x14ac:dyDescent="0.3">
      <c r="A53" s="8" t="s">
        <v>181</v>
      </c>
      <c r="B53" s="8" t="s">
        <v>182</v>
      </c>
      <c r="C53" s="8" t="s">
        <v>183</v>
      </c>
      <c r="D53" s="10"/>
      <c r="E53" s="10"/>
      <c r="F53" s="10"/>
      <c r="G53" s="10"/>
      <c r="H53" s="10"/>
      <c r="I53" s="10"/>
      <c r="J53" s="10"/>
      <c r="K53" s="10"/>
      <c r="L53" s="9" t="s">
        <v>184</v>
      </c>
      <c r="M53" s="9">
        <v>10</v>
      </c>
      <c r="N53" s="10"/>
      <c r="O53" s="12">
        <v>41061</v>
      </c>
      <c r="P53" s="13">
        <v>41579</v>
      </c>
      <c r="Q53" s="10"/>
      <c r="R53" s="9">
        <v>16</v>
      </c>
      <c r="S53" s="9">
        <v>11</v>
      </c>
    </row>
    <row r="54" spans="1:19" ht="14.4" x14ac:dyDescent="0.3">
      <c r="A54" s="8" t="s">
        <v>185</v>
      </c>
      <c r="B54" s="8" t="s">
        <v>182</v>
      </c>
      <c r="C54" s="8" t="s">
        <v>183</v>
      </c>
      <c r="D54" s="10"/>
      <c r="E54" s="10"/>
      <c r="F54" s="10"/>
      <c r="G54" s="10"/>
      <c r="H54" s="10"/>
      <c r="I54" s="10"/>
      <c r="J54" s="10"/>
      <c r="K54" s="10"/>
      <c r="L54" s="9" t="s">
        <v>186</v>
      </c>
      <c r="M54" s="9">
        <v>10</v>
      </c>
      <c r="N54" s="10"/>
      <c r="O54" s="12">
        <v>41791</v>
      </c>
      <c r="P54" s="13">
        <v>43770</v>
      </c>
      <c r="Q54" s="10"/>
      <c r="R54" s="9">
        <v>16</v>
      </c>
      <c r="S54" s="9">
        <v>16</v>
      </c>
    </row>
    <row r="55" spans="1:19" ht="14.4" x14ac:dyDescent="0.3">
      <c r="A55" s="8" t="s">
        <v>187</v>
      </c>
      <c r="B55" s="8" t="s">
        <v>182</v>
      </c>
      <c r="C55" s="8" t="s">
        <v>188</v>
      </c>
      <c r="D55" s="10"/>
      <c r="E55" s="10"/>
      <c r="F55" s="10"/>
      <c r="G55" s="10"/>
      <c r="H55" s="10"/>
      <c r="I55" s="10"/>
      <c r="J55" s="10"/>
      <c r="K55" s="10"/>
      <c r="L55" s="9" t="s">
        <v>189</v>
      </c>
      <c r="M55" s="11">
        <v>44723</v>
      </c>
      <c r="N55" s="10"/>
      <c r="O55" s="13">
        <v>40848</v>
      </c>
      <c r="P55" s="13">
        <v>40848</v>
      </c>
      <c r="Q55" s="10"/>
      <c r="R55" s="9">
        <v>4</v>
      </c>
      <c r="S55" s="9">
        <v>1</v>
      </c>
    </row>
    <row r="56" spans="1:19" ht="14.4" x14ac:dyDescent="0.3">
      <c r="A56" s="8" t="s">
        <v>190</v>
      </c>
      <c r="B56" s="8" t="s">
        <v>182</v>
      </c>
      <c r="C56" s="8" t="s">
        <v>191</v>
      </c>
      <c r="D56" s="10"/>
      <c r="E56" s="10"/>
      <c r="F56" s="10"/>
      <c r="G56" s="10"/>
      <c r="H56" s="10"/>
      <c r="I56" s="10"/>
      <c r="J56" s="10"/>
      <c r="K56" s="10"/>
      <c r="L56" s="9" t="s">
        <v>192</v>
      </c>
      <c r="M56" s="9" t="s">
        <v>193</v>
      </c>
      <c r="N56" s="10"/>
      <c r="O56" s="13">
        <v>41579</v>
      </c>
      <c r="P56" s="13">
        <v>41579</v>
      </c>
      <c r="Q56" s="10"/>
      <c r="R56" s="9">
        <v>6</v>
      </c>
      <c r="S56" s="9">
        <v>5</v>
      </c>
    </row>
    <row r="57" spans="1:19" ht="14.4" x14ac:dyDescent="0.3">
      <c r="A57" s="8" t="s">
        <v>194</v>
      </c>
      <c r="B57" s="8" t="s">
        <v>182</v>
      </c>
      <c r="C57" s="8" t="s">
        <v>191</v>
      </c>
      <c r="D57" s="10"/>
      <c r="E57" s="10"/>
      <c r="F57" s="10"/>
      <c r="G57" s="10"/>
      <c r="H57" s="10"/>
      <c r="I57" s="10"/>
      <c r="J57" s="10"/>
      <c r="K57" s="10"/>
      <c r="L57" s="9" t="s">
        <v>195</v>
      </c>
      <c r="M57" s="9" t="s">
        <v>196</v>
      </c>
      <c r="N57" s="10"/>
      <c r="O57" s="12">
        <v>41791</v>
      </c>
      <c r="P57" s="13">
        <v>41944</v>
      </c>
      <c r="Q57" s="10"/>
      <c r="R57" s="9">
        <v>6</v>
      </c>
      <c r="S57" s="9">
        <v>4</v>
      </c>
    </row>
    <row r="58" spans="1:19" ht="14.4" x14ac:dyDescent="0.3">
      <c r="A58" s="8" t="s">
        <v>197</v>
      </c>
      <c r="B58" s="8" t="s">
        <v>182</v>
      </c>
      <c r="C58" s="28" t="s">
        <v>198</v>
      </c>
      <c r="D58" s="29"/>
      <c r="E58" s="10"/>
      <c r="F58" s="10"/>
      <c r="G58" s="10"/>
      <c r="H58" s="10"/>
      <c r="I58" s="10"/>
      <c r="J58" s="10"/>
      <c r="K58" s="10"/>
      <c r="L58" s="9" t="s">
        <v>199</v>
      </c>
      <c r="M58" s="9" t="s">
        <v>200</v>
      </c>
      <c r="N58" s="10"/>
      <c r="O58" s="12">
        <v>41061</v>
      </c>
      <c r="P58" s="13">
        <v>41214</v>
      </c>
      <c r="Q58" s="10"/>
      <c r="R58" s="9">
        <v>8</v>
      </c>
      <c r="S58" s="9">
        <v>2</v>
      </c>
    </row>
    <row r="59" spans="1:19" ht="14.4" x14ac:dyDescent="0.3">
      <c r="A59" s="8" t="s">
        <v>201</v>
      </c>
      <c r="B59" s="8" t="s">
        <v>182</v>
      </c>
      <c r="C59" s="8" t="s">
        <v>202</v>
      </c>
      <c r="D59" s="10"/>
      <c r="E59" s="10"/>
      <c r="F59" s="10"/>
      <c r="G59" s="10"/>
      <c r="H59" s="10"/>
      <c r="I59" s="10"/>
      <c r="J59" s="10"/>
      <c r="K59" s="10"/>
      <c r="L59" s="9" t="s">
        <v>199</v>
      </c>
      <c r="M59" s="9" t="s">
        <v>200</v>
      </c>
      <c r="N59" s="10"/>
      <c r="O59" s="13">
        <v>40848</v>
      </c>
      <c r="P59" s="13">
        <v>40848</v>
      </c>
      <c r="Q59" s="10"/>
      <c r="R59" s="9">
        <v>8</v>
      </c>
      <c r="S59" s="9">
        <v>1</v>
      </c>
    </row>
    <row r="60" spans="1:19" ht="14.4" x14ac:dyDescent="0.3">
      <c r="A60" s="8" t="s">
        <v>203</v>
      </c>
      <c r="B60" s="8" t="s">
        <v>182</v>
      </c>
      <c r="C60" s="28" t="s">
        <v>198</v>
      </c>
      <c r="D60" s="29"/>
      <c r="E60" s="10"/>
      <c r="F60" s="10"/>
      <c r="G60" s="10"/>
      <c r="H60" s="10"/>
      <c r="I60" s="10"/>
      <c r="J60" s="10"/>
      <c r="K60" s="10"/>
      <c r="L60" s="9" t="s">
        <v>204</v>
      </c>
      <c r="M60" s="9" t="s">
        <v>205</v>
      </c>
      <c r="N60" s="9" t="s">
        <v>206</v>
      </c>
      <c r="O60" s="12">
        <v>41061</v>
      </c>
      <c r="P60" s="13">
        <v>41579</v>
      </c>
      <c r="Q60" s="10"/>
      <c r="R60" s="9">
        <v>8</v>
      </c>
      <c r="S60" s="9">
        <v>4</v>
      </c>
    </row>
    <row r="61" spans="1:19" ht="14.4" x14ac:dyDescent="0.3">
      <c r="A61" s="8" t="s">
        <v>207</v>
      </c>
      <c r="B61" s="8" t="s">
        <v>182</v>
      </c>
      <c r="C61" s="28" t="s">
        <v>198</v>
      </c>
      <c r="D61" s="29"/>
      <c r="E61" s="10"/>
      <c r="F61" s="10"/>
      <c r="G61" s="10"/>
      <c r="H61" s="10"/>
      <c r="I61" s="10"/>
      <c r="J61" s="10"/>
      <c r="K61" s="10"/>
      <c r="L61" s="9" t="s">
        <v>204</v>
      </c>
      <c r="M61" s="9" t="s">
        <v>205</v>
      </c>
      <c r="N61" s="9" t="s">
        <v>206</v>
      </c>
      <c r="O61" s="12">
        <v>41791</v>
      </c>
      <c r="P61" s="12">
        <v>41791</v>
      </c>
      <c r="Q61" s="10"/>
      <c r="R61" s="9">
        <v>8</v>
      </c>
      <c r="S61" s="9">
        <v>1</v>
      </c>
    </row>
    <row r="62" spans="1:19" ht="14.4" x14ac:dyDescent="0.3">
      <c r="A62" s="8" t="s">
        <v>208</v>
      </c>
      <c r="B62" s="8" t="s">
        <v>182</v>
      </c>
      <c r="C62" s="8" t="s">
        <v>202</v>
      </c>
      <c r="D62" s="10"/>
      <c r="E62" s="10"/>
      <c r="F62" s="10"/>
      <c r="G62" s="10"/>
      <c r="H62" s="10"/>
      <c r="I62" s="10"/>
      <c r="J62" s="10"/>
      <c r="K62" s="10"/>
      <c r="L62" s="9" t="s">
        <v>204</v>
      </c>
      <c r="M62" s="9" t="s">
        <v>205</v>
      </c>
      <c r="N62" s="10"/>
      <c r="O62" s="13">
        <v>40848</v>
      </c>
      <c r="P62" s="13">
        <v>40848</v>
      </c>
      <c r="Q62" s="10"/>
      <c r="R62" s="9">
        <v>8</v>
      </c>
      <c r="S62" s="9">
        <v>1</v>
      </c>
    </row>
    <row r="63" spans="1:19" ht="14.4" x14ac:dyDescent="0.3">
      <c r="A63" s="8" t="s">
        <v>209</v>
      </c>
      <c r="B63" s="8" t="s">
        <v>182</v>
      </c>
      <c r="C63" s="28" t="s">
        <v>198</v>
      </c>
      <c r="D63" s="29"/>
      <c r="E63" s="10"/>
      <c r="F63" s="10"/>
      <c r="G63" s="10"/>
      <c r="H63" s="10"/>
      <c r="I63" s="10"/>
      <c r="J63" s="10"/>
      <c r="K63" s="10"/>
      <c r="L63" s="9" t="s">
        <v>210</v>
      </c>
      <c r="M63" s="9" t="s">
        <v>211</v>
      </c>
      <c r="N63" s="10"/>
      <c r="O63" s="12">
        <v>41061</v>
      </c>
      <c r="P63" s="13">
        <v>41579</v>
      </c>
      <c r="Q63" s="10"/>
      <c r="R63" s="9">
        <v>8</v>
      </c>
      <c r="S63" s="9">
        <v>5</v>
      </c>
    </row>
    <row r="64" spans="1:19" ht="14.4" x14ac:dyDescent="0.3">
      <c r="A64" s="8" t="s">
        <v>212</v>
      </c>
      <c r="B64" s="8" t="s">
        <v>182</v>
      </c>
      <c r="C64" s="8" t="s">
        <v>202</v>
      </c>
      <c r="D64" s="10"/>
      <c r="E64" s="10"/>
      <c r="F64" s="10"/>
      <c r="G64" s="10"/>
      <c r="H64" s="10"/>
      <c r="I64" s="10"/>
      <c r="J64" s="10"/>
      <c r="K64" s="10"/>
      <c r="L64" s="9" t="s">
        <v>213</v>
      </c>
      <c r="M64" s="11">
        <v>44601</v>
      </c>
      <c r="N64" s="10"/>
      <c r="O64" s="13">
        <v>40848</v>
      </c>
      <c r="P64" s="13">
        <v>40848</v>
      </c>
      <c r="Q64" s="10"/>
      <c r="R64" s="9">
        <v>8</v>
      </c>
      <c r="S64" s="9">
        <v>1</v>
      </c>
    </row>
    <row r="65" spans="1:19" ht="14.4" x14ac:dyDescent="0.3">
      <c r="A65" s="8" t="s">
        <v>214</v>
      </c>
      <c r="B65" s="8" t="s">
        <v>182</v>
      </c>
      <c r="C65" s="28" t="s">
        <v>198</v>
      </c>
      <c r="D65" s="29"/>
      <c r="E65" s="10"/>
      <c r="F65" s="10"/>
      <c r="G65" s="10"/>
      <c r="H65" s="10"/>
      <c r="I65" s="10"/>
      <c r="J65" s="10"/>
      <c r="K65" s="10"/>
      <c r="L65" s="9" t="s">
        <v>215</v>
      </c>
      <c r="M65" s="9" t="s">
        <v>216</v>
      </c>
      <c r="N65" s="10"/>
      <c r="O65" s="12">
        <v>41061</v>
      </c>
      <c r="P65" s="13">
        <v>41579</v>
      </c>
      <c r="Q65" s="10"/>
      <c r="R65" s="9">
        <v>8</v>
      </c>
      <c r="S65" s="9">
        <v>15</v>
      </c>
    </row>
    <row r="66" spans="1:19" ht="14.4" x14ac:dyDescent="0.3">
      <c r="A66" s="8" t="s">
        <v>217</v>
      </c>
      <c r="B66" s="8" t="s">
        <v>182</v>
      </c>
      <c r="C66" s="8" t="s">
        <v>202</v>
      </c>
      <c r="D66" s="10"/>
      <c r="E66" s="10"/>
      <c r="F66" s="10"/>
      <c r="G66" s="10"/>
      <c r="H66" s="10"/>
      <c r="I66" s="10"/>
      <c r="J66" s="10"/>
      <c r="K66" s="10"/>
      <c r="L66" s="9" t="s">
        <v>218</v>
      </c>
      <c r="M66" s="9" t="s">
        <v>219</v>
      </c>
      <c r="N66" s="10"/>
      <c r="O66" s="13">
        <v>40848</v>
      </c>
      <c r="P66" s="13">
        <v>40848</v>
      </c>
      <c r="Q66" s="10"/>
      <c r="R66" s="9">
        <v>8</v>
      </c>
      <c r="S66" s="9">
        <v>7</v>
      </c>
    </row>
    <row r="67" spans="1:19" ht="14.4" x14ac:dyDescent="0.3">
      <c r="A67" s="8" t="s">
        <v>220</v>
      </c>
      <c r="B67" s="8" t="s">
        <v>182</v>
      </c>
      <c r="C67" s="28" t="s">
        <v>198</v>
      </c>
      <c r="D67" s="29"/>
      <c r="E67" s="10"/>
      <c r="F67" s="10"/>
      <c r="G67" s="10"/>
      <c r="H67" s="10"/>
      <c r="I67" s="10"/>
      <c r="J67" s="10"/>
      <c r="K67" s="10"/>
      <c r="L67" s="9" t="s">
        <v>221</v>
      </c>
      <c r="M67" s="9" t="s">
        <v>222</v>
      </c>
      <c r="N67" s="9" t="s">
        <v>223</v>
      </c>
      <c r="O67" s="12">
        <v>41791</v>
      </c>
      <c r="P67" s="13">
        <v>43040</v>
      </c>
      <c r="Q67" s="10"/>
      <c r="R67" s="9">
        <v>8</v>
      </c>
      <c r="S67" s="9">
        <v>8</v>
      </c>
    </row>
    <row r="68" spans="1:19" ht="14.4" x14ac:dyDescent="0.3">
      <c r="A68" s="8" t="s">
        <v>224</v>
      </c>
      <c r="B68" s="8" t="s">
        <v>182</v>
      </c>
      <c r="C68" s="28" t="s">
        <v>198</v>
      </c>
      <c r="D68" s="29"/>
      <c r="E68" s="10"/>
      <c r="F68" s="10"/>
      <c r="G68" s="10"/>
      <c r="H68" s="10"/>
      <c r="I68" s="10"/>
      <c r="J68" s="10"/>
      <c r="K68" s="10"/>
      <c r="L68" s="9" t="s">
        <v>225</v>
      </c>
      <c r="M68" s="9" t="s">
        <v>226</v>
      </c>
      <c r="N68" s="10"/>
      <c r="O68" s="12">
        <v>41061</v>
      </c>
      <c r="P68" s="12">
        <v>41426</v>
      </c>
      <c r="Q68" s="10"/>
      <c r="R68" s="9">
        <v>8</v>
      </c>
      <c r="S68" s="9">
        <v>4</v>
      </c>
    </row>
    <row r="69" spans="1:19" ht="14.4" x14ac:dyDescent="0.3">
      <c r="A69" s="8" t="s">
        <v>227</v>
      </c>
      <c r="B69" s="8" t="s">
        <v>182</v>
      </c>
      <c r="C69" s="28" t="s">
        <v>198</v>
      </c>
      <c r="D69" s="29"/>
      <c r="E69" s="10"/>
      <c r="F69" s="10"/>
      <c r="G69" s="10"/>
      <c r="H69" s="10"/>
      <c r="I69" s="10"/>
      <c r="J69" s="10"/>
      <c r="K69" s="10"/>
      <c r="L69" s="9" t="s">
        <v>228</v>
      </c>
      <c r="M69" s="9" t="s">
        <v>229</v>
      </c>
      <c r="N69" s="10"/>
      <c r="O69" s="12">
        <v>41061</v>
      </c>
      <c r="P69" s="13">
        <v>41579</v>
      </c>
      <c r="Q69" s="10"/>
      <c r="R69" s="9">
        <v>12</v>
      </c>
      <c r="S69" s="9">
        <v>35</v>
      </c>
    </row>
    <row r="70" spans="1:19" ht="14.4" x14ac:dyDescent="0.3">
      <c r="A70" s="8" t="s">
        <v>230</v>
      </c>
      <c r="B70" s="8" t="s">
        <v>182</v>
      </c>
      <c r="C70" s="8" t="s">
        <v>231</v>
      </c>
      <c r="D70" s="10"/>
      <c r="E70" s="10"/>
      <c r="F70" s="10"/>
      <c r="G70" s="10"/>
      <c r="H70" s="10"/>
      <c r="I70" s="10"/>
      <c r="J70" s="10"/>
      <c r="K70" s="10"/>
      <c r="L70" s="9" t="s">
        <v>232</v>
      </c>
      <c r="M70" s="9" t="s">
        <v>233</v>
      </c>
      <c r="N70" s="10"/>
      <c r="O70" s="13">
        <v>40848</v>
      </c>
      <c r="P70" s="13">
        <v>40848</v>
      </c>
      <c r="Q70" s="10"/>
      <c r="R70" s="9">
        <v>12</v>
      </c>
      <c r="S70" s="9">
        <v>13</v>
      </c>
    </row>
    <row r="71" spans="1:19" ht="14.4" x14ac:dyDescent="0.3">
      <c r="A71" s="8" t="s">
        <v>234</v>
      </c>
      <c r="B71" s="8" t="s">
        <v>182</v>
      </c>
      <c r="C71" s="28" t="s">
        <v>198</v>
      </c>
      <c r="D71" s="29"/>
      <c r="E71" s="10"/>
      <c r="F71" s="10"/>
      <c r="G71" s="10"/>
      <c r="H71" s="10"/>
      <c r="I71" s="10"/>
      <c r="J71" s="10"/>
      <c r="K71" s="10"/>
      <c r="L71" s="9" t="s">
        <v>235</v>
      </c>
      <c r="M71" s="9" t="s">
        <v>236</v>
      </c>
      <c r="N71" s="10"/>
      <c r="O71" s="12">
        <v>41791</v>
      </c>
      <c r="P71" s="13">
        <v>42309</v>
      </c>
      <c r="Q71" s="10"/>
      <c r="R71" s="9">
        <v>12</v>
      </c>
      <c r="S71" s="9">
        <v>21</v>
      </c>
    </row>
    <row r="72" spans="1:19" ht="14.4" x14ac:dyDescent="0.3">
      <c r="A72" s="8" t="s">
        <v>237</v>
      </c>
      <c r="B72" s="8" t="s">
        <v>182</v>
      </c>
      <c r="C72" s="28" t="s">
        <v>198</v>
      </c>
      <c r="D72" s="29"/>
      <c r="E72" s="10"/>
      <c r="F72" s="10"/>
      <c r="G72" s="10"/>
      <c r="H72" s="10"/>
      <c r="I72" s="10"/>
      <c r="J72" s="10"/>
      <c r="K72" s="10"/>
      <c r="L72" s="9" t="s">
        <v>238</v>
      </c>
      <c r="M72" s="9" t="s">
        <v>239</v>
      </c>
      <c r="N72" s="10"/>
      <c r="O72" s="12">
        <v>41061</v>
      </c>
      <c r="P72" s="13">
        <v>41579</v>
      </c>
      <c r="Q72" s="10"/>
      <c r="R72" s="9">
        <v>12</v>
      </c>
      <c r="S72" s="9">
        <v>14</v>
      </c>
    </row>
    <row r="73" spans="1:19" ht="14.4" x14ac:dyDescent="0.3">
      <c r="A73" s="8" t="s">
        <v>240</v>
      </c>
      <c r="B73" s="8" t="s">
        <v>182</v>
      </c>
      <c r="C73" s="8" t="s">
        <v>231</v>
      </c>
      <c r="D73" s="10"/>
      <c r="E73" s="10"/>
      <c r="F73" s="10"/>
      <c r="G73" s="10"/>
      <c r="H73" s="10"/>
      <c r="I73" s="10"/>
      <c r="J73" s="10"/>
      <c r="K73" s="10"/>
      <c r="L73" s="9" t="s">
        <v>241</v>
      </c>
      <c r="M73" s="9" t="s">
        <v>242</v>
      </c>
      <c r="N73" s="10"/>
      <c r="O73" s="13">
        <v>40848</v>
      </c>
      <c r="P73" s="13">
        <v>40848</v>
      </c>
      <c r="Q73" s="10"/>
      <c r="R73" s="9">
        <v>12</v>
      </c>
      <c r="S73" s="9">
        <v>8</v>
      </c>
    </row>
    <row r="74" spans="1:19" ht="14.4" x14ac:dyDescent="0.3">
      <c r="A74" s="8" t="s">
        <v>243</v>
      </c>
      <c r="B74" s="8" t="s">
        <v>182</v>
      </c>
      <c r="C74" s="28" t="s">
        <v>198</v>
      </c>
      <c r="D74" s="29"/>
      <c r="E74" s="10"/>
      <c r="F74" s="10"/>
      <c r="G74" s="10"/>
      <c r="H74" s="10"/>
      <c r="I74" s="10"/>
      <c r="J74" s="10"/>
      <c r="K74" s="10"/>
      <c r="L74" s="9" t="s">
        <v>244</v>
      </c>
      <c r="M74" s="9" t="s">
        <v>245</v>
      </c>
      <c r="N74" s="10"/>
      <c r="O74" s="12">
        <v>41791</v>
      </c>
      <c r="P74" s="12">
        <v>42522</v>
      </c>
      <c r="Q74" s="10"/>
      <c r="R74" s="9">
        <v>12</v>
      </c>
      <c r="S74" s="9">
        <v>9</v>
      </c>
    </row>
    <row r="75" spans="1:19" ht="14.4" x14ac:dyDescent="0.3">
      <c r="A75" s="8" t="s">
        <v>246</v>
      </c>
      <c r="B75" s="8" t="s">
        <v>182</v>
      </c>
      <c r="C75" s="28" t="s">
        <v>198</v>
      </c>
      <c r="D75" s="29"/>
      <c r="E75" s="10"/>
      <c r="F75" s="10"/>
      <c r="G75" s="10"/>
      <c r="H75" s="10"/>
      <c r="I75" s="10"/>
      <c r="J75" s="10"/>
      <c r="K75" s="10"/>
      <c r="L75" s="9" t="s">
        <v>247</v>
      </c>
      <c r="M75" s="9" t="s">
        <v>248</v>
      </c>
      <c r="N75" s="10"/>
      <c r="O75" s="12">
        <v>41061</v>
      </c>
      <c r="P75" s="13">
        <v>41579</v>
      </c>
      <c r="Q75" s="10"/>
      <c r="R75" s="9">
        <v>12</v>
      </c>
      <c r="S75" s="9">
        <v>13</v>
      </c>
    </row>
    <row r="76" spans="1:19" ht="14.4" x14ac:dyDescent="0.3">
      <c r="A76" s="8" t="s">
        <v>249</v>
      </c>
      <c r="B76" s="8" t="s">
        <v>182</v>
      </c>
      <c r="C76" s="8" t="s">
        <v>231</v>
      </c>
      <c r="D76" s="10"/>
      <c r="E76" s="10"/>
      <c r="F76" s="10"/>
      <c r="G76" s="10"/>
      <c r="H76" s="10"/>
      <c r="I76" s="10"/>
      <c r="J76" s="10"/>
      <c r="K76" s="10"/>
      <c r="L76" s="9" t="s">
        <v>250</v>
      </c>
      <c r="M76" s="9" t="s">
        <v>251</v>
      </c>
      <c r="N76" s="10"/>
      <c r="O76" s="13">
        <v>40848</v>
      </c>
      <c r="P76" s="13">
        <v>40848</v>
      </c>
      <c r="Q76" s="10"/>
      <c r="R76" s="9">
        <v>12</v>
      </c>
      <c r="S76" s="9">
        <v>2</v>
      </c>
    </row>
    <row r="77" spans="1:19" ht="14.4" x14ac:dyDescent="0.3">
      <c r="A77" s="8" t="s">
        <v>252</v>
      </c>
      <c r="B77" s="8" t="s">
        <v>182</v>
      </c>
      <c r="C77" s="28" t="s">
        <v>198</v>
      </c>
      <c r="D77" s="29"/>
      <c r="E77" s="10"/>
      <c r="F77" s="10"/>
      <c r="G77" s="10"/>
      <c r="H77" s="10"/>
      <c r="I77" s="10"/>
      <c r="J77" s="10"/>
      <c r="K77" s="10"/>
      <c r="L77" s="9" t="s">
        <v>253</v>
      </c>
      <c r="M77" s="9" t="s">
        <v>254</v>
      </c>
      <c r="N77" s="9" t="s">
        <v>255</v>
      </c>
      <c r="O77" s="12">
        <v>41791</v>
      </c>
      <c r="P77" s="13">
        <v>42309</v>
      </c>
      <c r="Q77" s="10"/>
      <c r="R77" s="9">
        <v>12</v>
      </c>
      <c r="S77" s="9">
        <v>4</v>
      </c>
    </row>
    <row r="78" spans="1:19" ht="14.4" x14ac:dyDescent="0.3">
      <c r="A78" s="8" t="s">
        <v>256</v>
      </c>
      <c r="B78" s="8" t="s">
        <v>182</v>
      </c>
      <c r="C78" s="8" t="s">
        <v>183</v>
      </c>
      <c r="D78" s="10"/>
      <c r="E78" s="10"/>
      <c r="F78" s="10"/>
      <c r="G78" s="10"/>
      <c r="H78" s="10"/>
      <c r="I78" s="10"/>
      <c r="J78" s="10"/>
      <c r="K78" s="10"/>
      <c r="L78" s="9" t="s">
        <v>257</v>
      </c>
      <c r="M78" s="9" t="s">
        <v>258</v>
      </c>
      <c r="N78" s="10"/>
      <c r="O78" s="13">
        <v>41214</v>
      </c>
      <c r="P78" s="13">
        <v>41579</v>
      </c>
      <c r="Q78" s="10"/>
      <c r="R78" s="9">
        <v>12</v>
      </c>
      <c r="S78" s="9">
        <v>3</v>
      </c>
    </row>
    <row r="79" spans="1:19" ht="14.4" x14ac:dyDescent="0.3">
      <c r="A79" s="8" t="s">
        <v>259</v>
      </c>
      <c r="B79" s="8" t="s">
        <v>182</v>
      </c>
      <c r="C79" s="8" t="s">
        <v>183</v>
      </c>
      <c r="D79" s="10"/>
      <c r="E79" s="10"/>
      <c r="F79" s="10"/>
      <c r="G79" s="10"/>
      <c r="H79" s="10"/>
      <c r="I79" s="10"/>
      <c r="J79" s="10"/>
      <c r="K79" s="10"/>
      <c r="L79" s="9" t="s">
        <v>260</v>
      </c>
      <c r="M79" s="9" t="s">
        <v>261</v>
      </c>
      <c r="N79" s="9" t="s">
        <v>262</v>
      </c>
      <c r="O79" s="12">
        <v>41061</v>
      </c>
      <c r="P79" s="13">
        <v>41579</v>
      </c>
      <c r="Q79" s="10"/>
      <c r="R79" s="9">
        <v>12</v>
      </c>
      <c r="S79" s="9">
        <v>4</v>
      </c>
    </row>
    <row r="80" spans="1:19" ht="14.4" x14ac:dyDescent="0.3">
      <c r="A80" s="8" t="s">
        <v>263</v>
      </c>
      <c r="B80" s="8" t="s">
        <v>182</v>
      </c>
      <c r="C80" s="8" t="s">
        <v>183</v>
      </c>
      <c r="D80" s="10"/>
      <c r="E80" s="10"/>
      <c r="F80" s="10"/>
      <c r="G80" s="10"/>
      <c r="H80" s="10"/>
      <c r="I80" s="10"/>
      <c r="J80" s="10"/>
      <c r="K80" s="10"/>
      <c r="L80" s="9" t="s">
        <v>264</v>
      </c>
      <c r="M80" s="9" t="s">
        <v>265</v>
      </c>
      <c r="N80" s="10"/>
      <c r="O80" s="12">
        <v>41061</v>
      </c>
      <c r="P80" s="13">
        <v>41579</v>
      </c>
      <c r="Q80" s="10"/>
      <c r="R80" s="9">
        <v>16</v>
      </c>
      <c r="S80" s="9">
        <v>16</v>
      </c>
    </row>
    <row r="81" spans="1:19" ht="14.4" x14ac:dyDescent="0.3">
      <c r="A81" s="8" t="s">
        <v>266</v>
      </c>
      <c r="B81" s="8" t="s">
        <v>182</v>
      </c>
      <c r="C81" s="8" t="s">
        <v>267</v>
      </c>
      <c r="D81" s="10"/>
      <c r="E81" s="10"/>
      <c r="F81" s="10"/>
      <c r="G81" s="10"/>
      <c r="H81" s="10"/>
      <c r="I81" s="10"/>
      <c r="J81" s="10"/>
      <c r="K81" s="10"/>
      <c r="L81" s="9" t="s">
        <v>268</v>
      </c>
      <c r="M81" s="11">
        <v>44659</v>
      </c>
      <c r="N81" s="10"/>
      <c r="O81" s="13">
        <v>40848</v>
      </c>
      <c r="P81" s="13">
        <v>40848</v>
      </c>
      <c r="Q81" s="10"/>
      <c r="R81" s="9">
        <v>16</v>
      </c>
      <c r="S81" s="9">
        <v>2</v>
      </c>
    </row>
    <row r="82" spans="1:19" ht="14.4" x14ac:dyDescent="0.3">
      <c r="A82" s="8" t="s">
        <v>269</v>
      </c>
      <c r="B82" s="8" t="s">
        <v>182</v>
      </c>
      <c r="C82" s="8" t="s">
        <v>183</v>
      </c>
      <c r="D82" s="10"/>
      <c r="E82" s="10"/>
      <c r="F82" s="10"/>
      <c r="G82" s="10"/>
      <c r="H82" s="10"/>
      <c r="I82" s="10"/>
      <c r="J82" s="10"/>
      <c r="K82" s="10"/>
      <c r="L82" s="9" t="s">
        <v>270</v>
      </c>
      <c r="M82" s="11">
        <v>44659</v>
      </c>
      <c r="N82" s="9" t="s">
        <v>271</v>
      </c>
      <c r="O82" s="12">
        <v>41791</v>
      </c>
      <c r="P82" s="13">
        <v>42309</v>
      </c>
      <c r="Q82" s="10"/>
      <c r="R82" s="9">
        <v>16</v>
      </c>
      <c r="S82" s="9">
        <v>6</v>
      </c>
    </row>
    <row r="83" spans="1:19" ht="14.4" x14ac:dyDescent="0.3">
      <c r="A83" s="8" t="s">
        <v>272</v>
      </c>
      <c r="B83" s="8" t="s">
        <v>182</v>
      </c>
      <c r="C83" s="8" t="s">
        <v>183</v>
      </c>
      <c r="D83" s="10"/>
      <c r="E83" s="10"/>
      <c r="F83" s="10"/>
      <c r="G83" s="10"/>
      <c r="H83" s="10"/>
      <c r="I83" s="10"/>
      <c r="J83" s="10"/>
      <c r="K83" s="10"/>
      <c r="L83" s="9" t="s">
        <v>273</v>
      </c>
      <c r="M83" s="11">
        <v>44781</v>
      </c>
      <c r="N83" s="10"/>
      <c r="O83" s="13">
        <v>41579</v>
      </c>
      <c r="P83" s="13">
        <v>41579</v>
      </c>
      <c r="Q83" s="10"/>
      <c r="R83" s="9">
        <v>16</v>
      </c>
      <c r="S83" s="9">
        <v>1</v>
      </c>
    </row>
    <row r="84" spans="1:19" ht="14.4" x14ac:dyDescent="0.3">
      <c r="A84" s="8" t="s">
        <v>274</v>
      </c>
      <c r="B84" s="8" t="s">
        <v>182</v>
      </c>
      <c r="C84" s="8" t="s">
        <v>183</v>
      </c>
      <c r="D84" s="10"/>
      <c r="E84" s="10"/>
      <c r="F84" s="10"/>
      <c r="G84" s="10"/>
      <c r="H84" s="10"/>
      <c r="I84" s="10"/>
      <c r="J84" s="10"/>
      <c r="K84" s="10"/>
      <c r="L84" s="9" t="s">
        <v>273</v>
      </c>
      <c r="M84" s="11">
        <v>44781</v>
      </c>
      <c r="N84" s="10"/>
      <c r="O84" s="12">
        <v>41791</v>
      </c>
      <c r="P84" s="12">
        <v>41791</v>
      </c>
      <c r="Q84" s="10"/>
      <c r="R84" s="9">
        <v>16</v>
      </c>
      <c r="S84" s="9">
        <v>1</v>
      </c>
    </row>
    <row r="85" spans="1:19" ht="14.4" x14ac:dyDescent="0.3">
      <c r="A85" s="8" t="s">
        <v>275</v>
      </c>
      <c r="B85" s="8" t="s">
        <v>182</v>
      </c>
      <c r="C85" s="8" t="s">
        <v>183</v>
      </c>
      <c r="D85" s="10"/>
      <c r="E85" s="10"/>
      <c r="F85" s="10"/>
      <c r="G85" s="10"/>
      <c r="H85" s="10"/>
      <c r="I85" s="10"/>
      <c r="J85" s="10"/>
      <c r="K85" s="10"/>
      <c r="L85" s="9" t="s">
        <v>276</v>
      </c>
      <c r="M85" s="9" t="s">
        <v>277</v>
      </c>
      <c r="N85" s="10"/>
      <c r="O85" s="12">
        <v>41061</v>
      </c>
      <c r="P85" s="13">
        <v>41579</v>
      </c>
      <c r="Q85" s="10"/>
      <c r="R85" s="9">
        <v>16</v>
      </c>
      <c r="S85" s="9">
        <v>25</v>
      </c>
    </row>
    <row r="86" spans="1:19" ht="14.4" x14ac:dyDescent="0.3">
      <c r="A86" s="8" t="s">
        <v>278</v>
      </c>
      <c r="B86" s="8" t="s">
        <v>182</v>
      </c>
      <c r="C86" s="8" t="s">
        <v>267</v>
      </c>
      <c r="D86" s="10"/>
      <c r="E86" s="10"/>
      <c r="F86" s="10"/>
      <c r="G86" s="10"/>
      <c r="H86" s="10"/>
      <c r="I86" s="10"/>
      <c r="J86" s="10"/>
      <c r="K86" s="10"/>
      <c r="L86" s="9" t="s">
        <v>279</v>
      </c>
      <c r="M86" s="9" t="s">
        <v>280</v>
      </c>
      <c r="N86" s="10"/>
      <c r="O86" s="13">
        <v>40848</v>
      </c>
      <c r="P86" s="13">
        <v>40848</v>
      </c>
      <c r="Q86" s="10"/>
      <c r="R86" s="9">
        <v>16</v>
      </c>
      <c r="S86" s="9">
        <v>3</v>
      </c>
    </row>
    <row r="87" spans="1:19" ht="14.4" x14ac:dyDescent="0.3">
      <c r="A87" s="8" t="s">
        <v>281</v>
      </c>
      <c r="B87" s="8" t="s">
        <v>182</v>
      </c>
      <c r="C87" s="8" t="s">
        <v>183</v>
      </c>
      <c r="D87" s="10"/>
      <c r="E87" s="10"/>
      <c r="F87" s="10"/>
      <c r="G87" s="10"/>
      <c r="H87" s="10"/>
      <c r="I87" s="10"/>
      <c r="J87" s="10"/>
      <c r="K87" s="10"/>
      <c r="L87" s="9" t="s">
        <v>282</v>
      </c>
      <c r="M87" s="9" t="s">
        <v>283</v>
      </c>
      <c r="N87" s="10"/>
      <c r="O87" s="12">
        <v>41791</v>
      </c>
      <c r="P87" s="13">
        <v>43040</v>
      </c>
      <c r="Q87" s="10"/>
      <c r="R87" s="9">
        <v>16</v>
      </c>
      <c r="S87" s="9">
        <v>21</v>
      </c>
    </row>
    <row r="88" spans="1:19" ht="14.4" x14ac:dyDescent="0.3">
      <c r="A88" s="8" t="s">
        <v>284</v>
      </c>
      <c r="B88" s="8" t="s">
        <v>182</v>
      </c>
      <c r="C88" s="8" t="s">
        <v>183</v>
      </c>
      <c r="D88" s="10"/>
      <c r="E88" s="10"/>
      <c r="F88" s="10"/>
      <c r="G88" s="10"/>
      <c r="H88" s="10"/>
      <c r="I88" s="10"/>
      <c r="J88" s="10"/>
      <c r="K88" s="10"/>
      <c r="L88" s="9" t="s">
        <v>285</v>
      </c>
      <c r="M88" s="9" t="s">
        <v>286</v>
      </c>
      <c r="N88" s="10"/>
      <c r="O88" s="12">
        <v>41426</v>
      </c>
      <c r="P88" s="12">
        <v>41426</v>
      </c>
      <c r="Q88" s="10"/>
      <c r="R88" s="9">
        <v>16</v>
      </c>
      <c r="S88" s="9">
        <v>1</v>
      </c>
    </row>
    <row r="89" spans="1:19" ht="14.4" x14ac:dyDescent="0.3">
      <c r="A89" s="8" t="s">
        <v>287</v>
      </c>
      <c r="B89" s="8" t="s">
        <v>182</v>
      </c>
      <c r="C89" s="8" t="s">
        <v>288</v>
      </c>
      <c r="D89" s="10"/>
      <c r="E89" s="10"/>
      <c r="F89" s="10"/>
      <c r="G89" s="10"/>
      <c r="H89" s="10"/>
      <c r="I89" s="10"/>
      <c r="J89" s="10"/>
      <c r="K89" s="10"/>
      <c r="L89" s="9" t="s">
        <v>289</v>
      </c>
      <c r="M89" s="11">
        <v>44661</v>
      </c>
      <c r="N89" s="9" t="s">
        <v>290</v>
      </c>
      <c r="O89" s="13">
        <v>42309</v>
      </c>
      <c r="P89" s="12">
        <v>42887</v>
      </c>
      <c r="Q89" s="10"/>
      <c r="R89" s="9">
        <v>12</v>
      </c>
      <c r="S89" s="9">
        <v>8</v>
      </c>
    </row>
    <row r="90" spans="1:19" ht="14.4" x14ac:dyDescent="0.3">
      <c r="A90" s="8" t="s">
        <v>291</v>
      </c>
      <c r="B90" s="8" t="s">
        <v>182</v>
      </c>
      <c r="C90" s="28" t="s">
        <v>292</v>
      </c>
      <c r="D90" s="29"/>
      <c r="E90" s="10"/>
      <c r="F90" s="10"/>
      <c r="G90" s="10"/>
      <c r="H90" s="10"/>
      <c r="I90" s="10"/>
      <c r="J90" s="10"/>
      <c r="K90" s="10"/>
      <c r="L90" s="9" t="s">
        <v>293</v>
      </c>
      <c r="M90" s="9" t="s">
        <v>294</v>
      </c>
      <c r="N90" s="9" t="s">
        <v>295</v>
      </c>
      <c r="O90" s="12">
        <v>41426</v>
      </c>
      <c r="P90" s="12">
        <v>41426</v>
      </c>
      <c r="Q90" s="10"/>
      <c r="R90" s="9">
        <v>12</v>
      </c>
      <c r="S90" s="9">
        <v>1</v>
      </c>
    </row>
    <row r="91" spans="1:19" ht="14.4" x14ac:dyDescent="0.3">
      <c r="A91" s="8" t="s">
        <v>296</v>
      </c>
      <c r="B91" s="8" t="s">
        <v>182</v>
      </c>
      <c r="C91" s="8" t="s">
        <v>288</v>
      </c>
      <c r="D91" s="10"/>
      <c r="E91" s="10"/>
      <c r="F91" s="10"/>
      <c r="G91" s="10"/>
      <c r="H91" s="10"/>
      <c r="I91" s="10"/>
      <c r="J91" s="10"/>
      <c r="K91" s="10"/>
      <c r="L91" s="9" t="s">
        <v>297</v>
      </c>
      <c r="M91" s="11">
        <v>44603</v>
      </c>
      <c r="N91" s="9" t="s">
        <v>298</v>
      </c>
      <c r="O91" s="13">
        <v>42309</v>
      </c>
      <c r="P91" s="12">
        <v>42522</v>
      </c>
      <c r="Q91" s="10"/>
      <c r="R91" s="9">
        <v>12</v>
      </c>
      <c r="S91" s="9">
        <v>2</v>
      </c>
    </row>
    <row r="92" spans="1:19" ht="14.4" x14ac:dyDescent="0.3">
      <c r="A92" s="8" t="s">
        <v>299</v>
      </c>
      <c r="B92" s="8" t="s">
        <v>182</v>
      </c>
      <c r="C92" s="8" t="s">
        <v>288</v>
      </c>
      <c r="D92" s="10"/>
      <c r="E92" s="10"/>
      <c r="F92" s="10"/>
      <c r="G92" s="10"/>
      <c r="H92" s="10"/>
      <c r="I92" s="10"/>
      <c r="J92" s="10"/>
      <c r="K92" s="10"/>
      <c r="L92" s="9" t="s">
        <v>300</v>
      </c>
      <c r="M92" s="11">
        <v>44601</v>
      </c>
      <c r="N92" s="10"/>
      <c r="O92" s="13">
        <v>42309</v>
      </c>
      <c r="P92" s="12">
        <v>42522</v>
      </c>
      <c r="Q92" s="10"/>
      <c r="R92" s="9">
        <v>16</v>
      </c>
      <c r="S92" s="9">
        <v>4</v>
      </c>
    </row>
    <row r="93" spans="1:19" ht="14.4" x14ac:dyDescent="0.3">
      <c r="A93" s="8" t="s">
        <v>301</v>
      </c>
      <c r="B93" s="8" t="s">
        <v>182</v>
      </c>
      <c r="C93" s="28" t="s">
        <v>292</v>
      </c>
      <c r="D93" s="29"/>
      <c r="E93" s="10"/>
      <c r="F93" s="10"/>
      <c r="G93" s="10"/>
      <c r="H93" s="10"/>
      <c r="I93" s="10"/>
      <c r="J93" s="10"/>
      <c r="K93" s="10"/>
      <c r="L93" s="9" t="s">
        <v>302</v>
      </c>
      <c r="M93" s="9" t="s">
        <v>303</v>
      </c>
      <c r="N93" s="9" t="s">
        <v>304</v>
      </c>
      <c r="O93" s="13">
        <v>41579</v>
      </c>
      <c r="P93" s="13">
        <v>41579</v>
      </c>
      <c r="Q93" s="10"/>
      <c r="R93" s="9">
        <v>16</v>
      </c>
      <c r="S93" s="9">
        <v>1</v>
      </c>
    </row>
    <row r="94" spans="1:19" ht="14.4" x14ac:dyDescent="0.3">
      <c r="A94" s="8" t="s">
        <v>305</v>
      </c>
      <c r="B94" s="8" t="s">
        <v>182</v>
      </c>
      <c r="C94" s="8" t="s">
        <v>306</v>
      </c>
      <c r="D94" s="10"/>
      <c r="E94" s="10"/>
      <c r="F94" s="10"/>
      <c r="G94" s="10"/>
      <c r="H94" s="10"/>
      <c r="I94" s="10"/>
      <c r="J94" s="10"/>
      <c r="K94" s="10"/>
      <c r="L94" s="9" t="s">
        <v>307</v>
      </c>
      <c r="M94" s="9" t="s">
        <v>308</v>
      </c>
      <c r="N94" s="10"/>
      <c r="O94" s="12">
        <v>41061</v>
      </c>
      <c r="P94" s="12">
        <v>41061</v>
      </c>
      <c r="Q94" s="10"/>
      <c r="R94" s="9">
        <v>2</v>
      </c>
      <c r="S94" s="9">
        <v>1</v>
      </c>
    </row>
    <row r="95" spans="1:19" ht="14.4" x14ac:dyDescent="0.3">
      <c r="A95" s="8" t="s">
        <v>309</v>
      </c>
      <c r="B95" s="8" t="s">
        <v>182</v>
      </c>
      <c r="C95" s="8" t="s">
        <v>306</v>
      </c>
      <c r="D95" s="10"/>
      <c r="E95" s="10"/>
      <c r="F95" s="10"/>
      <c r="G95" s="10"/>
      <c r="H95" s="10"/>
      <c r="I95" s="10"/>
      <c r="J95" s="10"/>
      <c r="K95" s="10"/>
      <c r="L95" s="9" t="s">
        <v>307</v>
      </c>
      <c r="M95" s="9" t="s">
        <v>308</v>
      </c>
      <c r="N95" s="10"/>
      <c r="O95" s="13">
        <v>40848</v>
      </c>
      <c r="P95" s="13">
        <v>40848</v>
      </c>
      <c r="Q95" s="10"/>
      <c r="R95" s="9">
        <v>2</v>
      </c>
      <c r="S95" s="9">
        <v>1</v>
      </c>
    </row>
    <row r="96" spans="1:19" ht="14.4" x14ac:dyDescent="0.3">
      <c r="A96" s="8" t="s">
        <v>310</v>
      </c>
      <c r="B96" s="8" t="s">
        <v>182</v>
      </c>
      <c r="C96" s="8" t="s">
        <v>306</v>
      </c>
      <c r="D96" s="10"/>
      <c r="E96" s="10"/>
      <c r="F96" s="10"/>
      <c r="G96" s="10"/>
      <c r="H96" s="10"/>
      <c r="I96" s="10"/>
      <c r="J96" s="10"/>
      <c r="K96" s="10"/>
      <c r="L96" s="9" t="s">
        <v>311</v>
      </c>
      <c r="M96" s="9" t="s">
        <v>312</v>
      </c>
      <c r="N96" s="9" t="s">
        <v>313</v>
      </c>
      <c r="O96" s="12">
        <v>41061</v>
      </c>
      <c r="P96" s="12">
        <v>41061</v>
      </c>
      <c r="Q96" s="10"/>
      <c r="R96" s="9">
        <v>2</v>
      </c>
      <c r="S96" s="9">
        <v>1</v>
      </c>
    </row>
    <row r="97" spans="1:19" ht="14.4" x14ac:dyDescent="0.3">
      <c r="A97" s="8" t="s">
        <v>314</v>
      </c>
      <c r="B97" s="8" t="s">
        <v>182</v>
      </c>
      <c r="C97" s="8" t="s">
        <v>306</v>
      </c>
      <c r="D97" s="10"/>
      <c r="E97" s="10"/>
      <c r="F97" s="10"/>
      <c r="G97" s="10"/>
      <c r="H97" s="10"/>
      <c r="I97" s="10"/>
      <c r="J97" s="10"/>
      <c r="K97" s="10"/>
      <c r="L97" s="9" t="s">
        <v>311</v>
      </c>
      <c r="M97" s="9" t="s">
        <v>312</v>
      </c>
      <c r="N97" s="9" t="s">
        <v>313</v>
      </c>
      <c r="O97" s="13">
        <v>40848</v>
      </c>
      <c r="P97" s="13">
        <v>40848</v>
      </c>
      <c r="Q97" s="10"/>
      <c r="R97" s="9">
        <v>2</v>
      </c>
      <c r="S97" s="9">
        <v>1</v>
      </c>
    </row>
    <row r="98" spans="1:19" ht="14.4" x14ac:dyDescent="0.3">
      <c r="A98" s="8" t="s">
        <v>315</v>
      </c>
      <c r="B98" s="8" t="s">
        <v>182</v>
      </c>
      <c r="C98" s="8" t="s">
        <v>316</v>
      </c>
      <c r="D98" s="10"/>
      <c r="E98" s="10"/>
      <c r="F98" s="10"/>
      <c r="G98" s="10"/>
      <c r="H98" s="10"/>
      <c r="I98" s="10"/>
      <c r="J98" s="10"/>
      <c r="K98" s="10"/>
      <c r="L98" s="9" t="s">
        <v>317</v>
      </c>
      <c r="M98" s="11">
        <v>44601</v>
      </c>
      <c r="N98" s="10"/>
      <c r="O98" s="13">
        <v>41944</v>
      </c>
      <c r="P98" s="12">
        <v>42156</v>
      </c>
      <c r="Q98" s="10"/>
      <c r="R98" s="9">
        <v>16</v>
      </c>
      <c r="S98" s="9">
        <v>2</v>
      </c>
    </row>
    <row r="99" spans="1:19" ht="14.4" x14ac:dyDescent="0.3">
      <c r="A99" s="8" t="s">
        <v>318</v>
      </c>
      <c r="B99" s="8" t="s">
        <v>182</v>
      </c>
      <c r="C99" s="8" t="s">
        <v>188</v>
      </c>
      <c r="D99" s="10"/>
      <c r="E99" s="10"/>
      <c r="F99" s="10"/>
      <c r="G99" s="10"/>
      <c r="H99" s="10"/>
      <c r="I99" s="10"/>
      <c r="J99" s="10"/>
      <c r="K99" s="10"/>
      <c r="L99" s="9" t="s">
        <v>319</v>
      </c>
      <c r="M99" s="11">
        <v>44719</v>
      </c>
      <c r="N99" s="10"/>
      <c r="O99" s="12">
        <v>41061</v>
      </c>
      <c r="P99" s="13">
        <v>41579</v>
      </c>
      <c r="Q99" s="10"/>
      <c r="R99" s="9">
        <v>4</v>
      </c>
      <c r="S99" s="9">
        <v>4</v>
      </c>
    </row>
    <row r="100" spans="1:19" ht="14.4" x14ac:dyDescent="0.3">
      <c r="A100" s="8" t="s">
        <v>320</v>
      </c>
      <c r="B100" s="8" t="s">
        <v>182</v>
      </c>
      <c r="C100" s="8" t="s">
        <v>188</v>
      </c>
      <c r="D100" s="10"/>
      <c r="E100" s="10"/>
      <c r="F100" s="10"/>
      <c r="G100" s="10"/>
      <c r="H100" s="10"/>
      <c r="I100" s="10"/>
      <c r="J100" s="10"/>
      <c r="K100" s="10"/>
      <c r="L100" s="9" t="s">
        <v>319</v>
      </c>
      <c r="M100" s="11">
        <v>44719</v>
      </c>
      <c r="N100" s="10"/>
      <c r="O100" s="13">
        <v>40848</v>
      </c>
      <c r="P100" s="13">
        <v>40848</v>
      </c>
      <c r="Q100" s="10"/>
      <c r="R100" s="9">
        <v>4</v>
      </c>
      <c r="S100" s="9">
        <v>1</v>
      </c>
    </row>
    <row r="101" spans="1:19" ht="14.4" x14ac:dyDescent="0.3">
      <c r="A101" s="8" t="s">
        <v>321</v>
      </c>
      <c r="B101" s="8" t="s">
        <v>182</v>
      </c>
      <c r="C101" s="8" t="s">
        <v>188</v>
      </c>
      <c r="D101" s="10"/>
      <c r="E101" s="10"/>
      <c r="F101" s="10"/>
      <c r="G101" s="10"/>
      <c r="H101" s="10"/>
      <c r="I101" s="10"/>
      <c r="J101" s="10"/>
      <c r="K101" s="10"/>
      <c r="L101" s="9" t="s">
        <v>319</v>
      </c>
      <c r="M101" s="11">
        <v>44719</v>
      </c>
      <c r="N101" s="10"/>
      <c r="O101" s="12">
        <v>41791</v>
      </c>
      <c r="P101" s="12">
        <v>42156</v>
      </c>
      <c r="Q101" s="10"/>
      <c r="R101" s="9">
        <v>4</v>
      </c>
      <c r="S101" s="9">
        <v>3</v>
      </c>
    </row>
    <row r="102" spans="1:19" ht="14.4" x14ac:dyDescent="0.3">
      <c r="A102" s="8" t="s">
        <v>322</v>
      </c>
      <c r="B102" s="8" t="s">
        <v>182</v>
      </c>
      <c r="C102" s="8" t="s">
        <v>188</v>
      </c>
      <c r="D102" s="10"/>
      <c r="E102" s="10"/>
      <c r="F102" s="10"/>
      <c r="G102" s="10"/>
      <c r="H102" s="10"/>
      <c r="I102" s="10"/>
      <c r="J102" s="10"/>
      <c r="K102" s="10"/>
      <c r="L102" s="9" t="s">
        <v>323</v>
      </c>
      <c r="M102" s="9" t="s">
        <v>324</v>
      </c>
      <c r="N102" s="9" t="s">
        <v>325</v>
      </c>
      <c r="O102" s="12">
        <v>41061</v>
      </c>
      <c r="P102" s="13">
        <v>41214</v>
      </c>
      <c r="Q102" s="10"/>
      <c r="R102" s="9">
        <v>4</v>
      </c>
      <c r="S102" s="9">
        <v>2</v>
      </c>
    </row>
    <row r="103" spans="1:19" ht="14.4" x14ac:dyDescent="0.3">
      <c r="A103" s="8" t="s">
        <v>326</v>
      </c>
      <c r="B103" s="8" t="s">
        <v>182</v>
      </c>
      <c r="C103" s="8" t="s">
        <v>188</v>
      </c>
      <c r="D103" s="10"/>
      <c r="E103" s="10"/>
      <c r="F103" s="10"/>
      <c r="G103" s="10"/>
      <c r="H103" s="10"/>
      <c r="I103" s="10"/>
      <c r="J103" s="10"/>
      <c r="K103" s="10"/>
      <c r="L103" s="9" t="s">
        <v>323</v>
      </c>
      <c r="M103" s="9" t="s">
        <v>324</v>
      </c>
      <c r="N103" s="9" t="s">
        <v>325</v>
      </c>
      <c r="O103" s="13">
        <v>40848</v>
      </c>
      <c r="P103" s="13">
        <v>40848</v>
      </c>
      <c r="Q103" s="10"/>
      <c r="R103" s="9">
        <v>4</v>
      </c>
      <c r="S103" s="9">
        <v>1</v>
      </c>
    </row>
    <row r="104" spans="1:19" ht="14.4" x14ac:dyDescent="0.3">
      <c r="A104" s="8" t="s">
        <v>327</v>
      </c>
      <c r="B104" s="8" t="s">
        <v>182</v>
      </c>
      <c r="C104" s="8" t="s">
        <v>188</v>
      </c>
      <c r="D104" s="10"/>
      <c r="E104" s="10"/>
      <c r="F104" s="10"/>
      <c r="G104" s="10"/>
      <c r="H104" s="10"/>
      <c r="I104" s="10"/>
      <c r="J104" s="10"/>
      <c r="K104" s="10"/>
      <c r="L104" s="9" t="s">
        <v>328</v>
      </c>
      <c r="M104" s="9" t="s">
        <v>329</v>
      </c>
      <c r="N104" s="9" t="s">
        <v>330</v>
      </c>
      <c r="O104" s="13">
        <v>40848</v>
      </c>
      <c r="P104" s="13">
        <v>40848</v>
      </c>
      <c r="Q104" s="10"/>
      <c r="R104" s="9">
        <v>4</v>
      </c>
      <c r="S104" s="9">
        <v>1</v>
      </c>
    </row>
    <row r="105" spans="1:19" ht="14.4" x14ac:dyDescent="0.3">
      <c r="A105" s="8" t="s">
        <v>331</v>
      </c>
      <c r="B105" s="8" t="s">
        <v>182</v>
      </c>
      <c r="C105" s="8" t="s">
        <v>188</v>
      </c>
      <c r="D105" s="10"/>
      <c r="E105" s="10"/>
      <c r="F105" s="10"/>
      <c r="G105" s="10"/>
      <c r="H105" s="10"/>
      <c r="I105" s="10"/>
      <c r="J105" s="10"/>
      <c r="K105" s="10"/>
      <c r="L105" s="9" t="s">
        <v>332</v>
      </c>
      <c r="M105" s="9" t="s">
        <v>333</v>
      </c>
      <c r="N105" s="10"/>
      <c r="O105" s="12">
        <v>41061</v>
      </c>
      <c r="P105" s="13">
        <v>41579</v>
      </c>
      <c r="Q105" s="10"/>
      <c r="R105" s="9">
        <v>4</v>
      </c>
      <c r="S105" s="9">
        <v>7</v>
      </c>
    </row>
    <row r="106" spans="1:19" ht="14.4" x14ac:dyDescent="0.3">
      <c r="A106" s="8" t="s">
        <v>334</v>
      </c>
      <c r="B106" s="8" t="s">
        <v>182</v>
      </c>
      <c r="C106" s="8" t="s">
        <v>188</v>
      </c>
      <c r="D106" s="10"/>
      <c r="E106" s="10"/>
      <c r="F106" s="10"/>
      <c r="G106" s="10"/>
      <c r="H106" s="10"/>
      <c r="I106" s="10"/>
      <c r="J106" s="10"/>
      <c r="K106" s="10"/>
      <c r="L106" s="9" t="s">
        <v>335</v>
      </c>
      <c r="M106" s="9" t="s">
        <v>336</v>
      </c>
      <c r="N106" s="10"/>
      <c r="O106" s="13">
        <v>40848</v>
      </c>
      <c r="P106" s="13">
        <v>40848</v>
      </c>
      <c r="Q106" s="10"/>
      <c r="R106" s="9">
        <v>4</v>
      </c>
      <c r="S106" s="9">
        <v>2</v>
      </c>
    </row>
    <row r="107" spans="1:19" ht="14.4" x14ac:dyDescent="0.3">
      <c r="A107" s="8" t="s">
        <v>337</v>
      </c>
      <c r="B107" s="8" t="s">
        <v>182</v>
      </c>
      <c r="C107" s="8" t="s">
        <v>188</v>
      </c>
      <c r="D107" s="10"/>
      <c r="E107" s="10"/>
      <c r="F107" s="10"/>
      <c r="G107" s="10"/>
      <c r="H107" s="10"/>
      <c r="I107" s="10"/>
      <c r="J107" s="10"/>
      <c r="K107" s="10"/>
      <c r="L107" s="9" t="s">
        <v>338</v>
      </c>
      <c r="M107" s="9" t="s">
        <v>339</v>
      </c>
      <c r="N107" s="10"/>
      <c r="O107" s="12">
        <v>41061</v>
      </c>
      <c r="P107" s="12">
        <v>41426</v>
      </c>
      <c r="Q107" s="10"/>
      <c r="R107" s="9">
        <v>4</v>
      </c>
      <c r="S107" s="9">
        <v>12</v>
      </c>
    </row>
    <row r="108" spans="1:19" ht="14.4" x14ac:dyDescent="0.3">
      <c r="A108" s="8" t="s">
        <v>340</v>
      </c>
      <c r="B108" s="8" t="s">
        <v>182</v>
      </c>
      <c r="C108" s="8" t="s">
        <v>188</v>
      </c>
      <c r="D108" s="10"/>
      <c r="E108" s="10"/>
      <c r="F108" s="10"/>
      <c r="G108" s="10"/>
      <c r="H108" s="10"/>
      <c r="I108" s="10"/>
      <c r="J108" s="10"/>
      <c r="K108" s="10"/>
      <c r="L108" s="9" t="s">
        <v>341</v>
      </c>
      <c r="M108" s="9" t="s">
        <v>342</v>
      </c>
      <c r="N108" s="10"/>
      <c r="O108" s="13">
        <v>40848</v>
      </c>
      <c r="P108" s="13">
        <v>40848</v>
      </c>
      <c r="Q108" s="10"/>
      <c r="R108" s="9">
        <v>4</v>
      </c>
      <c r="S108" s="9">
        <v>7</v>
      </c>
    </row>
    <row r="109" spans="1:19" ht="14.4" x14ac:dyDescent="0.3">
      <c r="A109" s="8" t="s">
        <v>343</v>
      </c>
      <c r="B109" s="8" t="s">
        <v>182</v>
      </c>
      <c r="C109" s="8" t="s">
        <v>188</v>
      </c>
      <c r="D109" s="10"/>
      <c r="E109" s="10"/>
      <c r="F109" s="10"/>
      <c r="G109" s="10"/>
      <c r="H109" s="10"/>
      <c r="I109" s="10"/>
      <c r="J109" s="10"/>
      <c r="K109" s="10"/>
      <c r="L109" s="9" t="s">
        <v>344</v>
      </c>
      <c r="M109" s="11">
        <v>44721</v>
      </c>
      <c r="N109" s="10"/>
      <c r="O109" s="12">
        <v>41061</v>
      </c>
      <c r="P109" s="13">
        <v>41579</v>
      </c>
      <c r="Q109" s="10"/>
      <c r="R109" s="9">
        <v>4</v>
      </c>
      <c r="S109" s="9">
        <v>6</v>
      </c>
    </row>
    <row r="110" spans="1:19" ht="14.4" x14ac:dyDescent="0.3">
      <c r="A110" s="8" t="s">
        <v>345</v>
      </c>
      <c r="B110" s="8" t="s">
        <v>182</v>
      </c>
      <c r="C110" s="8" t="s">
        <v>188</v>
      </c>
      <c r="D110" s="10"/>
      <c r="E110" s="10"/>
      <c r="F110" s="10"/>
      <c r="G110" s="10"/>
      <c r="H110" s="10"/>
      <c r="I110" s="10"/>
      <c r="J110" s="10"/>
      <c r="K110" s="10"/>
      <c r="L110" s="9" t="s">
        <v>346</v>
      </c>
      <c r="M110" s="11">
        <v>44721</v>
      </c>
      <c r="N110" s="10"/>
      <c r="O110" s="13">
        <v>40848</v>
      </c>
      <c r="P110" s="13">
        <v>40848</v>
      </c>
      <c r="Q110" s="10"/>
      <c r="R110" s="9">
        <v>4</v>
      </c>
      <c r="S110" s="9">
        <v>2</v>
      </c>
    </row>
    <row r="111" spans="1:19" ht="14.4" x14ac:dyDescent="0.3">
      <c r="A111" s="8" t="s">
        <v>347</v>
      </c>
      <c r="B111" s="8" t="s">
        <v>182</v>
      </c>
      <c r="C111" s="8" t="s">
        <v>188</v>
      </c>
      <c r="D111" s="10"/>
      <c r="E111" s="10"/>
      <c r="F111" s="10"/>
      <c r="G111" s="10"/>
      <c r="H111" s="10"/>
      <c r="I111" s="10"/>
      <c r="J111" s="10"/>
      <c r="K111" s="10"/>
      <c r="L111" s="9" t="s">
        <v>348</v>
      </c>
      <c r="M111" s="11">
        <v>44721</v>
      </c>
      <c r="N111" s="10"/>
      <c r="O111" s="12">
        <v>41791</v>
      </c>
      <c r="P111" s="12">
        <v>42156</v>
      </c>
      <c r="Q111" s="10"/>
      <c r="R111" s="9">
        <v>4</v>
      </c>
      <c r="S111" s="9">
        <v>3</v>
      </c>
    </row>
    <row r="112" spans="1:19" ht="14.4" x14ac:dyDescent="0.3">
      <c r="A112" s="8" t="s">
        <v>349</v>
      </c>
      <c r="B112" s="8" t="s">
        <v>182</v>
      </c>
      <c r="C112" s="8" t="s">
        <v>188</v>
      </c>
      <c r="D112" s="10"/>
      <c r="E112" s="10"/>
      <c r="F112" s="10"/>
      <c r="G112" s="10"/>
      <c r="H112" s="10"/>
      <c r="I112" s="10"/>
      <c r="J112" s="10"/>
      <c r="K112" s="10"/>
      <c r="L112" s="9" t="s">
        <v>350</v>
      </c>
      <c r="M112" s="9">
        <v>10</v>
      </c>
      <c r="N112" s="10"/>
      <c r="O112" s="13">
        <v>40848</v>
      </c>
      <c r="P112" s="13">
        <v>40848</v>
      </c>
      <c r="Q112" s="10"/>
      <c r="R112" s="9">
        <v>4</v>
      </c>
      <c r="S112" s="9">
        <v>2</v>
      </c>
    </row>
    <row r="113" spans="1:19" ht="14.4" x14ac:dyDescent="0.3">
      <c r="A113" s="8" t="s">
        <v>351</v>
      </c>
      <c r="B113" s="8" t="s">
        <v>182</v>
      </c>
      <c r="C113" s="8" t="s">
        <v>352</v>
      </c>
      <c r="D113" s="10"/>
      <c r="E113" s="10"/>
      <c r="F113" s="10"/>
      <c r="G113" s="10"/>
      <c r="H113" s="10"/>
      <c r="I113" s="10"/>
      <c r="J113" s="10"/>
      <c r="K113" s="10"/>
      <c r="L113" s="9" t="s">
        <v>353</v>
      </c>
      <c r="M113" s="11">
        <v>44721</v>
      </c>
      <c r="N113" s="9" t="s">
        <v>354</v>
      </c>
      <c r="O113" s="13">
        <v>40848</v>
      </c>
      <c r="P113" s="13">
        <v>40848</v>
      </c>
      <c r="Q113" s="10"/>
      <c r="R113" s="9">
        <v>6</v>
      </c>
      <c r="S113" s="9">
        <v>1</v>
      </c>
    </row>
    <row r="114" spans="1:19" ht="14.4" x14ac:dyDescent="0.3">
      <c r="A114" s="8" t="s">
        <v>355</v>
      </c>
      <c r="B114" s="8" t="s">
        <v>182</v>
      </c>
      <c r="C114" s="8" t="s">
        <v>352</v>
      </c>
      <c r="D114" s="10"/>
      <c r="E114" s="10"/>
      <c r="F114" s="10"/>
      <c r="G114" s="10"/>
      <c r="H114" s="10"/>
      <c r="I114" s="10"/>
      <c r="J114" s="10"/>
      <c r="K114" s="10"/>
      <c r="L114" s="9" t="s">
        <v>356</v>
      </c>
      <c r="M114" s="9" t="s">
        <v>357</v>
      </c>
      <c r="N114" s="10"/>
      <c r="O114" s="12">
        <v>41061</v>
      </c>
      <c r="P114" s="13">
        <v>41579</v>
      </c>
      <c r="Q114" s="10"/>
      <c r="R114" s="9">
        <v>6</v>
      </c>
      <c r="S114" s="9">
        <v>7</v>
      </c>
    </row>
    <row r="115" spans="1:19" ht="14.4" x14ac:dyDescent="0.3">
      <c r="A115" s="8" t="s">
        <v>358</v>
      </c>
      <c r="B115" s="8" t="s">
        <v>182</v>
      </c>
      <c r="C115" s="8" t="s">
        <v>352</v>
      </c>
      <c r="D115" s="10"/>
      <c r="E115" s="10"/>
      <c r="F115" s="10"/>
      <c r="G115" s="10"/>
      <c r="H115" s="10"/>
      <c r="I115" s="10"/>
      <c r="J115" s="10"/>
      <c r="K115" s="10"/>
      <c r="L115" s="9" t="s">
        <v>359</v>
      </c>
      <c r="M115" s="9" t="s">
        <v>360</v>
      </c>
      <c r="N115" s="9" t="s">
        <v>361</v>
      </c>
      <c r="O115" s="13">
        <v>40848</v>
      </c>
      <c r="P115" s="13">
        <v>40848</v>
      </c>
      <c r="Q115" s="10"/>
      <c r="R115" s="9">
        <v>6</v>
      </c>
      <c r="S115" s="9">
        <v>2</v>
      </c>
    </row>
    <row r="116" spans="1:19" ht="14.4" x14ac:dyDescent="0.3">
      <c r="A116" s="8" t="s">
        <v>362</v>
      </c>
      <c r="B116" s="8" t="s">
        <v>41</v>
      </c>
      <c r="C116" s="8" t="s">
        <v>42</v>
      </c>
      <c r="D116" s="10"/>
      <c r="E116" s="10"/>
      <c r="F116" s="10"/>
      <c r="G116" s="10"/>
      <c r="H116" s="10"/>
      <c r="I116" s="10"/>
      <c r="J116" s="10"/>
      <c r="K116" s="10"/>
      <c r="L116" s="9" t="s">
        <v>363</v>
      </c>
      <c r="M116" s="9" t="s">
        <v>364</v>
      </c>
      <c r="N116" s="9" t="s">
        <v>365</v>
      </c>
      <c r="O116" s="12">
        <v>41061</v>
      </c>
      <c r="P116" s="13">
        <v>41579</v>
      </c>
      <c r="Q116" s="10"/>
      <c r="R116" s="9">
        <v>16</v>
      </c>
      <c r="S116" s="9">
        <v>91</v>
      </c>
    </row>
    <row r="117" spans="1:19" ht="14.4" x14ac:dyDescent="0.3">
      <c r="A117" s="8" t="s">
        <v>366</v>
      </c>
      <c r="B117" s="8" t="s">
        <v>41</v>
      </c>
      <c r="C117" s="8" t="s">
        <v>42</v>
      </c>
      <c r="D117" s="10"/>
      <c r="E117" s="10"/>
      <c r="F117" s="10"/>
      <c r="G117" s="10"/>
      <c r="H117" s="10"/>
      <c r="I117" s="10"/>
      <c r="J117" s="10"/>
      <c r="K117" s="10"/>
      <c r="L117" s="9" t="s">
        <v>367</v>
      </c>
      <c r="M117" s="9" t="s">
        <v>368</v>
      </c>
      <c r="N117" s="9" t="s">
        <v>369</v>
      </c>
      <c r="O117" s="13">
        <v>40848</v>
      </c>
      <c r="P117" s="13">
        <v>40848</v>
      </c>
      <c r="Q117" s="10"/>
      <c r="R117" s="9">
        <v>16</v>
      </c>
      <c r="S117" s="9">
        <v>4</v>
      </c>
    </row>
    <row r="118" spans="1:19" ht="14.4" x14ac:dyDescent="0.3">
      <c r="A118" s="14" t="s">
        <v>370</v>
      </c>
      <c r="B118" s="8" t="s">
        <v>41</v>
      </c>
      <c r="C118" s="8" t="s">
        <v>42</v>
      </c>
      <c r="D118" s="10"/>
      <c r="E118" s="10"/>
      <c r="F118" s="10"/>
      <c r="G118" s="10"/>
      <c r="H118" s="10"/>
      <c r="I118" s="15">
        <v>44713</v>
      </c>
      <c r="J118" s="10"/>
      <c r="K118" s="10"/>
      <c r="L118" s="9" t="s">
        <v>371</v>
      </c>
      <c r="M118" s="9" t="s">
        <v>372</v>
      </c>
      <c r="N118" s="9" t="s">
        <v>373</v>
      </c>
      <c r="O118" s="12">
        <v>41791</v>
      </c>
      <c r="P118" s="13">
        <v>44136</v>
      </c>
      <c r="Q118" s="8">
        <v>25</v>
      </c>
      <c r="R118" s="9">
        <v>16</v>
      </c>
      <c r="S118" s="9">
        <v>191</v>
      </c>
    </row>
    <row r="119" spans="1:19" ht="14.4" x14ac:dyDescent="0.3">
      <c r="A119" s="8" t="s">
        <v>374</v>
      </c>
      <c r="B119" s="8" t="s">
        <v>375</v>
      </c>
      <c r="C119" s="8" t="s">
        <v>376</v>
      </c>
      <c r="D119" s="10"/>
      <c r="E119" s="10"/>
      <c r="F119" s="10"/>
      <c r="G119" s="10"/>
      <c r="H119" s="10"/>
      <c r="I119" s="10"/>
      <c r="J119" s="10"/>
      <c r="K119" s="10"/>
      <c r="L119" s="9" t="s">
        <v>377</v>
      </c>
      <c r="M119" s="9" t="s">
        <v>378</v>
      </c>
      <c r="N119" s="9" t="s">
        <v>379</v>
      </c>
      <c r="O119" s="13">
        <v>40848</v>
      </c>
      <c r="P119" s="13">
        <v>40848</v>
      </c>
      <c r="Q119" s="10"/>
      <c r="R119" s="9">
        <v>2</v>
      </c>
      <c r="S119" s="9">
        <v>1</v>
      </c>
    </row>
    <row r="120" spans="1:19" ht="14.4" x14ac:dyDescent="0.3">
      <c r="A120" s="8" t="s">
        <v>380</v>
      </c>
      <c r="B120" s="8" t="s">
        <v>375</v>
      </c>
      <c r="C120" s="8" t="s">
        <v>381</v>
      </c>
      <c r="D120" s="10"/>
      <c r="E120" s="10"/>
      <c r="F120" s="10"/>
      <c r="G120" s="10"/>
      <c r="H120" s="10"/>
      <c r="I120" s="10"/>
      <c r="J120" s="10"/>
      <c r="K120" s="10"/>
      <c r="L120" s="9" t="s">
        <v>382</v>
      </c>
      <c r="M120" s="11">
        <v>44791</v>
      </c>
      <c r="N120" s="9" t="s">
        <v>383</v>
      </c>
      <c r="O120" s="12">
        <v>41061</v>
      </c>
      <c r="P120" s="12">
        <v>41426</v>
      </c>
      <c r="Q120" s="10"/>
      <c r="R120" s="9">
        <v>2</v>
      </c>
      <c r="S120" s="9">
        <v>18</v>
      </c>
    </row>
    <row r="121" spans="1:19" ht="14.4" x14ac:dyDescent="0.3">
      <c r="A121" s="8" t="s">
        <v>384</v>
      </c>
      <c r="B121" s="8" t="s">
        <v>375</v>
      </c>
      <c r="C121" s="8" t="s">
        <v>381</v>
      </c>
      <c r="D121" s="10"/>
      <c r="E121" s="10"/>
      <c r="F121" s="10"/>
      <c r="G121" s="10"/>
      <c r="H121" s="10"/>
      <c r="I121" s="10"/>
      <c r="J121" s="10"/>
      <c r="K121" s="10"/>
      <c r="L121" s="9" t="s">
        <v>385</v>
      </c>
      <c r="M121" s="11">
        <v>44791</v>
      </c>
      <c r="N121" s="10"/>
      <c r="O121" s="13">
        <v>40848</v>
      </c>
      <c r="P121" s="13">
        <v>40848</v>
      </c>
      <c r="Q121" s="10"/>
      <c r="R121" s="9">
        <v>2</v>
      </c>
      <c r="S121" s="9">
        <v>15</v>
      </c>
    </row>
    <row r="122" spans="1:19" ht="14.4" x14ac:dyDescent="0.3">
      <c r="A122" s="8" t="s">
        <v>386</v>
      </c>
      <c r="B122" s="8" t="s">
        <v>375</v>
      </c>
      <c r="C122" s="8" t="s">
        <v>387</v>
      </c>
      <c r="D122" s="10"/>
      <c r="E122" s="10"/>
      <c r="F122" s="10"/>
      <c r="G122" s="10"/>
      <c r="H122" s="10"/>
      <c r="I122" s="10"/>
      <c r="J122" s="10"/>
      <c r="K122" s="10"/>
      <c r="L122" s="9" t="s">
        <v>388</v>
      </c>
      <c r="M122" s="11">
        <v>44677</v>
      </c>
      <c r="N122" s="9" t="s">
        <v>389</v>
      </c>
      <c r="O122" s="12">
        <v>41061</v>
      </c>
      <c r="P122" s="12">
        <v>41061</v>
      </c>
      <c r="Q122" s="10"/>
      <c r="R122" s="9">
        <v>8</v>
      </c>
      <c r="S122" s="9">
        <v>2</v>
      </c>
    </row>
    <row r="123" spans="1:19" ht="14.4" x14ac:dyDescent="0.3">
      <c r="A123" s="8" t="s">
        <v>390</v>
      </c>
      <c r="B123" s="8" t="s">
        <v>375</v>
      </c>
      <c r="C123" s="8" t="s">
        <v>387</v>
      </c>
      <c r="D123" s="10"/>
      <c r="E123" s="10"/>
      <c r="F123" s="10"/>
      <c r="G123" s="10"/>
      <c r="H123" s="10"/>
      <c r="I123" s="10"/>
      <c r="J123" s="10"/>
      <c r="K123" s="10"/>
      <c r="L123" s="9" t="s">
        <v>388</v>
      </c>
      <c r="M123" s="11">
        <v>44677</v>
      </c>
      <c r="N123" s="9" t="s">
        <v>389</v>
      </c>
      <c r="O123" s="13">
        <v>40848</v>
      </c>
      <c r="P123" s="13">
        <v>40848</v>
      </c>
      <c r="Q123" s="10"/>
      <c r="R123" s="9">
        <v>8</v>
      </c>
      <c r="S123" s="9">
        <v>2</v>
      </c>
    </row>
    <row r="124" spans="1:19" ht="14.4" x14ac:dyDescent="0.3">
      <c r="A124" s="8" t="s">
        <v>391</v>
      </c>
      <c r="B124" s="8" t="s">
        <v>375</v>
      </c>
      <c r="C124" s="8" t="s">
        <v>387</v>
      </c>
      <c r="D124" s="10"/>
      <c r="E124" s="10"/>
      <c r="F124" s="10"/>
      <c r="G124" s="10"/>
      <c r="H124" s="10"/>
      <c r="I124" s="10"/>
      <c r="J124" s="10"/>
      <c r="K124" s="10"/>
      <c r="L124" s="9" t="s">
        <v>392</v>
      </c>
      <c r="M124" s="9" t="s">
        <v>393</v>
      </c>
      <c r="N124" s="9" t="s">
        <v>394</v>
      </c>
      <c r="O124" s="12">
        <v>41791</v>
      </c>
      <c r="P124" s="12">
        <v>42887</v>
      </c>
      <c r="Q124" s="10"/>
      <c r="R124" s="9">
        <v>8</v>
      </c>
      <c r="S124" s="9">
        <v>19</v>
      </c>
    </row>
    <row r="125" spans="1:19" ht="14.4" x14ac:dyDescent="0.3">
      <c r="A125" s="8" t="s">
        <v>395</v>
      </c>
      <c r="B125" s="8" t="s">
        <v>375</v>
      </c>
      <c r="C125" s="8" t="s">
        <v>387</v>
      </c>
      <c r="D125" s="10"/>
      <c r="E125" s="10"/>
      <c r="F125" s="10"/>
      <c r="G125" s="10"/>
      <c r="H125" s="10"/>
      <c r="I125" s="10"/>
      <c r="J125" s="10"/>
      <c r="K125" s="10"/>
      <c r="L125" s="9" t="s">
        <v>396</v>
      </c>
      <c r="M125" s="9" t="s">
        <v>397</v>
      </c>
      <c r="N125" s="9" t="s">
        <v>398</v>
      </c>
      <c r="O125" s="12">
        <v>41061</v>
      </c>
      <c r="P125" s="13">
        <v>41579</v>
      </c>
      <c r="Q125" s="10"/>
      <c r="R125" s="9">
        <v>8</v>
      </c>
      <c r="S125" s="9">
        <v>51</v>
      </c>
    </row>
    <row r="126" spans="1:19" ht="14.4" x14ac:dyDescent="0.3">
      <c r="A126" s="8" t="s">
        <v>399</v>
      </c>
      <c r="B126" s="8" t="s">
        <v>375</v>
      </c>
      <c r="C126" s="8" t="s">
        <v>387</v>
      </c>
      <c r="D126" s="10"/>
      <c r="E126" s="10"/>
      <c r="F126" s="10"/>
      <c r="G126" s="10"/>
      <c r="H126" s="10"/>
      <c r="I126" s="10"/>
      <c r="J126" s="10"/>
      <c r="K126" s="10"/>
      <c r="L126" s="9" t="s">
        <v>400</v>
      </c>
      <c r="M126" s="9" t="s">
        <v>401</v>
      </c>
      <c r="N126" s="10"/>
      <c r="O126" s="13">
        <v>40848</v>
      </c>
      <c r="P126" s="13">
        <v>40848</v>
      </c>
      <c r="Q126" s="10"/>
      <c r="R126" s="9">
        <v>8</v>
      </c>
      <c r="S126" s="9">
        <v>11</v>
      </c>
    </row>
    <row r="127" spans="1:19" ht="14.4" x14ac:dyDescent="0.3">
      <c r="A127" s="8" t="s">
        <v>402</v>
      </c>
      <c r="B127" s="8" t="s">
        <v>375</v>
      </c>
      <c r="C127" s="8" t="s">
        <v>387</v>
      </c>
      <c r="D127" s="10"/>
      <c r="E127" s="10"/>
      <c r="F127" s="10"/>
      <c r="G127" s="10"/>
      <c r="H127" s="10"/>
      <c r="I127" s="10"/>
      <c r="J127" s="10"/>
      <c r="K127" s="10"/>
      <c r="L127" s="9" t="s">
        <v>403</v>
      </c>
      <c r="M127" s="9" t="s">
        <v>404</v>
      </c>
      <c r="N127" s="9" t="s">
        <v>405</v>
      </c>
      <c r="O127" s="12">
        <v>41791</v>
      </c>
      <c r="P127" s="12">
        <v>44348</v>
      </c>
      <c r="Q127" s="10"/>
      <c r="R127" s="9">
        <v>8</v>
      </c>
      <c r="S127" s="9">
        <v>42</v>
      </c>
    </row>
    <row r="128" spans="1:19" ht="14.4" x14ac:dyDescent="0.3">
      <c r="A128" s="8" t="s">
        <v>406</v>
      </c>
      <c r="B128" s="8" t="s">
        <v>375</v>
      </c>
      <c r="C128" s="8" t="s">
        <v>387</v>
      </c>
      <c r="D128" s="10"/>
      <c r="E128" s="10"/>
      <c r="F128" s="10"/>
      <c r="G128" s="10"/>
      <c r="H128" s="10"/>
      <c r="I128" s="10"/>
      <c r="J128" s="10"/>
      <c r="K128" s="10"/>
      <c r="L128" s="9" t="s">
        <v>407</v>
      </c>
      <c r="M128" s="9" t="s">
        <v>408</v>
      </c>
      <c r="N128" s="9" t="s">
        <v>409</v>
      </c>
      <c r="O128" s="13">
        <v>40848</v>
      </c>
      <c r="P128" s="13">
        <v>40848</v>
      </c>
      <c r="Q128" s="10"/>
      <c r="R128" s="9">
        <v>8</v>
      </c>
      <c r="S128" s="9">
        <v>1</v>
      </c>
    </row>
    <row r="129" spans="1:19" ht="14.4" x14ac:dyDescent="0.3">
      <c r="A129" s="8" t="s">
        <v>410</v>
      </c>
      <c r="B129" s="8" t="s">
        <v>375</v>
      </c>
      <c r="C129" s="8" t="s">
        <v>411</v>
      </c>
      <c r="D129" s="10"/>
      <c r="E129" s="10"/>
      <c r="F129" s="10"/>
      <c r="G129" s="10"/>
      <c r="H129" s="10"/>
      <c r="I129" s="10"/>
      <c r="J129" s="10"/>
      <c r="K129" s="10"/>
      <c r="L129" s="9" t="s">
        <v>412</v>
      </c>
      <c r="M129" s="9" t="s">
        <v>413</v>
      </c>
      <c r="N129" s="10"/>
      <c r="O129" s="13">
        <v>40848</v>
      </c>
      <c r="P129" s="13">
        <v>41214</v>
      </c>
      <c r="Q129" s="10"/>
      <c r="R129" s="9">
        <v>2</v>
      </c>
      <c r="S129" s="9">
        <v>10</v>
      </c>
    </row>
    <row r="130" spans="1:19" ht="14.4" x14ac:dyDescent="0.3">
      <c r="A130" s="8" t="s">
        <v>414</v>
      </c>
      <c r="B130" s="8" t="s">
        <v>375</v>
      </c>
      <c r="C130" s="8" t="s">
        <v>415</v>
      </c>
      <c r="D130" s="10"/>
      <c r="E130" s="10"/>
      <c r="F130" s="10"/>
      <c r="G130" s="10"/>
      <c r="H130" s="10"/>
      <c r="I130" s="10"/>
      <c r="J130" s="10"/>
      <c r="K130" s="10"/>
      <c r="L130" s="9" t="s">
        <v>416</v>
      </c>
      <c r="M130" s="9" t="s">
        <v>417</v>
      </c>
      <c r="N130" s="9" t="s">
        <v>418</v>
      </c>
      <c r="O130" s="13">
        <v>40848</v>
      </c>
      <c r="P130" s="12">
        <v>42156</v>
      </c>
      <c r="Q130" s="10"/>
      <c r="R130" s="9">
        <v>4</v>
      </c>
      <c r="S130" s="9">
        <v>30</v>
      </c>
    </row>
    <row r="131" spans="1:19" ht="14.4" x14ac:dyDescent="0.3">
      <c r="A131" s="8" t="s">
        <v>419</v>
      </c>
      <c r="B131" s="8" t="s">
        <v>375</v>
      </c>
      <c r="C131" s="8" t="s">
        <v>420</v>
      </c>
      <c r="D131" s="10"/>
      <c r="E131" s="10"/>
      <c r="F131" s="10"/>
      <c r="G131" s="10"/>
      <c r="H131" s="10"/>
      <c r="I131" s="10"/>
      <c r="J131" s="10"/>
      <c r="K131" s="10"/>
      <c r="L131" s="9" t="s">
        <v>421</v>
      </c>
      <c r="M131" s="11">
        <v>44601</v>
      </c>
      <c r="N131" s="10"/>
      <c r="O131" s="12">
        <v>41061</v>
      </c>
      <c r="P131" s="12">
        <v>41061</v>
      </c>
      <c r="Q131" s="10"/>
      <c r="R131" s="9">
        <v>2</v>
      </c>
      <c r="S131" s="9">
        <v>1</v>
      </c>
    </row>
    <row r="132" spans="1:19" ht="14.4" x14ac:dyDescent="0.3">
      <c r="A132" s="8" t="s">
        <v>422</v>
      </c>
      <c r="B132" s="8" t="s">
        <v>375</v>
      </c>
      <c r="C132" s="8" t="s">
        <v>420</v>
      </c>
      <c r="D132" s="10"/>
      <c r="E132" s="10"/>
      <c r="F132" s="10"/>
      <c r="G132" s="10"/>
      <c r="H132" s="10"/>
      <c r="I132" s="10"/>
      <c r="J132" s="10"/>
      <c r="K132" s="10"/>
      <c r="L132" s="9" t="s">
        <v>421</v>
      </c>
      <c r="M132" s="11">
        <v>44601</v>
      </c>
      <c r="N132" s="10"/>
      <c r="O132" s="13">
        <v>40848</v>
      </c>
      <c r="P132" s="13">
        <v>40848</v>
      </c>
      <c r="Q132" s="10"/>
      <c r="R132" s="9">
        <v>2</v>
      </c>
      <c r="S132" s="9">
        <v>1</v>
      </c>
    </row>
    <row r="133" spans="1:19" ht="14.4" x14ac:dyDescent="0.25">
      <c r="A133" s="16" t="s">
        <v>423</v>
      </c>
      <c r="B133" s="16" t="s">
        <v>424</v>
      </c>
      <c r="C133" s="16" t="s">
        <v>425</v>
      </c>
      <c r="D133" s="16" t="s">
        <v>426</v>
      </c>
      <c r="E133" s="16" t="s">
        <v>427</v>
      </c>
      <c r="F133" s="16" t="s">
        <v>428</v>
      </c>
      <c r="G133" s="16" t="s">
        <v>429</v>
      </c>
      <c r="H133" s="16" t="s">
        <v>430</v>
      </c>
      <c r="I133" s="16" t="s">
        <v>431</v>
      </c>
      <c r="J133" s="16" t="s">
        <v>432</v>
      </c>
      <c r="K133" s="16" t="s">
        <v>433</v>
      </c>
      <c r="L133" s="16" t="s">
        <v>434</v>
      </c>
      <c r="M133" s="16" t="s">
        <v>435</v>
      </c>
      <c r="N133" s="16" t="s">
        <v>375</v>
      </c>
      <c r="O133" s="16" t="s">
        <v>436</v>
      </c>
      <c r="P133" s="16" t="s">
        <v>437</v>
      </c>
      <c r="Q133" s="16" t="s">
        <v>438</v>
      </c>
      <c r="R133" s="16" t="s">
        <v>439</v>
      </c>
      <c r="S133" s="16" t="s">
        <v>440</v>
      </c>
    </row>
    <row r="134" spans="1:19" ht="14.4" x14ac:dyDescent="0.3">
      <c r="A134" s="8" t="s">
        <v>441</v>
      </c>
      <c r="B134" s="8" t="s">
        <v>442</v>
      </c>
      <c r="C134" s="8" t="s">
        <v>442</v>
      </c>
      <c r="D134" s="10"/>
      <c r="E134" s="10"/>
      <c r="F134" s="10"/>
      <c r="G134" s="10"/>
      <c r="H134" s="10"/>
      <c r="I134" s="10"/>
      <c r="J134" s="10"/>
      <c r="K134" s="10"/>
      <c r="L134" s="9" t="s">
        <v>443</v>
      </c>
      <c r="M134" s="11">
        <v>44780</v>
      </c>
      <c r="N134" s="9" t="s">
        <v>444</v>
      </c>
      <c r="O134" s="13">
        <v>40848</v>
      </c>
      <c r="P134" s="12">
        <v>43252</v>
      </c>
      <c r="Q134" s="10"/>
      <c r="R134" s="9">
        <v>16</v>
      </c>
      <c r="S134" s="9">
        <v>14</v>
      </c>
    </row>
    <row r="135" spans="1:19" ht="14.4" x14ac:dyDescent="0.3">
      <c r="A135" s="8" t="s">
        <v>445</v>
      </c>
      <c r="B135" s="8" t="s">
        <v>446</v>
      </c>
      <c r="C135" s="8" t="s">
        <v>447</v>
      </c>
      <c r="D135" s="10"/>
      <c r="E135" s="10"/>
      <c r="F135" s="10"/>
      <c r="G135" s="10"/>
      <c r="H135" s="10"/>
      <c r="I135" s="10"/>
      <c r="J135" s="10"/>
      <c r="K135" s="10"/>
      <c r="L135" s="9" t="s">
        <v>448</v>
      </c>
      <c r="M135" s="9" t="s">
        <v>449</v>
      </c>
      <c r="N135" s="10"/>
      <c r="O135" s="12">
        <v>41061</v>
      </c>
      <c r="P135" s="13">
        <v>41579</v>
      </c>
      <c r="Q135" s="10"/>
      <c r="R135" s="9">
        <v>16</v>
      </c>
      <c r="S135" s="9">
        <v>10</v>
      </c>
    </row>
    <row r="136" spans="1:19" ht="14.4" x14ac:dyDescent="0.3">
      <c r="A136" s="8" t="s">
        <v>450</v>
      </c>
      <c r="B136" s="8" t="s">
        <v>446</v>
      </c>
      <c r="C136" s="8" t="s">
        <v>447</v>
      </c>
      <c r="D136" s="10"/>
      <c r="E136" s="10"/>
      <c r="F136" s="10"/>
      <c r="G136" s="10"/>
      <c r="H136" s="10"/>
      <c r="I136" s="10"/>
      <c r="J136" s="10"/>
      <c r="K136" s="10"/>
      <c r="L136" s="9" t="s">
        <v>451</v>
      </c>
      <c r="M136" s="9" t="s">
        <v>452</v>
      </c>
      <c r="N136" s="10"/>
      <c r="O136" s="12">
        <v>41791</v>
      </c>
      <c r="P136" s="13">
        <v>43040</v>
      </c>
      <c r="Q136" s="10"/>
      <c r="R136" s="9">
        <v>16</v>
      </c>
      <c r="S136" s="9">
        <v>11</v>
      </c>
    </row>
    <row r="137" spans="1:19" ht="14.4" x14ac:dyDescent="0.3">
      <c r="A137" s="8" t="s">
        <v>453</v>
      </c>
      <c r="B137" s="8" t="s">
        <v>446</v>
      </c>
      <c r="C137" s="8" t="s">
        <v>454</v>
      </c>
      <c r="D137" s="10"/>
      <c r="E137" s="10"/>
      <c r="F137" s="10"/>
      <c r="G137" s="10"/>
      <c r="H137" s="10"/>
      <c r="I137" s="10"/>
      <c r="J137" s="10"/>
      <c r="K137" s="10"/>
      <c r="L137" s="9" t="s">
        <v>455</v>
      </c>
      <c r="M137" s="9" t="s">
        <v>456</v>
      </c>
      <c r="N137" s="9" t="s">
        <v>457</v>
      </c>
      <c r="O137" s="12">
        <v>41061</v>
      </c>
      <c r="P137" s="12">
        <v>41426</v>
      </c>
      <c r="Q137" s="10"/>
      <c r="R137" s="9">
        <v>4</v>
      </c>
      <c r="S137" s="9">
        <v>3</v>
      </c>
    </row>
    <row r="138" spans="1:19" ht="14.4" x14ac:dyDescent="0.3">
      <c r="A138" s="8" t="s">
        <v>458</v>
      </c>
      <c r="B138" s="8" t="s">
        <v>446</v>
      </c>
      <c r="C138" s="8" t="s">
        <v>454</v>
      </c>
      <c r="D138" s="10"/>
      <c r="E138" s="10"/>
      <c r="F138" s="10"/>
      <c r="G138" s="10"/>
      <c r="H138" s="10"/>
      <c r="I138" s="10"/>
      <c r="J138" s="10"/>
      <c r="K138" s="10"/>
      <c r="L138" s="9" t="s">
        <v>455</v>
      </c>
      <c r="M138" s="9" t="s">
        <v>456</v>
      </c>
      <c r="N138" s="9" t="s">
        <v>457</v>
      </c>
      <c r="O138" s="13">
        <v>40848</v>
      </c>
      <c r="P138" s="13">
        <v>40848</v>
      </c>
      <c r="Q138" s="10"/>
      <c r="R138" s="9">
        <v>4</v>
      </c>
      <c r="S138" s="9">
        <v>1</v>
      </c>
    </row>
    <row r="139" spans="1:19" ht="14.4" x14ac:dyDescent="0.3">
      <c r="A139" s="8" t="s">
        <v>459</v>
      </c>
      <c r="B139" s="8" t="s">
        <v>446</v>
      </c>
      <c r="C139" s="8" t="s">
        <v>460</v>
      </c>
      <c r="D139" s="10"/>
      <c r="E139" s="10"/>
      <c r="F139" s="10"/>
      <c r="G139" s="10"/>
      <c r="H139" s="10"/>
      <c r="I139" s="10"/>
      <c r="J139" s="10"/>
      <c r="K139" s="10"/>
      <c r="L139" s="9" t="s">
        <v>461</v>
      </c>
      <c r="M139" s="9">
        <v>16</v>
      </c>
      <c r="N139" s="9" t="s">
        <v>462</v>
      </c>
      <c r="O139" s="12">
        <v>41061</v>
      </c>
      <c r="P139" s="13">
        <v>41579</v>
      </c>
      <c r="Q139" s="10"/>
      <c r="R139" s="9">
        <v>8</v>
      </c>
      <c r="S139" s="9">
        <v>4</v>
      </c>
    </row>
    <row r="140" spans="1:19" ht="14.4" x14ac:dyDescent="0.3">
      <c r="A140" s="8" t="s">
        <v>463</v>
      </c>
      <c r="B140" s="8" t="s">
        <v>446</v>
      </c>
      <c r="C140" s="8" t="s">
        <v>460</v>
      </c>
      <c r="D140" s="10"/>
      <c r="E140" s="10"/>
      <c r="F140" s="10"/>
      <c r="G140" s="10"/>
      <c r="H140" s="10"/>
      <c r="I140" s="10"/>
      <c r="J140" s="10"/>
      <c r="K140" s="10"/>
      <c r="L140" s="9" t="s">
        <v>461</v>
      </c>
      <c r="M140" s="9">
        <v>16</v>
      </c>
      <c r="N140" s="9" t="s">
        <v>462</v>
      </c>
      <c r="O140" s="13">
        <v>40848</v>
      </c>
      <c r="P140" s="13">
        <v>40848</v>
      </c>
      <c r="Q140" s="10"/>
      <c r="R140" s="9">
        <v>8</v>
      </c>
      <c r="S140" s="9">
        <v>1</v>
      </c>
    </row>
    <row r="141" spans="1:19" ht="14.4" x14ac:dyDescent="0.3">
      <c r="A141" s="8" t="s">
        <v>464</v>
      </c>
      <c r="B141" s="8" t="s">
        <v>446</v>
      </c>
      <c r="C141" s="8" t="s">
        <v>460</v>
      </c>
      <c r="D141" s="10"/>
      <c r="E141" s="10"/>
      <c r="F141" s="10"/>
      <c r="G141" s="10"/>
      <c r="H141" s="10"/>
      <c r="I141" s="10"/>
      <c r="J141" s="10"/>
      <c r="K141" s="10"/>
      <c r="L141" s="9" t="s">
        <v>461</v>
      </c>
      <c r="M141" s="9">
        <v>16</v>
      </c>
      <c r="N141" s="9" t="s">
        <v>462</v>
      </c>
      <c r="O141" s="12">
        <v>41791</v>
      </c>
      <c r="P141" s="12">
        <v>43617</v>
      </c>
      <c r="Q141" s="10"/>
      <c r="R141" s="9">
        <v>8</v>
      </c>
      <c r="S141" s="9">
        <v>11</v>
      </c>
    </row>
    <row r="142" spans="1:19" ht="14.4" x14ac:dyDescent="0.3">
      <c r="A142" s="8" t="s">
        <v>465</v>
      </c>
      <c r="B142" s="8" t="s">
        <v>446</v>
      </c>
      <c r="C142" s="8" t="s">
        <v>466</v>
      </c>
      <c r="D142" s="10"/>
      <c r="E142" s="10"/>
      <c r="F142" s="10"/>
      <c r="G142" s="10"/>
      <c r="H142" s="10"/>
      <c r="I142" s="10"/>
      <c r="J142" s="10"/>
      <c r="K142" s="10"/>
      <c r="L142" s="9" t="s">
        <v>467</v>
      </c>
      <c r="M142" s="9" t="s">
        <v>468</v>
      </c>
      <c r="N142" s="10"/>
      <c r="O142" s="12">
        <v>42156</v>
      </c>
      <c r="P142" s="13">
        <v>44136</v>
      </c>
      <c r="Q142" s="10"/>
      <c r="R142" s="9">
        <v>32</v>
      </c>
      <c r="S142" s="9">
        <v>38</v>
      </c>
    </row>
    <row r="143" spans="1:19" ht="14.4" x14ac:dyDescent="0.3">
      <c r="A143" s="8" t="s">
        <v>469</v>
      </c>
      <c r="B143" s="8" t="s">
        <v>446</v>
      </c>
      <c r="C143" s="8" t="s">
        <v>466</v>
      </c>
      <c r="D143" s="10"/>
      <c r="E143" s="10"/>
      <c r="F143" s="10"/>
      <c r="G143" s="10"/>
      <c r="H143" s="10"/>
      <c r="I143" s="10"/>
      <c r="J143" s="10"/>
      <c r="K143" s="10"/>
      <c r="L143" s="9" t="s">
        <v>470</v>
      </c>
      <c r="M143" s="9" t="s">
        <v>131</v>
      </c>
      <c r="N143" s="10"/>
      <c r="O143" s="13">
        <v>42309</v>
      </c>
      <c r="P143" s="13">
        <v>43770</v>
      </c>
      <c r="Q143" s="10"/>
      <c r="R143" s="9">
        <v>32</v>
      </c>
      <c r="S143" s="9">
        <v>9</v>
      </c>
    </row>
    <row r="144" spans="1:19" ht="14.4" x14ac:dyDescent="0.3">
      <c r="A144" s="8" t="s">
        <v>471</v>
      </c>
      <c r="B144" s="8" t="s">
        <v>442</v>
      </c>
      <c r="C144" s="8" t="s">
        <v>472</v>
      </c>
      <c r="D144" s="10"/>
      <c r="E144" s="10"/>
      <c r="F144" s="10"/>
      <c r="G144" s="10"/>
      <c r="H144" s="10"/>
      <c r="I144" s="9" t="s">
        <v>473</v>
      </c>
      <c r="J144" s="10"/>
      <c r="K144" s="10"/>
      <c r="L144" s="9" t="s">
        <v>474</v>
      </c>
      <c r="M144" s="9" t="s">
        <v>475</v>
      </c>
      <c r="N144" s="9" t="s">
        <v>476</v>
      </c>
      <c r="O144" s="12">
        <v>42522</v>
      </c>
      <c r="P144" s="13">
        <v>44501</v>
      </c>
      <c r="Q144" s="10"/>
      <c r="R144" s="9">
        <v>260</v>
      </c>
      <c r="S144" s="9">
        <v>12</v>
      </c>
    </row>
    <row r="145" spans="1:19" ht="14.4" x14ac:dyDescent="0.3">
      <c r="A145" s="8" t="s">
        <v>477</v>
      </c>
      <c r="B145" s="8" t="s">
        <v>478</v>
      </c>
      <c r="C145" s="8" t="s">
        <v>479</v>
      </c>
      <c r="D145" s="10"/>
      <c r="E145" s="10"/>
      <c r="F145" s="10"/>
      <c r="G145" s="10"/>
      <c r="H145" s="10"/>
      <c r="I145" s="9" t="s">
        <v>480</v>
      </c>
      <c r="J145" s="10"/>
      <c r="K145" s="9" t="s">
        <v>481</v>
      </c>
      <c r="L145" s="9" t="s">
        <v>482</v>
      </c>
      <c r="M145" s="9" t="s">
        <v>483</v>
      </c>
      <c r="N145" s="9" t="s">
        <v>484</v>
      </c>
      <c r="O145" s="13">
        <v>44136</v>
      </c>
      <c r="P145" s="13">
        <v>44501</v>
      </c>
      <c r="Q145" s="10"/>
      <c r="R145" s="9">
        <v>8</v>
      </c>
      <c r="S145" s="9">
        <v>8</v>
      </c>
    </row>
    <row r="146" spans="1:19" ht="14.4" x14ac:dyDescent="0.3">
      <c r="A146" s="8" t="s">
        <v>485</v>
      </c>
      <c r="B146" s="8" t="s">
        <v>478</v>
      </c>
      <c r="C146" s="8" t="s">
        <v>479</v>
      </c>
      <c r="D146" s="10"/>
      <c r="E146" s="10"/>
      <c r="F146" s="10"/>
      <c r="G146" s="10"/>
      <c r="H146" s="10"/>
      <c r="I146" s="11">
        <v>44713</v>
      </c>
      <c r="J146" s="10"/>
      <c r="K146" s="9" t="s">
        <v>486</v>
      </c>
      <c r="L146" s="9" t="s">
        <v>487</v>
      </c>
      <c r="M146" s="9" t="s">
        <v>488</v>
      </c>
      <c r="N146" s="9" t="s">
        <v>489</v>
      </c>
      <c r="O146" s="12">
        <v>44348</v>
      </c>
      <c r="P146" s="13">
        <v>44501</v>
      </c>
      <c r="Q146" s="10"/>
      <c r="R146" s="9">
        <v>8</v>
      </c>
      <c r="S146" s="9">
        <v>2</v>
      </c>
    </row>
    <row r="147" spans="1:19" ht="14.4" x14ac:dyDescent="0.3">
      <c r="A147" s="8" t="s">
        <v>490</v>
      </c>
      <c r="B147" s="8" t="s">
        <v>491</v>
      </c>
      <c r="C147" s="8" t="s">
        <v>492</v>
      </c>
      <c r="D147" s="10"/>
      <c r="E147" s="10"/>
      <c r="F147" s="10"/>
      <c r="G147" s="10"/>
      <c r="H147" s="10"/>
      <c r="I147" s="10"/>
      <c r="J147" s="10"/>
      <c r="K147" s="10"/>
      <c r="L147" s="9" t="s">
        <v>493</v>
      </c>
      <c r="M147" s="9" t="s">
        <v>494</v>
      </c>
      <c r="N147" s="10"/>
      <c r="O147" s="13">
        <v>40848</v>
      </c>
      <c r="P147" s="13">
        <v>40848</v>
      </c>
      <c r="Q147" s="10"/>
      <c r="R147" s="9">
        <v>4</v>
      </c>
      <c r="S147" s="9">
        <v>1</v>
      </c>
    </row>
    <row r="148" spans="1:19" ht="14.4" x14ac:dyDescent="0.3">
      <c r="A148" s="8" t="s">
        <v>495</v>
      </c>
      <c r="B148" s="8" t="s">
        <v>491</v>
      </c>
      <c r="C148" s="8" t="s">
        <v>492</v>
      </c>
      <c r="D148" s="10"/>
      <c r="E148" s="10"/>
      <c r="F148" s="10"/>
      <c r="G148" s="10"/>
      <c r="H148" s="10"/>
      <c r="I148" s="10"/>
      <c r="J148" s="10"/>
      <c r="K148" s="10"/>
      <c r="L148" s="9" t="s">
        <v>496</v>
      </c>
      <c r="M148" s="9">
        <v>12</v>
      </c>
      <c r="N148" s="9" t="s">
        <v>497</v>
      </c>
      <c r="O148" s="13">
        <v>40848</v>
      </c>
      <c r="P148" s="13">
        <v>40848</v>
      </c>
      <c r="Q148" s="10"/>
      <c r="R148" s="9">
        <v>4</v>
      </c>
      <c r="S148" s="9">
        <v>2</v>
      </c>
    </row>
    <row r="149" spans="1:19" ht="14.4" x14ac:dyDescent="0.3">
      <c r="A149" s="8" t="s">
        <v>498</v>
      </c>
      <c r="B149" s="8" t="s">
        <v>499</v>
      </c>
      <c r="C149" s="8" t="s">
        <v>500</v>
      </c>
      <c r="D149" s="10"/>
      <c r="E149" s="10"/>
      <c r="F149" s="10"/>
      <c r="G149" s="10"/>
      <c r="H149" s="10"/>
      <c r="I149" s="10"/>
      <c r="J149" s="10"/>
      <c r="K149" s="10"/>
      <c r="L149" s="9" t="s">
        <v>501</v>
      </c>
      <c r="M149" s="9">
        <v>36</v>
      </c>
      <c r="N149" s="10"/>
      <c r="O149" s="12">
        <v>41791</v>
      </c>
      <c r="P149" s="13">
        <v>42309</v>
      </c>
      <c r="Q149" s="10"/>
      <c r="R149" s="9">
        <v>4</v>
      </c>
      <c r="S149" s="9">
        <v>4</v>
      </c>
    </row>
    <row r="150" spans="1:19" ht="14.4" x14ac:dyDescent="0.3">
      <c r="A150" s="8" t="s">
        <v>502</v>
      </c>
      <c r="B150" s="8" t="s">
        <v>503</v>
      </c>
      <c r="C150" s="8" t="s">
        <v>504</v>
      </c>
      <c r="D150" s="10"/>
      <c r="E150" s="10"/>
      <c r="F150" s="10"/>
      <c r="G150" s="10"/>
      <c r="H150" s="10"/>
      <c r="I150" s="10"/>
      <c r="J150" s="10"/>
      <c r="K150" s="10"/>
      <c r="L150" s="9" t="s">
        <v>505</v>
      </c>
      <c r="M150" s="9" t="s">
        <v>506</v>
      </c>
      <c r="N150" s="10"/>
      <c r="O150" s="13">
        <v>40848</v>
      </c>
      <c r="P150" s="13">
        <v>40848</v>
      </c>
      <c r="Q150" s="10"/>
      <c r="R150" s="9">
        <v>8</v>
      </c>
      <c r="S150" s="9">
        <v>7</v>
      </c>
    </row>
    <row r="151" spans="1:19" ht="14.4" x14ac:dyDescent="0.3">
      <c r="A151" s="8" t="s">
        <v>507</v>
      </c>
      <c r="B151" s="8" t="s">
        <v>503</v>
      </c>
      <c r="C151" s="8" t="s">
        <v>504</v>
      </c>
      <c r="D151" s="10"/>
      <c r="E151" s="10"/>
      <c r="F151" s="10"/>
      <c r="G151" s="10"/>
      <c r="H151" s="10"/>
      <c r="I151" s="10"/>
      <c r="J151" s="10"/>
      <c r="K151" s="10"/>
      <c r="L151" s="9" t="s">
        <v>508</v>
      </c>
      <c r="M151" s="11">
        <v>44733</v>
      </c>
      <c r="N151" s="10"/>
      <c r="O151" s="13">
        <v>40848</v>
      </c>
      <c r="P151" s="13">
        <v>40848</v>
      </c>
      <c r="Q151" s="10"/>
      <c r="R151" s="9">
        <v>8</v>
      </c>
      <c r="S151" s="9">
        <v>3</v>
      </c>
    </row>
    <row r="152" spans="1:19" ht="14.4" x14ac:dyDescent="0.3">
      <c r="A152" s="8" t="s">
        <v>509</v>
      </c>
      <c r="B152" s="8" t="s">
        <v>503</v>
      </c>
      <c r="C152" s="8" t="s">
        <v>510</v>
      </c>
      <c r="D152" s="10"/>
      <c r="E152" s="10"/>
      <c r="F152" s="10"/>
      <c r="G152" s="10"/>
      <c r="H152" s="10"/>
      <c r="I152" s="10"/>
      <c r="J152" s="10"/>
      <c r="K152" s="10"/>
      <c r="L152" s="9" t="s">
        <v>511</v>
      </c>
      <c r="M152" s="11">
        <v>44729</v>
      </c>
      <c r="N152" s="9" t="s">
        <v>512</v>
      </c>
      <c r="O152" s="13">
        <v>42309</v>
      </c>
      <c r="P152" s="13">
        <v>42309</v>
      </c>
      <c r="Q152" s="10"/>
      <c r="R152" s="9">
        <v>4</v>
      </c>
      <c r="S152" s="9">
        <v>2</v>
      </c>
    </row>
    <row r="153" spans="1:19" ht="14.4" x14ac:dyDescent="0.3">
      <c r="A153" s="8" t="s">
        <v>513</v>
      </c>
      <c r="B153" s="8" t="s">
        <v>55</v>
      </c>
      <c r="C153" s="8" t="s">
        <v>56</v>
      </c>
      <c r="D153" s="10"/>
      <c r="E153" s="10"/>
      <c r="F153" s="10"/>
      <c r="G153" s="10"/>
      <c r="H153" s="10"/>
      <c r="I153" s="10"/>
      <c r="J153" s="10"/>
      <c r="K153" s="10"/>
      <c r="L153" s="9" t="s">
        <v>514</v>
      </c>
      <c r="M153" s="11">
        <v>44611</v>
      </c>
      <c r="N153" s="10"/>
      <c r="O153" s="12">
        <v>42522</v>
      </c>
      <c r="P153" s="13">
        <v>42675</v>
      </c>
      <c r="Q153" s="10"/>
      <c r="R153" s="9">
        <v>4</v>
      </c>
      <c r="S153" s="9">
        <v>2</v>
      </c>
    </row>
    <row r="154" spans="1:19" ht="14.4" x14ac:dyDescent="0.3">
      <c r="A154" s="8" t="s">
        <v>515</v>
      </c>
      <c r="B154" s="8" t="s">
        <v>503</v>
      </c>
      <c r="C154" s="8" t="s">
        <v>510</v>
      </c>
      <c r="D154" s="10"/>
      <c r="E154" s="10"/>
      <c r="F154" s="10"/>
      <c r="G154" s="10"/>
      <c r="H154" s="10"/>
      <c r="I154" s="10"/>
      <c r="J154" s="10"/>
      <c r="K154" s="10"/>
      <c r="L154" s="9" t="s">
        <v>516</v>
      </c>
      <c r="M154" s="9">
        <v>16</v>
      </c>
      <c r="N154" s="10"/>
      <c r="O154" s="13">
        <v>41579</v>
      </c>
      <c r="P154" s="13">
        <v>41579</v>
      </c>
      <c r="Q154" s="10"/>
      <c r="R154" s="9">
        <v>8</v>
      </c>
      <c r="S154" s="9">
        <v>4</v>
      </c>
    </row>
    <row r="155" spans="1:19" ht="14.4" x14ac:dyDescent="0.3">
      <c r="A155" s="8" t="s">
        <v>517</v>
      </c>
      <c r="B155" s="8" t="s">
        <v>503</v>
      </c>
      <c r="C155" s="8" t="s">
        <v>510</v>
      </c>
      <c r="D155" s="10"/>
      <c r="E155" s="10"/>
      <c r="F155" s="10"/>
      <c r="G155" s="10"/>
      <c r="H155" s="10"/>
      <c r="I155" s="10"/>
      <c r="J155" s="10"/>
      <c r="K155" s="10"/>
      <c r="L155" s="9" t="s">
        <v>518</v>
      </c>
      <c r="M155" s="9">
        <v>16</v>
      </c>
      <c r="N155" s="10"/>
      <c r="O155" s="12">
        <v>41791</v>
      </c>
      <c r="P155" s="13">
        <v>42309</v>
      </c>
      <c r="Q155" s="10"/>
      <c r="R155" s="9">
        <v>8</v>
      </c>
      <c r="S155" s="9">
        <v>11</v>
      </c>
    </row>
    <row r="156" spans="1:19" ht="14.4" x14ac:dyDescent="0.3">
      <c r="A156" s="8" t="s">
        <v>519</v>
      </c>
      <c r="B156" s="8" t="s">
        <v>503</v>
      </c>
      <c r="C156" s="8" t="s">
        <v>510</v>
      </c>
      <c r="D156" s="10"/>
      <c r="E156" s="10"/>
      <c r="F156" s="10"/>
      <c r="G156" s="10"/>
      <c r="H156" s="10"/>
      <c r="I156" s="10"/>
      <c r="J156" s="10"/>
      <c r="K156" s="10"/>
      <c r="L156" s="9" t="s">
        <v>520</v>
      </c>
      <c r="M156" s="9" t="s">
        <v>521</v>
      </c>
      <c r="N156" s="10"/>
      <c r="O156" s="12">
        <v>41426</v>
      </c>
      <c r="P156" s="13">
        <v>41579</v>
      </c>
      <c r="Q156" s="10"/>
      <c r="R156" s="9">
        <v>8</v>
      </c>
      <c r="S156" s="9">
        <v>18</v>
      </c>
    </row>
    <row r="157" spans="1:19" ht="14.4" x14ac:dyDescent="0.3">
      <c r="A157" s="8" t="s">
        <v>522</v>
      </c>
      <c r="B157" s="8" t="s">
        <v>503</v>
      </c>
      <c r="C157" s="8" t="s">
        <v>510</v>
      </c>
      <c r="D157" s="10"/>
      <c r="E157" s="10"/>
      <c r="F157" s="10"/>
      <c r="G157" s="10"/>
      <c r="H157" s="10"/>
      <c r="I157" s="10"/>
      <c r="J157" s="10"/>
      <c r="K157" s="10"/>
      <c r="L157" s="9" t="s">
        <v>523</v>
      </c>
      <c r="M157" s="9" t="s">
        <v>524</v>
      </c>
      <c r="N157" s="10"/>
      <c r="O157" s="12">
        <v>41791</v>
      </c>
      <c r="P157" s="13">
        <v>42309</v>
      </c>
      <c r="Q157" s="10"/>
      <c r="R157" s="9">
        <v>8</v>
      </c>
      <c r="S157" s="9">
        <v>20</v>
      </c>
    </row>
    <row r="158" spans="1:19" ht="14.4" x14ac:dyDescent="0.3">
      <c r="A158" s="8" t="s">
        <v>525</v>
      </c>
      <c r="B158" s="8" t="s">
        <v>503</v>
      </c>
      <c r="C158" s="8" t="s">
        <v>510</v>
      </c>
      <c r="D158" s="10"/>
      <c r="E158" s="10"/>
      <c r="F158" s="10"/>
      <c r="G158" s="10"/>
      <c r="H158" s="10"/>
      <c r="I158" s="10"/>
      <c r="J158" s="10"/>
      <c r="K158" s="10"/>
      <c r="L158" s="9" t="s">
        <v>526</v>
      </c>
      <c r="M158" s="9" t="s">
        <v>527</v>
      </c>
      <c r="N158" s="10"/>
      <c r="O158" s="13">
        <v>41579</v>
      </c>
      <c r="P158" s="13">
        <v>41579</v>
      </c>
      <c r="Q158" s="10"/>
      <c r="R158" s="9">
        <v>8</v>
      </c>
      <c r="S158" s="9">
        <v>5</v>
      </c>
    </row>
    <row r="159" spans="1:19" ht="14.4" x14ac:dyDescent="0.3">
      <c r="A159" s="8" t="s">
        <v>528</v>
      </c>
      <c r="B159" s="8" t="s">
        <v>503</v>
      </c>
      <c r="C159" s="8" t="s">
        <v>510</v>
      </c>
      <c r="D159" s="10"/>
      <c r="E159" s="10"/>
      <c r="F159" s="10"/>
      <c r="G159" s="10"/>
      <c r="H159" s="10"/>
      <c r="I159" s="10"/>
      <c r="J159" s="10"/>
      <c r="K159" s="10"/>
      <c r="L159" s="9" t="s">
        <v>529</v>
      </c>
      <c r="M159" s="9" t="s">
        <v>530</v>
      </c>
      <c r="N159" s="10"/>
      <c r="O159" s="12">
        <v>41791</v>
      </c>
      <c r="P159" s="13">
        <v>42675</v>
      </c>
      <c r="Q159" s="10"/>
      <c r="R159" s="9">
        <v>8</v>
      </c>
      <c r="S159" s="9">
        <v>26</v>
      </c>
    </row>
    <row r="160" spans="1:19" ht="14.4" x14ac:dyDescent="0.3">
      <c r="A160" s="8" t="s">
        <v>531</v>
      </c>
      <c r="B160" s="8" t="s">
        <v>503</v>
      </c>
      <c r="C160" s="8" t="s">
        <v>510</v>
      </c>
      <c r="D160" s="10"/>
      <c r="E160" s="10"/>
      <c r="F160" s="10"/>
      <c r="G160" s="10"/>
      <c r="H160" s="10"/>
      <c r="I160" s="10"/>
      <c r="J160" s="10"/>
      <c r="K160" s="10"/>
      <c r="L160" s="9" t="s">
        <v>532</v>
      </c>
      <c r="M160" s="9" t="s">
        <v>533</v>
      </c>
      <c r="N160" s="10"/>
      <c r="O160" s="12">
        <v>41426</v>
      </c>
      <c r="P160" s="13">
        <v>41579</v>
      </c>
      <c r="Q160" s="10"/>
      <c r="R160" s="9">
        <v>4</v>
      </c>
      <c r="S160" s="9">
        <v>9</v>
      </c>
    </row>
    <row r="161" spans="1:19" ht="14.4" x14ac:dyDescent="0.3">
      <c r="A161" s="8" t="s">
        <v>534</v>
      </c>
      <c r="B161" s="8" t="s">
        <v>503</v>
      </c>
      <c r="C161" s="8" t="s">
        <v>510</v>
      </c>
      <c r="D161" s="10"/>
      <c r="E161" s="10"/>
      <c r="F161" s="10"/>
      <c r="G161" s="10"/>
      <c r="H161" s="10"/>
      <c r="I161" s="10"/>
      <c r="J161" s="10"/>
      <c r="K161" s="10"/>
      <c r="L161" s="9" t="s">
        <v>535</v>
      </c>
      <c r="M161" s="9" t="s">
        <v>536</v>
      </c>
      <c r="N161" s="10"/>
      <c r="O161" s="12">
        <v>41791</v>
      </c>
      <c r="P161" s="12">
        <v>41791</v>
      </c>
      <c r="Q161" s="10"/>
      <c r="R161" s="9">
        <v>4</v>
      </c>
      <c r="S161" s="9">
        <v>1</v>
      </c>
    </row>
    <row r="162" spans="1:19" ht="14.4" x14ac:dyDescent="0.3">
      <c r="A162" s="8" t="s">
        <v>537</v>
      </c>
      <c r="B162" s="8" t="s">
        <v>499</v>
      </c>
      <c r="C162" s="8" t="s">
        <v>538</v>
      </c>
      <c r="D162" s="10"/>
      <c r="E162" s="10"/>
      <c r="F162" s="10"/>
      <c r="G162" s="10"/>
      <c r="H162" s="10"/>
      <c r="I162" s="10"/>
      <c r="J162" s="10"/>
      <c r="K162" s="10"/>
      <c r="L162" s="9" t="s">
        <v>539</v>
      </c>
      <c r="M162" s="11">
        <v>44681</v>
      </c>
      <c r="N162" s="9" t="s">
        <v>540</v>
      </c>
      <c r="O162" s="12">
        <v>42522</v>
      </c>
      <c r="P162" s="12">
        <v>43252</v>
      </c>
      <c r="Q162" s="10"/>
      <c r="R162" s="9">
        <v>6</v>
      </c>
      <c r="S162" s="9">
        <v>3</v>
      </c>
    </row>
    <row r="163" spans="1:19" ht="14.4" x14ac:dyDescent="0.3">
      <c r="A163" s="8" t="s">
        <v>541</v>
      </c>
      <c r="B163" s="8" t="s">
        <v>503</v>
      </c>
      <c r="C163" s="8" t="s">
        <v>510</v>
      </c>
      <c r="D163" s="10"/>
      <c r="E163" s="10"/>
      <c r="F163" s="10"/>
      <c r="G163" s="10"/>
      <c r="H163" s="10"/>
      <c r="I163" s="10"/>
      <c r="J163" s="10"/>
      <c r="K163" s="10"/>
      <c r="L163" s="9" t="s">
        <v>542</v>
      </c>
      <c r="M163" s="9">
        <v>16</v>
      </c>
      <c r="N163" s="10"/>
      <c r="O163" s="13">
        <v>41579</v>
      </c>
      <c r="P163" s="13">
        <v>41579</v>
      </c>
      <c r="Q163" s="10"/>
      <c r="R163" s="9">
        <v>6</v>
      </c>
      <c r="S163" s="9">
        <v>5</v>
      </c>
    </row>
    <row r="164" spans="1:19" ht="14.4" x14ac:dyDescent="0.3">
      <c r="A164" s="8" t="s">
        <v>543</v>
      </c>
      <c r="B164" s="8" t="s">
        <v>503</v>
      </c>
      <c r="C164" s="8" t="s">
        <v>510</v>
      </c>
      <c r="D164" s="10"/>
      <c r="E164" s="10"/>
      <c r="F164" s="10"/>
      <c r="G164" s="10"/>
      <c r="H164" s="10"/>
      <c r="I164" s="10"/>
      <c r="J164" s="10"/>
      <c r="K164" s="10"/>
      <c r="L164" s="9" t="s">
        <v>544</v>
      </c>
      <c r="M164" s="9">
        <v>16</v>
      </c>
      <c r="N164" s="10"/>
      <c r="O164" s="12">
        <v>41791</v>
      </c>
      <c r="P164" s="12">
        <v>42522</v>
      </c>
      <c r="Q164" s="10"/>
      <c r="R164" s="9">
        <v>6</v>
      </c>
      <c r="S164" s="9">
        <v>17</v>
      </c>
    </row>
    <row r="165" spans="1:19" ht="14.4" x14ac:dyDescent="0.3">
      <c r="A165" s="8" t="s">
        <v>545</v>
      </c>
      <c r="B165" s="8" t="s">
        <v>499</v>
      </c>
      <c r="C165" s="8" t="s">
        <v>538</v>
      </c>
      <c r="D165" s="10"/>
      <c r="E165" s="10"/>
      <c r="F165" s="10"/>
      <c r="G165" s="10"/>
      <c r="H165" s="10"/>
      <c r="I165" s="10"/>
      <c r="J165" s="10"/>
      <c r="K165" s="10"/>
      <c r="L165" s="9" t="s">
        <v>546</v>
      </c>
      <c r="M165" s="9" t="s">
        <v>547</v>
      </c>
      <c r="N165" s="10"/>
      <c r="O165" s="12">
        <v>42156</v>
      </c>
      <c r="P165" s="12">
        <v>43617</v>
      </c>
      <c r="Q165" s="10"/>
      <c r="R165" s="9">
        <v>6</v>
      </c>
      <c r="S165" s="9">
        <v>58</v>
      </c>
    </row>
    <row r="166" spans="1:19" ht="14.4" x14ac:dyDescent="0.3">
      <c r="A166" s="8" t="s">
        <v>548</v>
      </c>
      <c r="B166" s="8" t="s">
        <v>128</v>
      </c>
      <c r="C166" s="8" t="s">
        <v>549</v>
      </c>
      <c r="D166" s="9">
        <v>273</v>
      </c>
      <c r="E166" s="10"/>
      <c r="F166" s="10"/>
      <c r="G166" s="9">
        <v>85</v>
      </c>
      <c r="H166" s="9">
        <v>16</v>
      </c>
      <c r="I166" s="11">
        <v>44563</v>
      </c>
      <c r="J166" s="9">
        <v>3</v>
      </c>
      <c r="K166" s="10"/>
      <c r="L166" s="9" t="s">
        <v>550</v>
      </c>
      <c r="M166" s="9" t="s">
        <v>551</v>
      </c>
      <c r="N166" s="10"/>
      <c r="O166" s="13">
        <v>43040</v>
      </c>
      <c r="P166" s="13">
        <v>44501</v>
      </c>
      <c r="Q166" s="9">
        <v>20</v>
      </c>
      <c r="R166" s="9">
        <v>8</v>
      </c>
      <c r="S166" s="9">
        <v>51</v>
      </c>
    </row>
    <row r="167" spans="1:19" ht="14.4" x14ac:dyDescent="0.3">
      <c r="A167" s="8" t="s">
        <v>552</v>
      </c>
      <c r="B167" s="8" t="s">
        <v>503</v>
      </c>
      <c r="C167" s="8" t="s">
        <v>510</v>
      </c>
      <c r="D167" s="10"/>
      <c r="E167" s="10"/>
      <c r="F167" s="10"/>
      <c r="G167" s="10"/>
      <c r="H167" s="10"/>
      <c r="I167" s="10"/>
      <c r="J167" s="10"/>
      <c r="K167" s="10"/>
      <c r="L167" s="9" t="s">
        <v>553</v>
      </c>
      <c r="M167" s="9" t="s">
        <v>554</v>
      </c>
      <c r="N167" s="10"/>
      <c r="O167" s="12">
        <v>41426</v>
      </c>
      <c r="P167" s="13">
        <v>41579</v>
      </c>
      <c r="Q167" s="10"/>
      <c r="R167" s="9">
        <v>6</v>
      </c>
      <c r="S167" s="9">
        <v>23</v>
      </c>
    </row>
    <row r="168" spans="1:19" ht="14.4" x14ac:dyDescent="0.3">
      <c r="A168" s="8" t="s">
        <v>555</v>
      </c>
      <c r="B168" s="8" t="s">
        <v>503</v>
      </c>
      <c r="C168" s="8" t="s">
        <v>510</v>
      </c>
      <c r="D168" s="10"/>
      <c r="E168" s="10"/>
      <c r="F168" s="10"/>
      <c r="G168" s="10"/>
      <c r="H168" s="10"/>
      <c r="I168" s="10"/>
      <c r="J168" s="10"/>
      <c r="K168" s="10"/>
      <c r="L168" s="9" t="s">
        <v>556</v>
      </c>
      <c r="M168" s="9" t="s">
        <v>557</v>
      </c>
      <c r="N168" s="10"/>
      <c r="O168" s="12">
        <v>41791</v>
      </c>
      <c r="P168" s="12">
        <v>42522</v>
      </c>
      <c r="Q168" s="10"/>
      <c r="R168" s="9">
        <v>6</v>
      </c>
      <c r="S168" s="9">
        <v>35</v>
      </c>
    </row>
    <row r="169" spans="1:19" ht="14.4" x14ac:dyDescent="0.3">
      <c r="A169" s="8" t="s">
        <v>558</v>
      </c>
      <c r="B169" s="8" t="s">
        <v>499</v>
      </c>
      <c r="C169" s="8" t="s">
        <v>538</v>
      </c>
      <c r="D169" s="10"/>
      <c r="E169" s="10"/>
      <c r="F169" s="10"/>
      <c r="G169" s="10"/>
      <c r="H169" s="10"/>
      <c r="I169" s="10"/>
      <c r="J169" s="10"/>
      <c r="K169" s="10"/>
      <c r="L169" s="9" t="s">
        <v>559</v>
      </c>
      <c r="M169" s="9" t="s">
        <v>560</v>
      </c>
      <c r="N169" s="10"/>
      <c r="O169" s="13">
        <v>41944</v>
      </c>
      <c r="P169" s="13">
        <v>43405</v>
      </c>
      <c r="Q169" s="10"/>
      <c r="R169" s="9">
        <v>8</v>
      </c>
      <c r="S169" s="9">
        <v>37</v>
      </c>
    </row>
    <row r="170" spans="1:19" ht="14.4" x14ac:dyDescent="0.3">
      <c r="A170" s="8" t="s">
        <v>561</v>
      </c>
      <c r="B170" s="8" t="s">
        <v>128</v>
      </c>
      <c r="C170" s="8" t="s">
        <v>549</v>
      </c>
      <c r="D170" s="9">
        <v>182</v>
      </c>
      <c r="E170" s="10"/>
      <c r="F170" s="10"/>
      <c r="G170" s="9">
        <v>85</v>
      </c>
      <c r="H170" s="9">
        <v>20</v>
      </c>
      <c r="I170" s="11">
        <v>44594</v>
      </c>
      <c r="J170" s="11">
        <v>44564</v>
      </c>
      <c r="K170" s="10"/>
      <c r="L170" s="9" t="s">
        <v>562</v>
      </c>
      <c r="M170" s="9" t="s">
        <v>131</v>
      </c>
      <c r="N170" s="10"/>
      <c r="O170" s="12">
        <v>42522</v>
      </c>
      <c r="P170" s="13">
        <v>44501</v>
      </c>
      <c r="Q170" s="9">
        <v>25</v>
      </c>
      <c r="R170" s="9">
        <v>10</v>
      </c>
      <c r="S170" s="9">
        <v>76</v>
      </c>
    </row>
    <row r="171" spans="1:19" ht="14.4" x14ac:dyDescent="0.3">
      <c r="A171" s="8" t="s">
        <v>563</v>
      </c>
      <c r="B171" s="8" t="s">
        <v>503</v>
      </c>
      <c r="C171" s="8" t="s">
        <v>510</v>
      </c>
      <c r="D171" s="10"/>
      <c r="E171" s="10"/>
      <c r="F171" s="10"/>
      <c r="G171" s="10"/>
      <c r="H171" s="10"/>
      <c r="I171" s="10"/>
      <c r="J171" s="10"/>
      <c r="K171" s="10"/>
      <c r="L171" s="9" t="s">
        <v>564</v>
      </c>
      <c r="M171" s="9">
        <v>20</v>
      </c>
      <c r="N171" s="10"/>
      <c r="O171" s="12">
        <v>41426</v>
      </c>
      <c r="P171" s="13">
        <v>41579</v>
      </c>
      <c r="Q171" s="10"/>
      <c r="R171" s="9">
        <v>6</v>
      </c>
      <c r="S171" s="9">
        <v>22</v>
      </c>
    </row>
    <row r="172" spans="1:19" ht="14.4" x14ac:dyDescent="0.3">
      <c r="A172" s="8" t="s">
        <v>565</v>
      </c>
      <c r="B172" s="8" t="s">
        <v>503</v>
      </c>
      <c r="C172" s="8" t="s">
        <v>510</v>
      </c>
      <c r="D172" s="10"/>
      <c r="E172" s="10"/>
      <c r="F172" s="10"/>
      <c r="G172" s="10"/>
      <c r="H172" s="10"/>
      <c r="I172" s="10"/>
      <c r="J172" s="10"/>
      <c r="K172" s="10"/>
      <c r="L172" s="9" t="s">
        <v>566</v>
      </c>
      <c r="M172" s="9">
        <v>20</v>
      </c>
      <c r="N172" s="10"/>
      <c r="O172" s="12">
        <v>41791</v>
      </c>
      <c r="P172" s="13">
        <v>42675</v>
      </c>
      <c r="Q172" s="10"/>
      <c r="R172" s="9">
        <v>6</v>
      </c>
      <c r="S172" s="9">
        <v>53</v>
      </c>
    </row>
    <row r="173" spans="1:19" ht="14.4" x14ac:dyDescent="0.3">
      <c r="A173" s="8" t="s">
        <v>567</v>
      </c>
      <c r="B173" s="8" t="s">
        <v>499</v>
      </c>
      <c r="C173" s="8" t="s">
        <v>538</v>
      </c>
      <c r="D173" s="10"/>
      <c r="E173" s="10"/>
      <c r="F173" s="10"/>
      <c r="G173" s="10"/>
      <c r="H173" s="10"/>
      <c r="I173" s="10"/>
      <c r="J173" s="10"/>
      <c r="K173" s="10"/>
      <c r="L173" s="9" t="s">
        <v>568</v>
      </c>
      <c r="M173" s="9" t="s">
        <v>569</v>
      </c>
      <c r="N173" s="10"/>
      <c r="O173" s="12">
        <v>42156</v>
      </c>
      <c r="P173" s="12">
        <v>43617</v>
      </c>
      <c r="Q173" s="10"/>
      <c r="R173" s="9">
        <v>8</v>
      </c>
      <c r="S173" s="9">
        <v>29</v>
      </c>
    </row>
    <row r="174" spans="1:19" ht="14.4" x14ac:dyDescent="0.3">
      <c r="A174" s="8" t="s">
        <v>570</v>
      </c>
      <c r="B174" s="8" t="s">
        <v>128</v>
      </c>
      <c r="C174" s="8" t="s">
        <v>549</v>
      </c>
      <c r="D174" s="10"/>
      <c r="E174" s="10"/>
      <c r="F174" s="10"/>
      <c r="G174" s="10"/>
      <c r="H174" s="10"/>
      <c r="I174" s="10"/>
      <c r="J174" s="10"/>
      <c r="K174" s="10"/>
      <c r="L174" s="9" t="s">
        <v>571</v>
      </c>
      <c r="M174" s="9" t="s">
        <v>572</v>
      </c>
      <c r="N174" s="10"/>
      <c r="O174" s="12">
        <v>42887</v>
      </c>
      <c r="P174" s="12">
        <v>43252</v>
      </c>
      <c r="Q174" s="10"/>
      <c r="R174" s="9">
        <v>10</v>
      </c>
      <c r="S174" s="9">
        <v>8</v>
      </c>
    </row>
    <row r="175" spans="1:19" ht="14.4" x14ac:dyDescent="0.3">
      <c r="A175" s="8" t="s">
        <v>573</v>
      </c>
      <c r="B175" s="8" t="s">
        <v>499</v>
      </c>
      <c r="C175" s="8" t="s">
        <v>538</v>
      </c>
      <c r="D175" s="10"/>
      <c r="E175" s="10"/>
      <c r="F175" s="10"/>
      <c r="G175" s="10"/>
      <c r="H175" s="10"/>
      <c r="I175" s="10"/>
      <c r="J175" s="10"/>
      <c r="K175" s="10"/>
      <c r="L175" s="9" t="s">
        <v>574</v>
      </c>
      <c r="M175" s="9" t="s">
        <v>575</v>
      </c>
      <c r="N175" s="10"/>
      <c r="O175" s="13">
        <v>42309</v>
      </c>
      <c r="P175" s="13">
        <v>42309</v>
      </c>
      <c r="Q175" s="10"/>
      <c r="R175" s="9">
        <v>6</v>
      </c>
      <c r="S175" s="9">
        <v>1</v>
      </c>
    </row>
    <row r="176" spans="1:19" ht="14.4" x14ac:dyDescent="0.3">
      <c r="A176" s="8" t="s">
        <v>576</v>
      </c>
      <c r="B176" s="8" t="s">
        <v>503</v>
      </c>
      <c r="C176" s="8" t="s">
        <v>510</v>
      </c>
      <c r="D176" s="10"/>
      <c r="E176" s="10"/>
      <c r="F176" s="10"/>
      <c r="G176" s="10"/>
      <c r="H176" s="10"/>
      <c r="I176" s="10"/>
      <c r="J176" s="10"/>
      <c r="K176" s="10"/>
      <c r="L176" s="9" t="s">
        <v>577</v>
      </c>
      <c r="M176" s="9">
        <v>16</v>
      </c>
      <c r="N176" s="10"/>
      <c r="O176" s="12">
        <v>41061</v>
      </c>
      <c r="P176" s="13">
        <v>41579</v>
      </c>
      <c r="Q176" s="10"/>
      <c r="R176" s="9">
        <v>8</v>
      </c>
      <c r="S176" s="9">
        <v>28</v>
      </c>
    </row>
    <row r="177" spans="1:19" ht="14.4" x14ac:dyDescent="0.3">
      <c r="A177" s="8" t="s">
        <v>578</v>
      </c>
      <c r="B177" s="8" t="s">
        <v>503</v>
      </c>
      <c r="C177" s="8" t="s">
        <v>510</v>
      </c>
      <c r="D177" s="10"/>
      <c r="E177" s="10"/>
      <c r="F177" s="10"/>
      <c r="G177" s="10"/>
      <c r="H177" s="10"/>
      <c r="I177" s="10"/>
      <c r="J177" s="10"/>
      <c r="K177" s="10"/>
      <c r="L177" s="9" t="s">
        <v>579</v>
      </c>
      <c r="M177" s="9">
        <v>16</v>
      </c>
      <c r="N177" s="10"/>
      <c r="O177" s="12">
        <v>41791</v>
      </c>
      <c r="P177" s="13">
        <v>42309</v>
      </c>
      <c r="Q177" s="10"/>
      <c r="R177" s="9">
        <v>8</v>
      </c>
      <c r="S177" s="9">
        <v>23</v>
      </c>
    </row>
    <row r="178" spans="1:19" ht="14.4" x14ac:dyDescent="0.3">
      <c r="A178" s="8" t="s">
        <v>580</v>
      </c>
      <c r="B178" s="8" t="s">
        <v>55</v>
      </c>
      <c r="C178" s="8" t="s">
        <v>56</v>
      </c>
      <c r="D178" s="10"/>
      <c r="E178" s="10"/>
      <c r="F178" s="10"/>
      <c r="G178" s="10"/>
      <c r="H178" s="10"/>
      <c r="I178" s="10"/>
      <c r="J178" s="10"/>
      <c r="K178" s="10"/>
      <c r="L178" s="9" t="s">
        <v>581</v>
      </c>
      <c r="M178" s="11">
        <v>44725</v>
      </c>
      <c r="N178" s="10"/>
      <c r="O178" s="12">
        <v>42156</v>
      </c>
      <c r="P178" s="12">
        <v>42156</v>
      </c>
      <c r="Q178" s="10"/>
      <c r="R178" s="9">
        <v>10</v>
      </c>
      <c r="S178" s="9">
        <v>1</v>
      </c>
    </row>
    <row r="179" spans="1:19" ht="14.4" x14ac:dyDescent="0.3">
      <c r="A179" s="8" t="s">
        <v>582</v>
      </c>
      <c r="B179" s="8" t="s">
        <v>499</v>
      </c>
      <c r="C179" s="8" t="s">
        <v>538</v>
      </c>
      <c r="D179" s="10"/>
      <c r="E179" s="10"/>
      <c r="F179" s="10"/>
      <c r="G179" s="10"/>
      <c r="H179" s="10"/>
      <c r="I179" s="10"/>
      <c r="J179" s="10"/>
      <c r="K179" s="10"/>
      <c r="L179" s="9" t="s">
        <v>583</v>
      </c>
      <c r="M179" s="9" t="s">
        <v>584</v>
      </c>
      <c r="N179" s="10"/>
      <c r="O179" s="12">
        <v>42522</v>
      </c>
      <c r="P179" s="12">
        <v>43617</v>
      </c>
      <c r="Q179" s="10"/>
      <c r="R179" s="9">
        <v>10</v>
      </c>
      <c r="S179" s="9">
        <v>66</v>
      </c>
    </row>
    <row r="180" spans="1:19" ht="14.4" x14ac:dyDescent="0.3">
      <c r="A180" s="8" t="s">
        <v>585</v>
      </c>
      <c r="B180" s="8" t="s">
        <v>499</v>
      </c>
      <c r="C180" s="8" t="s">
        <v>538</v>
      </c>
      <c r="D180" s="10"/>
      <c r="E180" s="10"/>
      <c r="F180" s="10"/>
      <c r="G180" s="10"/>
      <c r="H180" s="10"/>
      <c r="I180" s="10"/>
      <c r="J180" s="10"/>
      <c r="K180" s="10"/>
      <c r="L180" s="9" t="s">
        <v>586</v>
      </c>
      <c r="M180" s="9">
        <v>32</v>
      </c>
      <c r="N180" s="10"/>
      <c r="O180" s="13">
        <v>42309</v>
      </c>
      <c r="P180" s="13">
        <v>42309</v>
      </c>
      <c r="Q180" s="10"/>
      <c r="R180" s="9">
        <v>10</v>
      </c>
      <c r="S180" s="9">
        <v>8</v>
      </c>
    </row>
    <row r="181" spans="1:19" ht="14.4" x14ac:dyDescent="0.3">
      <c r="A181" s="8" t="s">
        <v>587</v>
      </c>
      <c r="B181" s="8" t="s">
        <v>128</v>
      </c>
      <c r="C181" s="8" t="s">
        <v>549</v>
      </c>
      <c r="D181" s="9">
        <v>452</v>
      </c>
      <c r="E181" s="10"/>
      <c r="F181" s="10"/>
      <c r="G181" s="9">
        <v>105</v>
      </c>
      <c r="H181" s="9">
        <v>24</v>
      </c>
      <c r="I181" s="11">
        <v>44594</v>
      </c>
      <c r="J181" s="11">
        <v>44806</v>
      </c>
      <c r="K181" s="10"/>
      <c r="L181" s="9" t="s">
        <v>588</v>
      </c>
      <c r="M181" s="9" t="s">
        <v>589</v>
      </c>
      <c r="N181" s="10"/>
      <c r="O181" s="12">
        <v>42522</v>
      </c>
      <c r="P181" s="13">
        <v>44501</v>
      </c>
      <c r="Q181" s="9">
        <v>30</v>
      </c>
      <c r="R181" s="9">
        <v>12</v>
      </c>
      <c r="S181" s="9">
        <v>73</v>
      </c>
    </row>
    <row r="182" spans="1:19" ht="14.4" x14ac:dyDescent="0.3">
      <c r="A182" s="8" t="s">
        <v>590</v>
      </c>
      <c r="B182" s="8" t="s">
        <v>503</v>
      </c>
      <c r="C182" s="8" t="s">
        <v>510</v>
      </c>
      <c r="D182" s="10"/>
      <c r="E182" s="10"/>
      <c r="F182" s="10"/>
      <c r="G182" s="10"/>
      <c r="H182" s="10"/>
      <c r="I182" s="10"/>
      <c r="J182" s="10"/>
      <c r="K182" s="10"/>
      <c r="L182" s="9" t="s">
        <v>591</v>
      </c>
      <c r="M182" s="9" t="s">
        <v>592</v>
      </c>
      <c r="N182" s="10"/>
      <c r="O182" s="13">
        <v>41214</v>
      </c>
      <c r="P182" s="13">
        <v>41579</v>
      </c>
      <c r="Q182" s="10"/>
      <c r="R182" s="9">
        <v>8</v>
      </c>
      <c r="S182" s="9">
        <v>20</v>
      </c>
    </row>
    <row r="183" spans="1:19" ht="14.4" x14ac:dyDescent="0.3">
      <c r="A183" s="8" t="s">
        <v>593</v>
      </c>
      <c r="B183" s="8" t="s">
        <v>503</v>
      </c>
      <c r="C183" s="8" t="s">
        <v>510</v>
      </c>
      <c r="D183" s="10"/>
      <c r="E183" s="10"/>
      <c r="F183" s="10"/>
      <c r="G183" s="10"/>
      <c r="H183" s="10"/>
      <c r="I183" s="10"/>
      <c r="J183" s="10"/>
      <c r="K183" s="10"/>
      <c r="L183" s="9" t="s">
        <v>594</v>
      </c>
      <c r="M183" s="9" t="s">
        <v>595</v>
      </c>
      <c r="N183" s="10"/>
      <c r="O183" s="12">
        <v>41791</v>
      </c>
      <c r="P183" s="13">
        <v>42675</v>
      </c>
      <c r="Q183" s="10"/>
      <c r="R183" s="9">
        <v>8</v>
      </c>
      <c r="S183" s="9">
        <v>25</v>
      </c>
    </row>
    <row r="184" spans="1:19" ht="14.4" x14ac:dyDescent="0.3">
      <c r="A184" s="8" t="s">
        <v>596</v>
      </c>
      <c r="B184" s="8" t="s">
        <v>55</v>
      </c>
      <c r="C184" s="8" t="s">
        <v>56</v>
      </c>
      <c r="D184" s="9">
        <v>30</v>
      </c>
      <c r="E184" s="10"/>
      <c r="F184" s="10"/>
      <c r="G184" s="9">
        <v>95</v>
      </c>
      <c r="H184" s="9">
        <v>20</v>
      </c>
      <c r="I184" s="11">
        <v>44594</v>
      </c>
      <c r="J184" s="9">
        <v>3</v>
      </c>
      <c r="K184" s="10"/>
      <c r="L184" s="9" t="s">
        <v>597</v>
      </c>
      <c r="M184" s="11">
        <v>44729</v>
      </c>
      <c r="N184" s="9">
        <v>45</v>
      </c>
      <c r="O184" s="13">
        <v>43040</v>
      </c>
      <c r="P184" s="13">
        <v>43040</v>
      </c>
      <c r="Q184" s="9">
        <v>25</v>
      </c>
      <c r="R184" s="9">
        <v>10</v>
      </c>
      <c r="S184" s="9">
        <v>2</v>
      </c>
    </row>
    <row r="185" spans="1:19" ht="14.4" x14ac:dyDescent="0.3">
      <c r="A185" s="8" t="s">
        <v>598</v>
      </c>
      <c r="B185" s="8" t="s">
        <v>499</v>
      </c>
      <c r="C185" s="8" t="s">
        <v>538</v>
      </c>
      <c r="D185" s="10"/>
      <c r="E185" s="10"/>
      <c r="F185" s="10"/>
      <c r="G185" s="10"/>
      <c r="H185" s="10"/>
      <c r="I185" s="10"/>
      <c r="J185" s="10"/>
      <c r="K185" s="10"/>
      <c r="L185" s="9" t="s">
        <v>599</v>
      </c>
      <c r="M185" s="9" t="s">
        <v>600</v>
      </c>
      <c r="N185" s="10"/>
      <c r="O185" s="12">
        <v>42156</v>
      </c>
      <c r="P185" s="13">
        <v>43405</v>
      </c>
      <c r="Q185" s="10"/>
      <c r="R185" s="9">
        <v>10</v>
      </c>
      <c r="S185" s="9">
        <v>44</v>
      </c>
    </row>
    <row r="186" spans="1:19" ht="14.4" x14ac:dyDescent="0.3">
      <c r="A186" s="8" t="s">
        <v>601</v>
      </c>
      <c r="B186" s="8" t="s">
        <v>128</v>
      </c>
      <c r="C186" s="8" t="s">
        <v>549</v>
      </c>
      <c r="D186" s="10"/>
      <c r="E186" s="10"/>
      <c r="F186" s="10"/>
      <c r="G186" s="10"/>
      <c r="H186" s="10"/>
      <c r="I186" s="10"/>
      <c r="J186" s="10"/>
      <c r="K186" s="10"/>
      <c r="L186" s="9" t="s">
        <v>602</v>
      </c>
      <c r="M186" s="9">
        <v>32</v>
      </c>
      <c r="N186" s="10"/>
      <c r="O186" s="12">
        <v>42887</v>
      </c>
      <c r="P186" s="13">
        <v>43405</v>
      </c>
      <c r="Q186" s="10"/>
      <c r="R186" s="9">
        <v>14</v>
      </c>
      <c r="S186" s="9">
        <v>6</v>
      </c>
    </row>
    <row r="187" spans="1:19" ht="14.4" x14ac:dyDescent="0.3">
      <c r="A187" s="8" t="s">
        <v>603</v>
      </c>
      <c r="B187" s="8" t="s">
        <v>503</v>
      </c>
      <c r="C187" s="8" t="s">
        <v>504</v>
      </c>
      <c r="D187" s="10"/>
      <c r="E187" s="10"/>
      <c r="F187" s="10"/>
      <c r="G187" s="10"/>
      <c r="H187" s="10"/>
      <c r="I187" s="10"/>
      <c r="J187" s="10"/>
      <c r="K187" s="10"/>
      <c r="L187" s="9" t="s">
        <v>604</v>
      </c>
      <c r="M187" s="9" t="s">
        <v>605</v>
      </c>
      <c r="N187" s="10"/>
      <c r="O187" s="12">
        <v>41061</v>
      </c>
      <c r="P187" s="13">
        <v>41214</v>
      </c>
      <c r="Q187" s="10"/>
      <c r="R187" s="9">
        <v>6</v>
      </c>
      <c r="S187" s="9">
        <v>2</v>
      </c>
    </row>
    <row r="188" spans="1:19" ht="14.4" x14ac:dyDescent="0.3">
      <c r="A188" s="8" t="s">
        <v>606</v>
      </c>
      <c r="B188" s="8" t="s">
        <v>499</v>
      </c>
      <c r="C188" s="8" t="s">
        <v>538</v>
      </c>
      <c r="D188" s="10"/>
      <c r="E188" s="10"/>
      <c r="F188" s="10"/>
      <c r="G188" s="10"/>
      <c r="H188" s="10"/>
      <c r="I188" s="10"/>
      <c r="J188" s="10"/>
      <c r="K188" s="10"/>
      <c r="L188" s="9" t="s">
        <v>607</v>
      </c>
      <c r="M188" s="9" t="s">
        <v>608</v>
      </c>
      <c r="N188" s="10"/>
      <c r="O188" s="12">
        <v>42156</v>
      </c>
      <c r="P188" s="12">
        <v>43252</v>
      </c>
      <c r="Q188" s="10"/>
      <c r="R188" s="9">
        <v>8</v>
      </c>
      <c r="S188" s="9">
        <v>10</v>
      </c>
    </row>
    <row r="189" spans="1:19" ht="14.4" x14ac:dyDescent="0.3">
      <c r="A189" s="8" t="s">
        <v>609</v>
      </c>
      <c r="B189" s="8" t="s">
        <v>128</v>
      </c>
      <c r="C189" s="8" t="s">
        <v>549</v>
      </c>
      <c r="D189" s="10"/>
      <c r="E189" s="10"/>
      <c r="F189" s="10"/>
      <c r="G189" s="10"/>
      <c r="H189" s="10"/>
      <c r="I189" s="10"/>
      <c r="J189" s="10"/>
      <c r="K189" s="10"/>
      <c r="L189" s="9" t="s">
        <v>610</v>
      </c>
      <c r="M189" s="9" t="s">
        <v>611</v>
      </c>
      <c r="N189" s="10"/>
      <c r="O189" s="13">
        <v>42675</v>
      </c>
      <c r="P189" s="12">
        <v>43983</v>
      </c>
      <c r="Q189" s="10"/>
      <c r="R189" s="9">
        <v>8</v>
      </c>
      <c r="S189" s="9">
        <v>6</v>
      </c>
    </row>
    <row r="190" spans="1:19" ht="14.4" x14ac:dyDescent="0.3">
      <c r="A190" s="8" t="s">
        <v>612</v>
      </c>
      <c r="B190" s="8" t="s">
        <v>503</v>
      </c>
      <c r="C190" s="8" t="s">
        <v>510</v>
      </c>
      <c r="D190" s="9">
        <v>1554</v>
      </c>
      <c r="E190" s="10"/>
      <c r="F190" s="10"/>
      <c r="G190" s="9">
        <v>115</v>
      </c>
      <c r="H190" s="9">
        <v>16</v>
      </c>
      <c r="I190" s="11">
        <v>44714</v>
      </c>
      <c r="J190" s="11">
        <v>44623</v>
      </c>
      <c r="K190" s="10"/>
      <c r="L190" s="9" t="s">
        <v>613</v>
      </c>
      <c r="M190" s="9" t="s">
        <v>614</v>
      </c>
      <c r="N190" s="10"/>
      <c r="O190" s="12">
        <v>41061</v>
      </c>
      <c r="P190" s="13">
        <v>41579</v>
      </c>
      <c r="Q190" s="9">
        <v>20</v>
      </c>
      <c r="R190" s="9">
        <v>8</v>
      </c>
      <c r="S190" s="9">
        <v>492</v>
      </c>
    </row>
    <row r="191" spans="1:19" ht="14.4" x14ac:dyDescent="0.3">
      <c r="A191" s="8" t="s">
        <v>615</v>
      </c>
      <c r="B191" s="8" t="s">
        <v>503</v>
      </c>
      <c r="C191" s="8" t="s">
        <v>510</v>
      </c>
      <c r="D191" s="9">
        <v>79</v>
      </c>
      <c r="E191" s="10"/>
      <c r="F191" s="10"/>
      <c r="G191" s="9">
        <v>115</v>
      </c>
      <c r="H191" s="9">
        <v>16</v>
      </c>
      <c r="I191" s="11">
        <v>44714</v>
      </c>
      <c r="J191" s="11">
        <v>44623</v>
      </c>
      <c r="K191" s="10"/>
      <c r="L191" s="9" t="s">
        <v>616</v>
      </c>
      <c r="M191" s="9" t="s">
        <v>617</v>
      </c>
      <c r="N191" s="10"/>
      <c r="O191" s="12">
        <v>41791</v>
      </c>
      <c r="P191" s="13">
        <v>44136</v>
      </c>
      <c r="Q191" s="9">
        <v>20</v>
      </c>
      <c r="R191" s="9">
        <v>8</v>
      </c>
      <c r="S191" s="9">
        <v>557</v>
      </c>
    </row>
    <row r="192" spans="1:19" ht="14.4" x14ac:dyDescent="0.3">
      <c r="A192" s="8" t="s">
        <v>618</v>
      </c>
      <c r="B192" s="8" t="s">
        <v>499</v>
      </c>
      <c r="C192" s="8" t="s">
        <v>538</v>
      </c>
      <c r="D192" s="8">
        <v>1589</v>
      </c>
      <c r="E192" s="10"/>
      <c r="F192" s="10"/>
      <c r="G192" s="8">
        <v>120</v>
      </c>
      <c r="H192" s="8">
        <v>24</v>
      </c>
      <c r="I192" s="8">
        <v>2.2999999999999998</v>
      </c>
      <c r="J192" s="8">
        <v>3.1</v>
      </c>
      <c r="K192" s="10"/>
      <c r="L192" s="9" t="s">
        <v>619</v>
      </c>
      <c r="M192" s="9" t="s">
        <v>620</v>
      </c>
      <c r="N192" s="10"/>
      <c r="O192" s="13">
        <v>41944</v>
      </c>
      <c r="P192" s="13">
        <v>43770</v>
      </c>
      <c r="Q192" s="8">
        <v>30</v>
      </c>
      <c r="R192" s="9">
        <v>12</v>
      </c>
      <c r="S192" s="9">
        <v>96</v>
      </c>
    </row>
    <row r="193" spans="1:26" ht="14.4" x14ac:dyDescent="0.3">
      <c r="A193" s="8" t="s">
        <v>621</v>
      </c>
      <c r="B193" s="8" t="s">
        <v>55</v>
      </c>
      <c r="C193" s="8" t="s">
        <v>56</v>
      </c>
      <c r="D193" s="10"/>
      <c r="E193" s="10"/>
      <c r="F193" s="10"/>
      <c r="G193" s="10"/>
      <c r="H193" s="10"/>
      <c r="I193" s="10"/>
      <c r="J193" s="10"/>
      <c r="K193" s="10"/>
      <c r="L193" s="9" t="s">
        <v>622</v>
      </c>
      <c r="M193" s="11">
        <v>44677</v>
      </c>
      <c r="N193" s="10"/>
      <c r="O193" s="13">
        <v>41944</v>
      </c>
      <c r="P193" s="12">
        <v>42156</v>
      </c>
      <c r="Q193" s="10"/>
      <c r="R193" s="9">
        <v>8</v>
      </c>
      <c r="S193" s="9">
        <v>4</v>
      </c>
    </row>
    <row r="194" spans="1:26" ht="14.4" x14ac:dyDescent="0.3">
      <c r="A194" s="17" t="s">
        <v>623</v>
      </c>
      <c r="B194" s="17" t="s">
        <v>499</v>
      </c>
      <c r="C194" s="17" t="s">
        <v>538</v>
      </c>
      <c r="D194" s="17"/>
      <c r="E194" s="18"/>
      <c r="F194" s="18"/>
      <c r="G194" s="18"/>
      <c r="H194" s="17"/>
      <c r="I194" s="18"/>
      <c r="J194" s="19"/>
      <c r="K194" s="18"/>
      <c r="L194" s="20" t="s">
        <v>624</v>
      </c>
      <c r="M194" s="20" t="s">
        <v>625</v>
      </c>
      <c r="N194" s="18"/>
      <c r="O194" s="21">
        <v>42522</v>
      </c>
      <c r="P194" s="22">
        <v>43405</v>
      </c>
      <c r="Q194" s="18"/>
      <c r="R194" s="20">
        <v>12</v>
      </c>
      <c r="S194" s="20">
        <v>196</v>
      </c>
      <c r="T194" s="23"/>
      <c r="U194" s="23"/>
      <c r="V194" s="23"/>
      <c r="W194" s="23"/>
      <c r="X194" s="23"/>
      <c r="Y194" s="23"/>
      <c r="Z194" s="23"/>
    </row>
    <row r="195" spans="1:26" ht="14.4" x14ac:dyDescent="0.3">
      <c r="A195" s="8" t="s">
        <v>626</v>
      </c>
      <c r="B195" s="8" t="s">
        <v>128</v>
      </c>
      <c r="C195" s="8" t="s">
        <v>549</v>
      </c>
      <c r="D195" s="9">
        <v>1950</v>
      </c>
      <c r="E195" s="10"/>
      <c r="F195" s="10"/>
      <c r="G195" s="9">
        <v>135</v>
      </c>
      <c r="H195" s="9">
        <v>40</v>
      </c>
      <c r="I195" s="11">
        <v>44622</v>
      </c>
      <c r="J195" s="11">
        <v>44623</v>
      </c>
      <c r="K195" s="10"/>
      <c r="L195" s="9" t="s">
        <v>627</v>
      </c>
      <c r="M195" s="9" t="s">
        <v>628</v>
      </c>
      <c r="N195" s="10"/>
      <c r="O195" s="12">
        <v>42887</v>
      </c>
      <c r="P195" s="13">
        <v>44501</v>
      </c>
      <c r="Q195" s="9">
        <v>50</v>
      </c>
      <c r="R195" s="9">
        <v>20</v>
      </c>
      <c r="S195" s="9">
        <v>611</v>
      </c>
    </row>
    <row r="196" spans="1:26" ht="14.4" x14ac:dyDescent="0.3">
      <c r="A196" s="8" t="s">
        <v>629</v>
      </c>
      <c r="B196" s="8" t="s">
        <v>503</v>
      </c>
      <c r="C196" s="8" t="s">
        <v>510</v>
      </c>
      <c r="D196" s="10"/>
      <c r="E196" s="10"/>
      <c r="F196" s="10"/>
      <c r="G196" s="10"/>
      <c r="H196" s="10"/>
      <c r="I196" s="10"/>
      <c r="J196" s="24"/>
      <c r="K196" s="10"/>
      <c r="L196" s="9" t="s">
        <v>630</v>
      </c>
      <c r="M196" s="9" t="s">
        <v>631</v>
      </c>
      <c r="N196" s="10"/>
      <c r="O196" s="12">
        <v>41061</v>
      </c>
      <c r="P196" s="13">
        <v>41579</v>
      </c>
      <c r="Q196" s="10"/>
      <c r="R196" s="9">
        <v>8</v>
      </c>
      <c r="S196" s="9">
        <v>61</v>
      </c>
    </row>
    <row r="197" spans="1:26" ht="14.4" x14ac:dyDescent="0.3">
      <c r="A197" s="8" t="s">
        <v>632</v>
      </c>
      <c r="B197" s="8" t="s">
        <v>503</v>
      </c>
      <c r="C197" s="8" t="s">
        <v>510</v>
      </c>
      <c r="D197" s="8">
        <v>1725</v>
      </c>
      <c r="E197" s="10"/>
      <c r="F197" s="10"/>
      <c r="G197" s="8">
        <v>130</v>
      </c>
      <c r="H197" s="8">
        <v>16</v>
      </c>
      <c r="I197" s="8">
        <v>2.7</v>
      </c>
      <c r="J197" s="8">
        <v>3.5</v>
      </c>
      <c r="K197" s="10"/>
      <c r="L197" s="9" t="s">
        <v>633</v>
      </c>
      <c r="M197" s="9" t="s">
        <v>634</v>
      </c>
      <c r="N197" s="10"/>
      <c r="O197" s="12">
        <v>41791</v>
      </c>
      <c r="P197" s="13">
        <v>44136</v>
      </c>
      <c r="Q197" s="8">
        <v>20</v>
      </c>
      <c r="R197" s="9">
        <v>8</v>
      </c>
      <c r="S197" s="9">
        <v>84</v>
      </c>
    </row>
    <row r="198" spans="1:26" ht="14.4" x14ac:dyDescent="0.3">
      <c r="A198" s="8" t="s">
        <v>635</v>
      </c>
      <c r="B198" s="8" t="s">
        <v>499</v>
      </c>
      <c r="C198" s="8" t="s">
        <v>538</v>
      </c>
      <c r="D198" s="9">
        <v>142</v>
      </c>
      <c r="E198" s="10"/>
      <c r="F198" s="10"/>
      <c r="G198" s="9">
        <v>120</v>
      </c>
      <c r="H198" s="9">
        <v>24</v>
      </c>
      <c r="I198" s="11">
        <v>44683</v>
      </c>
      <c r="J198" s="11">
        <v>44623</v>
      </c>
      <c r="K198" s="10"/>
      <c r="L198" s="9" t="s">
        <v>636</v>
      </c>
      <c r="M198" s="9" t="s">
        <v>637</v>
      </c>
      <c r="N198" s="10"/>
      <c r="O198" s="13">
        <v>41944</v>
      </c>
      <c r="P198" s="13">
        <v>44501</v>
      </c>
      <c r="Q198" s="9">
        <v>30</v>
      </c>
      <c r="R198" s="9">
        <v>12</v>
      </c>
      <c r="S198" s="9">
        <v>271</v>
      </c>
    </row>
    <row r="199" spans="1:26" ht="14.4" x14ac:dyDescent="0.3">
      <c r="A199" s="8" t="s">
        <v>638</v>
      </c>
      <c r="B199" s="8" t="s">
        <v>128</v>
      </c>
      <c r="C199" s="8" t="s">
        <v>549</v>
      </c>
      <c r="D199" s="9">
        <v>402</v>
      </c>
      <c r="E199" s="10"/>
      <c r="F199" s="10"/>
      <c r="G199" s="9">
        <v>120</v>
      </c>
      <c r="H199" s="9">
        <v>28</v>
      </c>
      <c r="I199" s="11">
        <v>44653</v>
      </c>
      <c r="J199" s="11">
        <v>44623</v>
      </c>
      <c r="K199" s="10"/>
      <c r="L199" s="9" t="s">
        <v>639</v>
      </c>
      <c r="M199" s="9" t="s">
        <v>640</v>
      </c>
      <c r="N199" s="10"/>
      <c r="O199" s="12">
        <v>42522</v>
      </c>
      <c r="P199" s="13">
        <v>44501</v>
      </c>
      <c r="Q199" s="9">
        <v>35</v>
      </c>
      <c r="R199" s="9">
        <v>14</v>
      </c>
      <c r="S199" s="9">
        <v>145</v>
      </c>
    </row>
    <row r="200" spans="1:26" ht="14.4" x14ac:dyDescent="0.3">
      <c r="A200" s="8" t="s">
        <v>641</v>
      </c>
      <c r="B200" s="8" t="s">
        <v>128</v>
      </c>
      <c r="C200" s="8" t="s">
        <v>549</v>
      </c>
      <c r="D200" s="9">
        <v>2118</v>
      </c>
      <c r="E200" s="10"/>
      <c r="F200" s="10"/>
      <c r="G200" s="9">
        <v>120</v>
      </c>
      <c r="H200" s="9">
        <v>32</v>
      </c>
      <c r="I200" s="11">
        <v>44683</v>
      </c>
      <c r="J200" s="11">
        <v>44683</v>
      </c>
      <c r="K200" s="10"/>
      <c r="L200" s="9" t="s">
        <v>642</v>
      </c>
      <c r="M200" s="9">
        <v>40</v>
      </c>
      <c r="N200" s="10"/>
      <c r="O200" s="12">
        <v>42522</v>
      </c>
      <c r="P200" s="12">
        <v>43983</v>
      </c>
      <c r="Q200" s="9">
        <v>40</v>
      </c>
      <c r="R200" s="9">
        <v>16</v>
      </c>
      <c r="S200" s="9">
        <v>111</v>
      </c>
    </row>
    <row r="201" spans="1:26" ht="14.4" x14ac:dyDescent="0.3">
      <c r="A201" s="8" t="s">
        <v>643</v>
      </c>
      <c r="B201" s="8" t="s">
        <v>128</v>
      </c>
      <c r="C201" s="8" t="s">
        <v>549</v>
      </c>
      <c r="D201" s="10"/>
      <c r="E201" s="10"/>
      <c r="F201" s="10"/>
      <c r="G201" s="10"/>
      <c r="H201" s="10"/>
      <c r="I201" s="10"/>
      <c r="J201" s="10"/>
      <c r="K201" s="10"/>
      <c r="L201" s="9" t="s">
        <v>644</v>
      </c>
      <c r="M201" s="9" t="s">
        <v>645</v>
      </c>
      <c r="N201" s="10"/>
      <c r="O201" s="13">
        <v>42675</v>
      </c>
      <c r="P201" s="12">
        <v>44348</v>
      </c>
      <c r="Q201" s="10"/>
      <c r="R201" s="9">
        <v>16</v>
      </c>
      <c r="S201" s="9">
        <v>45</v>
      </c>
    </row>
    <row r="202" spans="1:26" ht="14.4" x14ac:dyDescent="0.3">
      <c r="A202" s="8" t="s">
        <v>646</v>
      </c>
      <c r="B202" s="8" t="s">
        <v>499</v>
      </c>
      <c r="C202" s="8" t="s">
        <v>538</v>
      </c>
      <c r="D202" s="10"/>
      <c r="E202" s="10"/>
      <c r="F202" s="10"/>
      <c r="G202" s="10"/>
      <c r="H202" s="10"/>
      <c r="I202" s="10"/>
      <c r="J202" s="10"/>
      <c r="K202" s="10"/>
      <c r="L202" s="9" t="s">
        <v>647</v>
      </c>
      <c r="M202" s="9">
        <v>32</v>
      </c>
      <c r="N202" s="10"/>
      <c r="O202" s="13">
        <v>41944</v>
      </c>
      <c r="P202" s="13">
        <v>42675</v>
      </c>
      <c r="Q202" s="10"/>
      <c r="R202" s="9">
        <v>14</v>
      </c>
      <c r="S202" s="9">
        <v>9</v>
      </c>
    </row>
    <row r="203" spans="1:26" ht="14.4" x14ac:dyDescent="0.3">
      <c r="A203" s="8" t="s">
        <v>648</v>
      </c>
      <c r="B203" s="8" t="s">
        <v>503</v>
      </c>
      <c r="C203" s="8" t="s">
        <v>510</v>
      </c>
      <c r="D203" s="10"/>
      <c r="E203" s="10"/>
      <c r="F203" s="10"/>
      <c r="G203" s="10"/>
      <c r="H203" s="10"/>
      <c r="I203" s="10"/>
      <c r="J203" s="10"/>
      <c r="K203" s="10"/>
      <c r="L203" s="9" t="s">
        <v>649</v>
      </c>
      <c r="M203" s="9" t="s">
        <v>650</v>
      </c>
      <c r="N203" s="9" t="s">
        <v>651</v>
      </c>
      <c r="O203" s="13">
        <v>41214</v>
      </c>
      <c r="P203" s="13">
        <v>41579</v>
      </c>
      <c r="Q203" s="10"/>
      <c r="R203" s="9">
        <v>8</v>
      </c>
      <c r="S203" s="9">
        <v>6</v>
      </c>
    </row>
    <row r="204" spans="1:26" ht="14.4" x14ac:dyDescent="0.3">
      <c r="A204" s="8" t="s">
        <v>652</v>
      </c>
      <c r="B204" s="8" t="s">
        <v>503</v>
      </c>
      <c r="C204" s="8" t="s">
        <v>510</v>
      </c>
      <c r="D204" s="10"/>
      <c r="E204" s="10"/>
      <c r="F204" s="10"/>
      <c r="G204" s="10"/>
      <c r="H204" s="10"/>
      <c r="I204" s="10"/>
      <c r="J204" s="10"/>
      <c r="K204" s="10"/>
      <c r="L204" s="9" t="s">
        <v>653</v>
      </c>
      <c r="M204" s="9" t="s">
        <v>654</v>
      </c>
      <c r="N204" s="10"/>
      <c r="O204" s="12">
        <v>41791</v>
      </c>
      <c r="P204" s="13">
        <v>42309</v>
      </c>
      <c r="Q204" s="10"/>
      <c r="R204" s="9">
        <v>8</v>
      </c>
      <c r="S204" s="9">
        <v>8</v>
      </c>
    </row>
    <row r="205" spans="1:26" ht="14.4" x14ac:dyDescent="0.3">
      <c r="A205" s="8" t="s">
        <v>655</v>
      </c>
      <c r="B205" s="8" t="s">
        <v>499</v>
      </c>
      <c r="C205" s="8" t="s">
        <v>538</v>
      </c>
      <c r="D205" s="9">
        <v>252</v>
      </c>
      <c r="E205" s="10"/>
      <c r="F205" s="10"/>
      <c r="G205" s="9">
        <v>135</v>
      </c>
      <c r="H205" s="9">
        <v>24</v>
      </c>
      <c r="I205" s="11">
        <v>44714</v>
      </c>
      <c r="J205" s="11">
        <v>44684</v>
      </c>
      <c r="K205" s="10"/>
      <c r="L205" s="9" t="s">
        <v>656</v>
      </c>
      <c r="M205" s="9" t="s">
        <v>657</v>
      </c>
      <c r="N205" s="10"/>
      <c r="O205" s="13">
        <v>41944</v>
      </c>
      <c r="P205" s="13">
        <v>44501</v>
      </c>
      <c r="Q205" s="9">
        <v>30</v>
      </c>
      <c r="R205" s="9">
        <v>12</v>
      </c>
      <c r="S205" s="9">
        <v>173</v>
      </c>
    </row>
    <row r="206" spans="1:26" ht="14.4" x14ac:dyDescent="0.3">
      <c r="A206" s="8" t="s">
        <v>658</v>
      </c>
      <c r="B206" s="8" t="s">
        <v>128</v>
      </c>
      <c r="C206" s="8" t="s">
        <v>549</v>
      </c>
      <c r="D206" s="9">
        <v>510</v>
      </c>
      <c r="E206" s="10"/>
      <c r="F206" s="10"/>
      <c r="G206" s="9">
        <v>135</v>
      </c>
      <c r="H206" s="9">
        <v>28</v>
      </c>
      <c r="I206" s="11">
        <v>44714</v>
      </c>
      <c r="J206" s="11">
        <v>44684</v>
      </c>
      <c r="K206" s="10"/>
      <c r="L206" s="9" t="s">
        <v>659</v>
      </c>
      <c r="M206" s="9" t="s">
        <v>660</v>
      </c>
      <c r="N206" s="10"/>
      <c r="O206" s="12">
        <v>42522</v>
      </c>
      <c r="P206" s="13">
        <v>44501</v>
      </c>
      <c r="Q206" s="9">
        <v>35</v>
      </c>
      <c r="R206" s="9">
        <v>14</v>
      </c>
      <c r="S206" s="9">
        <v>42</v>
      </c>
    </row>
    <row r="207" spans="1:26" ht="14.4" x14ac:dyDescent="0.3">
      <c r="A207" s="8" t="s">
        <v>661</v>
      </c>
      <c r="B207" s="8" t="s">
        <v>499</v>
      </c>
      <c r="C207" s="8" t="s">
        <v>538</v>
      </c>
      <c r="D207" s="10"/>
      <c r="E207" s="10"/>
      <c r="F207" s="10"/>
      <c r="G207" s="10"/>
      <c r="H207" s="10"/>
      <c r="I207" s="10"/>
      <c r="J207" s="10"/>
      <c r="K207" s="10"/>
      <c r="L207" s="9" t="s">
        <v>662</v>
      </c>
      <c r="M207" s="9" t="s">
        <v>663</v>
      </c>
      <c r="N207" s="10"/>
      <c r="O207" s="13">
        <v>41944</v>
      </c>
      <c r="P207" s="13">
        <v>42675</v>
      </c>
      <c r="Q207" s="10"/>
      <c r="R207" s="9">
        <v>14</v>
      </c>
      <c r="S207" s="9">
        <v>5</v>
      </c>
    </row>
    <row r="208" spans="1:26" ht="14.4" x14ac:dyDescent="0.3">
      <c r="A208" s="8" t="s">
        <v>664</v>
      </c>
      <c r="B208" s="8" t="s">
        <v>128</v>
      </c>
      <c r="C208" s="8" t="s">
        <v>549</v>
      </c>
      <c r="D208" s="9">
        <v>900</v>
      </c>
      <c r="E208" s="10"/>
      <c r="F208" s="10"/>
      <c r="G208" s="9">
        <v>120</v>
      </c>
      <c r="H208" s="9">
        <v>36</v>
      </c>
      <c r="I208" s="11">
        <v>44563</v>
      </c>
      <c r="J208" s="11">
        <v>44623</v>
      </c>
      <c r="K208" s="10"/>
      <c r="L208" s="9" t="s">
        <v>665</v>
      </c>
      <c r="M208" s="9" t="s">
        <v>666</v>
      </c>
      <c r="N208" s="10"/>
      <c r="O208" s="12">
        <v>42522</v>
      </c>
      <c r="P208" s="13">
        <v>44501</v>
      </c>
      <c r="Q208" s="9">
        <v>45</v>
      </c>
      <c r="R208" s="9">
        <v>18</v>
      </c>
      <c r="S208" s="9">
        <v>213</v>
      </c>
    </row>
    <row r="209" spans="1:19" ht="14.4" x14ac:dyDescent="0.3">
      <c r="A209" s="8" t="s">
        <v>667</v>
      </c>
      <c r="B209" s="8" t="s">
        <v>128</v>
      </c>
      <c r="C209" s="8" t="s">
        <v>549</v>
      </c>
      <c r="D209" s="10"/>
      <c r="E209" s="10"/>
      <c r="F209" s="10"/>
      <c r="G209" s="10"/>
      <c r="H209" s="10"/>
      <c r="I209" s="10"/>
      <c r="J209" s="10"/>
      <c r="K209" s="10"/>
      <c r="L209" s="9" t="s">
        <v>668</v>
      </c>
      <c r="M209" s="9" t="s">
        <v>600</v>
      </c>
      <c r="N209" s="10"/>
      <c r="O209" s="13">
        <v>42675</v>
      </c>
      <c r="P209" s="12">
        <v>42887</v>
      </c>
      <c r="Q209" s="10"/>
      <c r="R209" s="9">
        <v>16</v>
      </c>
      <c r="S209" s="9">
        <v>2</v>
      </c>
    </row>
    <row r="210" spans="1:19" ht="14.4" x14ac:dyDescent="0.3">
      <c r="A210" s="8" t="s">
        <v>669</v>
      </c>
      <c r="B210" s="8" t="s">
        <v>499</v>
      </c>
      <c r="C210" s="8" t="s">
        <v>538</v>
      </c>
      <c r="D210" s="9">
        <v>290</v>
      </c>
      <c r="E210" s="10"/>
      <c r="F210" s="10"/>
      <c r="G210" s="9">
        <v>145</v>
      </c>
      <c r="H210" s="9">
        <v>28</v>
      </c>
      <c r="I210" s="11">
        <v>44714</v>
      </c>
      <c r="J210" s="11">
        <v>44715</v>
      </c>
      <c r="K210" s="10"/>
      <c r="L210" s="9" t="s">
        <v>670</v>
      </c>
      <c r="M210" s="9" t="s">
        <v>671</v>
      </c>
      <c r="N210" s="10"/>
      <c r="O210" s="13">
        <v>41944</v>
      </c>
      <c r="P210" s="13">
        <v>44501</v>
      </c>
      <c r="Q210" s="9">
        <v>35</v>
      </c>
      <c r="R210" s="9">
        <v>14</v>
      </c>
      <c r="S210" s="9">
        <v>75</v>
      </c>
    </row>
    <row r="211" spans="1:19" ht="14.4" x14ac:dyDescent="0.3">
      <c r="A211" s="8" t="s">
        <v>672</v>
      </c>
      <c r="B211" s="8" t="s">
        <v>128</v>
      </c>
      <c r="C211" s="8" t="s">
        <v>549</v>
      </c>
      <c r="D211" s="9">
        <v>874</v>
      </c>
      <c r="E211" s="10"/>
      <c r="F211" s="10"/>
      <c r="G211" s="9">
        <v>145</v>
      </c>
      <c r="H211" s="9">
        <v>36</v>
      </c>
      <c r="I211" s="11">
        <v>44622</v>
      </c>
      <c r="J211" s="11">
        <v>44715</v>
      </c>
      <c r="K211" s="10"/>
      <c r="L211" s="9" t="s">
        <v>673</v>
      </c>
      <c r="M211" s="9" t="s">
        <v>674</v>
      </c>
      <c r="N211" s="10"/>
      <c r="O211" s="12">
        <v>42522</v>
      </c>
      <c r="P211" s="13">
        <v>44501</v>
      </c>
      <c r="Q211" s="9">
        <v>45</v>
      </c>
      <c r="R211" s="9">
        <v>18</v>
      </c>
      <c r="S211" s="9">
        <v>49</v>
      </c>
    </row>
    <row r="212" spans="1:19" ht="14.4" x14ac:dyDescent="0.3">
      <c r="A212" s="8" t="s">
        <v>675</v>
      </c>
      <c r="B212" s="8" t="s">
        <v>499</v>
      </c>
      <c r="C212" s="8" t="s">
        <v>538</v>
      </c>
      <c r="D212" s="9">
        <v>3406</v>
      </c>
      <c r="E212" s="10"/>
      <c r="F212" s="10"/>
      <c r="G212" s="9">
        <v>135</v>
      </c>
      <c r="H212" s="9">
        <v>32</v>
      </c>
      <c r="I212" s="11">
        <v>44622</v>
      </c>
      <c r="J212" s="11">
        <v>44715</v>
      </c>
      <c r="K212" s="10"/>
      <c r="L212" s="9" t="s">
        <v>676</v>
      </c>
      <c r="M212" s="9" t="s">
        <v>677</v>
      </c>
      <c r="N212" s="10"/>
      <c r="O212" s="13">
        <v>41944</v>
      </c>
      <c r="P212" s="13">
        <v>44501</v>
      </c>
      <c r="Q212" s="9">
        <v>40</v>
      </c>
      <c r="R212" s="9">
        <v>16</v>
      </c>
      <c r="S212" s="9">
        <v>104</v>
      </c>
    </row>
    <row r="213" spans="1:19" ht="14.4" x14ac:dyDescent="0.3">
      <c r="A213" s="8" t="s">
        <v>678</v>
      </c>
      <c r="B213" s="8" t="s">
        <v>128</v>
      </c>
      <c r="C213" s="8" t="s">
        <v>549</v>
      </c>
      <c r="D213" s="9">
        <v>798</v>
      </c>
      <c r="E213" s="10"/>
      <c r="F213" s="10"/>
      <c r="G213" s="9">
        <v>135</v>
      </c>
      <c r="H213" s="9">
        <v>40</v>
      </c>
      <c r="I213" s="11">
        <v>44594</v>
      </c>
      <c r="J213" s="11">
        <v>44715</v>
      </c>
      <c r="K213" s="10"/>
      <c r="L213" s="9" t="s">
        <v>679</v>
      </c>
      <c r="M213" s="9" t="s">
        <v>680</v>
      </c>
      <c r="N213" s="9" t="s">
        <v>681</v>
      </c>
      <c r="O213" s="12">
        <v>42522</v>
      </c>
      <c r="P213" s="13">
        <v>44501</v>
      </c>
      <c r="Q213" s="9">
        <v>50</v>
      </c>
      <c r="R213" s="9">
        <v>20</v>
      </c>
      <c r="S213" s="9">
        <v>37</v>
      </c>
    </row>
    <row r="214" spans="1:19" ht="14.4" x14ac:dyDescent="0.3">
      <c r="A214" s="8" t="s">
        <v>682</v>
      </c>
      <c r="B214" s="8" t="s">
        <v>499</v>
      </c>
      <c r="C214" s="8" t="s">
        <v>538</v>
      </c>
      <c r="D214" s="9">
        <v>547</v>
      </c>
      <c r="E214" s="10"/>
      <c r="F214" s="10"/>
      <c r="G214" s="9">
        <v>145</v>
      </c>
      <c r="H214" s="9">
        <v>36</v>
      </c>
      <c r="I214" s="11">
        <v>44622</v>
      </c>
      <c r="J214" s="11">
        <v>44715</v>
      </c>
      <c r="K214" s="10"/>
      <c r="L214" s="9" t="s">
        <v>683</v>
      </c>
      <c r="M214" s="9" t="s">
        <v>684</v>
      </c>
      <c r="N214" s="10"/>
      <c r="O214" s="12">
        <v>42156</v>
      </c>
      <c r="P214" s="13">
        <v>44501</v>
      </c>
      <c r="Q214" s="9">
        <v>45</v>
      </c>
      <c r="R214" s="9">
        <v>18</v>
      </c>
      <c r="S214" s="9">
        <v>15</v>
      </c>
    </row>
    <row r="215" spans="1:19" ht="14.4" x14ac:dyDescent="0.3">
      <c r="A215" s="8" t="s">
        <v>685</v>
      </c>
      <c r="B215" s="8" t="s">
        <v>128</v>
      </c>
      <c r="C215" s="8" t="s">
        <v>549</v>
      </c>
      <c r="D215" s="9">
        <v>919</v>
      </c>
      <c r="E215" s="10"/>
      <c r="F215" s="10"/>
      <c r="G215" s="9">
        <v>145</v>
      </c>
      <c r="H215" s="9">
        <v>44</v>
      </c>
      <c r="I215" s="11">
        <v>44594</v>
      </c>
      <c r="J215" s="11">
        <v>44715</v>
      </c>
      <c r="K215" s="10"/>
      <c r="L215" s="9" t="s">
        <v>686</v>
      </c>
      <c r="M215" s="9" t="s">
        <v>687</v>
      </c>
      <c r="N215" s="10"/>
      <c r="O215" s="12">
        <v>42887</v>
      </c>
      <c r="P215" s="13">
        <v>44501</v>
      </c>
      <c r="Q215" s="9">
        <v>55</v>
      </c>
      <c r="R215" s="9">
        <v>22</v>
      </c>
      <c r="S215" s="9">
        <v>11</v>
      </c>
    </row>
    <row r="216" spans="1:19" ht="14.4" x14ac:dyDescent="0.3">
      <c r="A216" s="8" t="s">
        <v>688</v>
      </c>
      <c r="B216" s="8" t="s">
        <v>491</v>
      </c>
      <c r="C216" s="8" t="s">
        <v>492</v>
      </c>
      <c r="D216" s="10"/>
      <c r="E216" s="10"/>
      <c r="F216" s="10"/>
      <c r="G216" s="10"/>
      <c r="H216" s="10"/>
      <c r="I216" s="10"/>
      <c r="J216" s="10"/>
      <c r="K216" s="10"/>
      <c r="L216" s="9" t="s">
        <v>493</v>
      </c>
      <c r="M216" s="9" t="s">
        <v>494</v>
      </c>
      <c r="N216" s="10"/>
      <c r="O216" s="12">
        <v>41061</v>
      </c>
      <c r="P216" s="12">
        <v>41061</v>
      </c>
      <c r="Q216" s="10"/>
      <c r="R216" s="9">
        <v>4</v>
      </c>
      <c r="S216" s="9">
        <v>1</v>
      </c>
    </row>
    <row r="217" spans="1:19" ht="14.4" x14ac:dyDescent="0.3">
      <c r="A217" s="8" t="s">
        <v>689</v>
      </c>
      <c r="B217" s="8" t="s">
        <v>491</v>
      </c>
      <c r="C217" s="8" t="s">
        <v>690</v>
      </c>
      <c r="D217" s="10"/>
      <c r="E217" s="10"/>
      <c r="F217" s="10"/>
      <c r="G217" s="10"/>
      <c r="H217" s="10"/>
      <c r="I217" s="10"/>
      <c r="J217" s="10"/>
      <c r="K217" s="10"/>
      <c r="L217" s="9" t="s">
        <v>691</v>
      </c>
      <c r="M217" s="9" t="s">
        <v>692</v>
      </c>
      <c r="N217" s="10"/>
      <c r="O217" s="12">
        <v>41061</v>
      </c>
      <c r="P217" s="13">
        <v>41579</v>
      </c>
      <c r="Q217" s="10"/>
      <c r="R217" s="9">
        <v>4</v>
      </c>
      <c r="S217" s="9">
        <v>7</v>
      </c>
    </row>
    <row r="218" spans="1:19" ht="14.4" x14ac:dyDescent="0.3">
      <c r="A218" s="8" t="s">
        <v>693</v>
      </c>
      <c r="B218" s="8" t="s">
        <v>491</v>
      </c>
      <c r="C218" s="8" t="s">
        <v>690</v>
      </c>
      <c r="D218" s="10"/>
      <c r="E218" s="10"/>
      <c r="F218" s="10"/>
      <c r="G218" s="10"/>
      <c r="H218" s="10"/>
      <c r="I218" s="10"/>
      <c r="J218" s="10"/>
      <c r="K218" s="10"/>
      <c r="L218" s="9" t="s">
        <v>694</v>
      </c>
      <c r="M218" s="9" t="s">
        <v>695</v>
      </c>
      <c r="N218" s="10"/>
      <c r="O218" s="13">
        <v>40848</v>
      </c>
      <c r="P218" s="12">
        <v>41791</v>
      </c>
      <c r="Q218" s="10"/>
      <c r="R218" s="9">
        <v>4</v>
      </c>
      <c r="S218" s="9">
        <v>3</v>
      </c>
    </row>
    <row r="219" spans="1:19" ht="14.4" x14ac:dyDescent="0.3">
      <c r="A219" s="8" t="s">
        <v>696</v>
      </c>
      <c r="B219" s="8" t="s">
        <v>491</v>
      </c>
      <c r="C219" s="8" t="s">
        <v>690</v>
      </c>
      <c r="D219" s="10"/>
      <c r="E219" s="10"/>
      <c r="F219" s="10"/>
      <c r="G219" s="10"/>
      <c r="H219" s="10"/>
      <c r="I219" s="10"/>
      <c r="J219" s="10"/>
      <c r="K219" s="10"/>
      <c r="L219" s="9" t="s">
        <v>697</v>
      </c>
      <c r="M219" s="9" t="s">
        <v>698</v>
      </c>
      <c r="N219" s="9" t="s">
        <v>699</v>
      </c>
      <c r="O219" s="12">
        <v>41061</v>
      </c>
      <c r="P219" s="13">
        <v>41214</v>
      </c>
      <c r="Q219" s="10"/>
      <c r="R219" s="9">
        <v>4</v>
      </c>
      <c r="S219" s="9">
        <v>2</v>
      </c>
    </row>
    <row r="220" spans="1:19" ht="14.4" x14ac:dyDescent="0.3">
      <c r="A220" s="8" t="s">
        <v>700</v>
      </c>
      <c r="B220" s="8" t="s">
        <v>491</v>
      </c>
      <c r="C220" s="8" t="s">
        <v>690</v>
      </c>
      <c r="D220" s="10"/>
      <c r="E220" s="10"/>
      <c r="F220" s="10"/>
      <c r="G220" s="10"/>
      <c r="H220" s="10"/>
      <c r="I220" s="10"/>
      <c r="J220" s="10"/>
      <c r="K220" s="10"/>
      <c r="L220" s="9" t="s">
        <v>697</v>
      </c>
      <c r="M220" s="9" t="s">
        <v>698</v>
      </c>
      <c r="N220" s="9" t="s">
        <v>699</v>
      </c>
      <c r="O220" s="13">
        <v>40848</v>
      </c>
      <c r="P220" s="13">
        <v>40848</v>
      </c>
      <c r="Q220" s="10"/>
      <c r="R220" s="9">
        <v>4</v>
      </c>
      <c r="S220" s="9">
        <v>1</v>
      </c>
    </row>
    <row r="221" spans="1:19" ht="14.4" x14ac:dyDescent="0.3">
      <c r="A221" s="8" t="s">
        <v>701</v>
      </c>
      <c r="B221" s="8" t="s">
        <v>491</v>
      </c>
      <c r="C221" s="8" t="s">
        <v>690</v>
      </c>
      <c r="D221" s="10"/>
      <c r="E221" s="10"/>
      <c r="F221" s="10"/>
      <c r="G221" s="10"/>
      <c r="H221" s="10"/>
      <c r="I221" s="10"/>
      <c r="J221" s="10"/>
      <c r="K221" s="10"/>
      <c r="L221" s="9" t="s">
        <v>702</v>
      </c>
      <c r="M221" s="9" t="s">
        <v>703</v>
      </c>
      <c r="N221" s="9" t="s">
        <v>704</v>
      </c>
      <c r="O221" s="12">
        <v>41061</v>
      </c>
      <c r="P221" s="13">
        <v>41214</v>
      </c>
      <c r="Q221" s="10"/>
      <c r="R221" s="9">
        <v>4</v>
      </c>
      <c r="S221" s="9">
        <v>8</v>
      </c>
    </row>
    <row r="222" spans="1:19" ht="14.4" x14ac:dyDescent="0.3">
      <c r="A222" s="8" t="s">
        <v>705</v>
      </c>
      <c r="B222" s="8" t="s">
        <v>491</v>
      </c>
      <c r="C222" s="8" t="s">
        <v>690</v>
      </c>
      <c r="D222" s="10"/>
      <c r="E222" s="10"/>
      <c r="F222" s="10"/>
      <c r="G222" s="10"/>
      <c r="H222" s="10"/>
      <c r="I222" s="10"/>
      <c r="J222" s="10"/>
      <c r="K222" s="10"/>
      <c r="L222" s="9" t="s">
        <v>702</v>
      </c>
      <c r="M222" s="9" t="s">
        <v>703</v>
      </c>
      <c r="N222" s="9" t="s">
        <v>704</v>
      </c>
      <c r="O222" s="13">
        <v>40848</v>
      </c>
      <c r="P222" s="13">
        <v>40848</v>
      </c>
      <c r="Q222" s="10"/>
      <c r="R222" s="9">
        <v>4</v>
      </c>
      <c r="S222" s="9">
        <v>4</v>
      </c>
    </row>
    <row r="223" spans="1:19" ht="14.4" x14ac:dyDescent="0.3">
      <c r="A223" s="8" t="s">
        <v>706</v>
      </c>
      <c r="B223" s="8" t="s">
        <v>491</v>
      </c>
      <c r="C223" s="8" t="s">
        <v>690</v>
      </c>
      <c r="D223" s="10"/>
      <c r="E223" s="10"/>
      <c r="F223" s="10"/>
      <c r="G223" s="10"/>
      <c r="H223" s="10"/>
      <c r="I223" s="10"/>
      <c r="J223" s="10"/>
      <c r="K223" s="10"/>
      <c r="L223" s="9" t="s">
        <v>707</v>
      </c>
      <c r="M223" s="9" t="s">
        <v>708</v>
      </c>
      <c r="N223" s="10"/>
      <c r="O223" s="12">
        <v>41061</v>
      </c>
      <c r="P223" s="13">
        <v>41579</v>
      </c>
      <c r="Q223" s="10"/>
      <c r="R223" s="9">
        <v>4</v>
      </c>
      <c r="S223" s="9">
        <v>22</v>
      </c>
    </row>
    <row r="224" spans="1:19" ht="14.4" x14ac:dyDescent="0.3">
      <c r="A224" s="8" t="s">
        <v>709</v>
      </c>
      <c r="B224" s="8" t="s">
        <v>491</v>
      </c>
      <c r="C224" s="8" t="s">
        <v>690</v>
      </c>
      <c r="D224" s="10"/>
      <c r="E224" s="10"/>
      <c r="F224" s="10"/>
      <c r="G224" s="10"/>
      <c r="H224" s="10"/>
      <c r="I224" s="10"/>
      <c r="J224" s="10"/>
      <c r="K224" s="10"/>
      <c r="L224" s="9" t="s">
        <v>710</v>
      </c>
      <c r="M224" s="9" t="s">
        <v>711</v>
      </c>
      <c r="N224" s="10"/>
      <c r="O224" s="13">
        <v>40848</v>
      </c>
      <c r="P224" s="13">
        <v>40848</v>
      </c>
      <c r="Q224" s="10"/>
      <c r="R224" s="9">
        <v>4</v>
      </c>
      <c r="S224" s="9">
        <v>13</v>
      </c>
    </row>
    <row r="225" spans="1:19" ht="14.4" x14ac:dyDescent="0.3">
      <c r="A225" s="8" t="s">
        <v>712</v>
      </c>
      <c r="B225" s="8" t="s">
        <v>491</v>
      </c>
      <c r="C225" s="8" t="s">
        <v>690</v>
      </c>
      <c r="D225" s="10"/>
      <c r="E225" s="10"/>
      <c r="F225" s="10"/>
      <c r="G225" s="10"/>
      <c r="H225" s="10"/>
      <c r="I225" s="10"/>
      <c r="J225" s="10"/>
      <c r="K225" s="10"/>
      <c r="L225" s="9" t="s">
        <v>713</v>
      </c>
      <c r="M225" s="9" t="s">
        <v>714</v>
      </c>
      <c r="N225" s="9" t="s">
        <v>715</v>
      </c>
      <c r="O225" s="12">
        <v>41791</v>
      </c>
      <c r="P225" s="13">
        <v>42309</v>
      </c>
      <c r="Q225" s="10"/>
      <c r="R225" s="9">
        <v>4</v>
      </c>
      <c r="S225" s="9">
        <v>4</v>
      </c>
    </row>
    <row r="226" spans="1:19" ht="14.4" x14ac:dyDescent="0.3">
      <c r="A226" s="8" t="s">
        <v>716</v>
      </c>
      <c r="B226" s="8" t="s">
        <v>717</v>
      </c>
      <c r="C226" s="8" t="s">
        <v>718</v>
      </c>
      <c r="D226" s="10"/>
      <c r="E226" s="10"/>
      <c r="F226" s="10"/>
      <c r="G226" s="10"/>
      <c r="H226" s="10"/>
      <c r="I226" s="10"/>
      <c r="J226" s="10"/>
      <c r="K226" s="10"/>
      <c r="L226" s="9" t="s">
        <v>719</v>
      </c>
      <c r="M226" s="9" t="s">
        <v>720</v>
      </c>
      <c r="N226" s="9" t="s">
        <v>721</v>
      </c>
      <c r="O226" s="12">
        <v>41061</v>
      </c>
      <c r="P226" s="12">
        <v>41061</v>
      </c>
      <c r="Q226" s="10"/>
      <c r="R226" s="9">
        <v>4</v>
      </c>
      <c r="S226" s="9">
        <v>3</v>
      </c>
    </row>
    <row r="227" spans="1:19" ht="14.4" x14ac:dyDescent="0.3">
      <c r="A227" s="8" t="s">
        <v>722</v>
      </c>
      <c r="B227" s="8" t="s">
        <v>723</v>
      </c>
      <c r="C227" s="8" t="s">
        <v>724</v>
      </c>
      <c r="D227" s="10"/>
      <c r="E227" s="10"/>
      <c r="F227" s="10"/>
      <c r="G227" s="10"/>
      <c r="H227" s="10"/>
      <c r="I227" s="10"/>
      <c r="J227" s="10"/>
      <c r="K227" s="10"/>
      <c r="L227" s="9" t="s">
        <v>725</v>
      </c>
      <c r="M227" s="9" t="s">
        <v>726</v>
      </c>
      <c r="N227" s="9" t="s">
        <v>727</v>
      </c>
      <c r="O227" s="13">
        <v>40848</v>
      </c>
      <c r="P227" s="13">
        <v>40848</v>
      </c>
      <c r="Q227" s="10"/>
      <c r="R227" s="9">
        <v>4</v>
      </c>
      <c r="S227" s="9">
        <v>6</v>
      </c>
    </row>
    <row r="228" spans="1:19" ht="14.4" x14ac:dyDescent="0.3">
      <c r="A228" s="8" t="s">
        <v>728</v>
      </c>
      <c r="B228" s="8" t="s">
        <v>717</v>
      </c>
      <c r="C228" s="8" t="s">
        <v>718</v>
      </c>
      <c r="D228" s="10"/>
      <c r="E228" s="10"/>
      <c r="F228" s="10"/>
      <c r="G228" s="10"/>
      <c r="H228" s="10"/>
      <c r="I228" s="10"/>
      <c r="J228" s="10"/>
      <c r="K228" s="10"/>
      <c r="L228" s="9" t="s">
        <v>729</v>
      </c>
      <c r="M228" s="9" t="s">
        <v>730</v>
      </c>
      <c r="N228" s="10"/>
      <c r="O228" s="12">
        <v>41061</v>
      </c>
      <c r="P228" s="12">
        <v>41061</v>
      </c>
      <c r="Q228" s="10"/>
      <c r="R228" s="9">
        <v>4</v>
      </c>
      <c r="S228" s="9">
        <v>1</v>
      </c>
    </row>
    <row r="229" spans="1:19" ht="14.4" x14ac:dyDescent="0.3">
      <c r="A229" s="8" t="s">
        <v>731</v>
      </c>
      <c r="B229" s="8" t="s">
        <v>723</v>
      </c>
      <c r="C229" s="8" t="s">
        <v>724</v>
      </c>
      <c r="D229" s="10"/>
      <c r="E229" s="10"/>
      <c r="F229" s="10"/>
      <c r="G229" s="10"/>
      <c r="H229" s="10"/>
      <c r="I229" s="10"/>
      <c r="J229" s="10"/>
      <c r="K229" s="10"/>
      <c r="L229" s="9" t="s">
        <v>732</v>
      </c>
      <c r="M229" s="9" t="s">
        <v>733</v>
      </c>
      <c r="N229" s="10"/>
      <c r="O229" s="13">
        <v>40848</v>
      </c>
      <c r="P229" s="13">
        <v>40848</v>
      </c>
      <c r="Q229" s="10"/>
      <c r="R229" s="9">
        <v>4</v>
      </c>
      <c r="S229" s="9">
        <v>2</v>
      </c>
    </row>
    <row r="230" spans="1:19" ht="14.4" x14ac:dyDescent="0.3">
      <c r="A230" s="8" t="s">
        <v>734</v>
      </c>
      <c r="B230" s="8" t="s">
        <v>717</v>
      </c>
      <c r="C230" s="8" t="s">
        <v>718</v>
      </c>
      <c r="D230" s="10"/>
      <c r="E230" s="10"/>
      <c r="F230" s="10"/>
      <c r="G230" s="10"/>
      <c r="H230" s="10"/>
      <c r="I230" s="10"/>
      <c r="J230" s="10"/>
      <c r="K230" s="10"/>
      <c r="L230" s="9" t="s">
        <v>735</v>
      </c>
      <c r="M230" s="9" t="s">
        <v>736</v>
      </c>
      <c r="N230" s="10"/>
      <c r="O230" s="12">
        <v>41061</v>
      </c>
      <c r="P230" s="13">
        <v>41579</v>
      </c>
      <c r="Q230" s="10"/>
      <c r="R230" s="9">
        <v>4</v>
      </c>
      <c r="S230" s="9">
        <v>22</v>
      </c>
    </row>
    <row r="231" spans="1:19" ht="14.4" x14ac:dyDescent="0.3">
      <c r="A231" s="8" t="s">
        <v>737</v>
      </c>
      <c r="B231" s="8" t="s">
        <v>717</v>
      </c>
      <c r="C231" s="8" t="s">
        <v>718</v>
      </c>
      <c r="D231" s="10"/>
      <c r="E231" s="10"/>
      <c r="F231" s="10"/>
      <c r="G231" s="10"/>
      <c r="H231" s="10"/>
      <c r="I231" s="10"/>
      <c r="J231" s="10"/>
      <c r="K231" s="10"/>
      <c r="L231" s="9" t="s">
        <v>738</v>
      </c>
      <c r="M231" s="9" t="s">
        <v>739</v>
      </c>
      <c r="N231" s="10"/>
      <c r="O231" s="13">
        <v>40848</v>
      </c>
      <c r="P231" s="13">
        <v>42309</v>
      </c>
      <c r="Q231" s="10"/>
      <c r="R231" s="9">
        <v>4</v>
      </c>
      <c r="S231" s="9">
        <v>33</v>
      </c>
    </row>
    <row r="232" spans="1:19" ht="14.4" x14ac:dyDescent="0.3">
      <c r="A232" s="8" t="s">
        <v>740</v>
      </c>
      <c r="B232" s="8" t="s">
        <v>717</v>
      </c>
      <c r="C232" s="8" t="s">
        <v>741</v>
      </c>
      <c r="D232" s="10"/>
      <c r="E232" s="10"/>
      <c r="F232" s="10"/>
      <c r="G232" s="10"/>
      <c r="H232" s="10"/>
      <c r="I232" s="10"/>
      <c r="J232" s="10"/>
      <c r="K232" s="10"/>
      <c r="L232" s="9" t="s">
        <v>742</v>
      </c>
      <c r="M232" s="9" t="s">
        <v>743</v>
      </c>
      <c r="N232" s="10"/>
      <c r="O232" s="12">
        <v>41061</v>
      </c>
      <c r="P232" s="12">
        <v>41426</v>
      </c>
      <c r="Q232" s="10"/>
      <c r="R232" s="9">
        <v>4</v>
      </c>
      <c r="S232" s="9">
        <v>15</v>
      </c>
    </row>
    <row r="233" spans="1:19" ht="14.4" x14ac:dyDescent="0.3">
      <c r="A233" s="8" t="s">
        <v>744</v>
      </c>
      <c r="B233" s="8" t="s">
        <v>723</v>
      </c>
      <c r="C233" s="8" t="s">
        <v>745</v>
      </c>
      <c r="D233" s="10"/>
      <c r="E233" s="10"/>
      <c r="F233" s="10"/>
      <c r="G233" s="10"/>
      <c r="H233" s="10"/>
      <c r="I233" s="10"/>
      <c r="J233" s="10"/>
      <c r="K233" s="10"/>
      <c r="L233" s="9" t="s">
        <v>746</v>
      </c>
      <c r="M233" s="11">
        <v>44721</v>
      </c>
      <c r="N233" s="10"/>
      <c r="O233" s="13">
        <v>40848</v>
      </c>
      <c r="P233" s="13">
        <v>40848</v>
      </c>
      <c r="Q233" s="10"/>
      <c r="R233" s="9">
        <v>4</v>
      </c>
      <c r="S233" s="9">
        <v>9</v>
      </c>
    </row>
    <row r="234" spans="1:19" ht="14.4" x14ac:dyDescent="0.3">
      <c r="A234" s="8" t="s">
        <v>747</v>
      </c>
      <c r="B234" s="8" t="s">
        <v>717</v>
      </c>
      <c r="C234" s="8" t="s">
        <v>741</v>
      </c>
      <c r="D234" s="10"/>
      <c r="E234" s="10"/>
      <c r="F234" s="10"/>
      <c r="G234" s="10"/>
      <c r="H234" s="10"/>
      <c r="I234" s="10"/>
      <c r="J234" s="10"/>
      <c r="K234" s="10"/>
      <c r="L234" s="9" t="s">
        <v>748</v>
      </c>
      <c r="M234" s="9" t="s">
        <v>749</v>
      </c>
      <c r="N234" s="10"/>
      <c r="O234" s="12">
        <v>41061</v>
      </c>
      <c r="P234" s="12">
        <v>41426</v>
      </c>
      <c r="Q234" s="10"/>
      <c r="R234" s="9">
        <v>4</v>
      </c>
      <c r="S234" s="9">
        <v>4</v>
      </c>
    </row>
    <row r="235" spans="1:19" ht="14.4" x14ac:dyDescent="0.3">
      <c r="A235" s="8" t="s">
        <v>750</v>
      </c>
      <c r="B235" s="8" t="s">
        <v>723</v>
      </c>
      <c r="C235" s="8" t="s">
        <v>745</v>
      </c>
      <c r="D235" s="10"/>
      <c r="E235" s="10"/>
      <c r="F235" s="10"/>
      <c r="G235" s="10"/>
      <c r="H235" s="10"/>
      <c r="I235" s="10"/>
      <c r="J235" s="10"/>
      <c r="K235" s="10"/>
      <c r="L235" s="9" t="s">
        <v>751</v>
      </c>
      <c r="M235" s="9" t="s">
        <v>752</v>
      </c>
      <c r="N235" s="10"/>
      <c r="O235" s="13">
        <v>40848</v>
      </c>
      <c r="P235" s="13">
        <v>40848</v>
      </c>
      <c r="Q235" s="10"/>
      <c r="R235" s="9">
        <v>4</v>
      </c>
      <c r="S235" s="9">
        <v>1</v>
      </c>
    </row>
    <row r="236" spans="1:19" ht="14.4" x14ac:dyDescent="0.3">
      <c r="A236" s="8" t="s">
        <v>753</v>
      </c>
      <c r="B236" s="8" t="s">
        <v>717</v>
      </c>
      <c r="C236" s="8" t="s">
        <v>741</v>
      </c>
      <c r="D236" s="10"/>
      <c r="E236" s="10"/>
      <c r="F236" s="10"/>
      <c r="G236" s="10"/>
      <c r="H236" s="10"/>
      <c r="I236" s="10"/>
      <c r="J236" s="10"/>
      <c r="K236" s="10"/>
      <c r="L236" s="9" t="s">
        <v>754</v>
      </c>
      <c r="M236" s="9" t="s">
        <v>755</v>
      </c>
      <c r="N236" s="10"/>
      <c r="O236" s="12">
        <v>41061</v>
      </c>
      <c r="P236" s="13">
        <v>41579</v>
      </c>
      <c r="Q236" s="10"/>
      <c r="R236" s="9">
        <v>6</v>
      </c>
      <c r="S236" s="9">
        <v>23</v>
      </c>
    </row>
    <row r="237" spans="1:19" ht="14.4" x14ac:dyDescent="0.3">
      <c r="A237" s="8" t="s">
        <v>756</v>
      </c>
      <c r="B237" s="8" t="s">
        <v>723</v>
      </c>
      <c r="C237" s="8" t="s">
        <v>745</v>
      </c>
      <c r="D237" s="10"/>
      <c r="E237" s="10"/>
      <c r="F237" s="10"/>
      <c r="G237" s="10"/>
      <c r="H237" s="10"/>
      <c r="I237" s="10"/>
      <c r="J237" s="10"/>
      <c r="K237" s="10"/>
      <c r="L237" s="9" t="s">
        <v>757</v>
      </c>
      <c r="M237" s="11">
        <v>44721</v>
      </c>
      <c r="N237" s="10"/>
      <c r="O237" s="13">
        <v>40848</v>
      </c>
      <c r="P237" s="13">
        <v>40848</v>
      </c>
      <c r="Q237" s="10"/>
      <c r="R237" s="9">
        <v>6</v>
      </c>
      <c r="S237" s="9">
        <v>2</v>
      </c>
    </row>
    <row r="238" spans="1:19" ht="14.4" x14ac:dyDescent="0.3">
      <c r="A238" s="8" t="s">
        <v>758</v>
      </c>
      <c r="B238" s="8" t="s">
        <v>717</v>
      </c>
      <c r="C238" s="8" t="s">
        <v>741</v>
      </c>
      <c r="D238" s="10"/>
      <c r="E238" s="10"/>
      <c r="F238" s="10"/>
      <c r="G238" s="10"/>
      <c r="H238" s="10"/>
      <c r="I238" s="10"/>
      <c r="J238" s="10"/>
      <c r="K238" s="10"/>
      <c r="L238" s="9" t="s">
        <v>759</v>
      </c>
      <c r="M238" s="11">
        <v>44721</v>
      </c>
      <c r="N238" s="10"/>
      <c r="O238" s="12">
        <v>41791</v>
      </c>
      <c r="P238" s="13">
        <v>42309</v>
      </c>
      <c r="Q238" s="10"/>
      <c r="R238" s="9">
        <v>6</v>
      </c>
      <c r="S238" s="9">
        <v>6</v>
      </c>
    </row>
    <row r="239" spans="1:19" ht="14.4" x14ac:dyDescent="0.3">
      <c r="A239" s="8" t="s">
        <v>760</v>
      </c>
      <c r="B239" s="8" t="s">
        <v>717</v>
      </c>
      <c r="C239" s="8" t="s">
        <v>741</v>
      </c>
      <c r="D239" s="8">
        <v>777</v>
      </c>
      <c r="E239" s="10"/>
      <c r="F239" s="10"/>
      <c r="G239" s="8">
        <v>80</v>
      </c>
      <c r="H239" s="8">
        <v>12</v>
      </c>
      <c r="I239" s="8">
        <v>2.5299999999999998</v>
      </c>
      <c r="J239" s="8">
        <v>2.93</v>
      </c>
      <c r="K239" s="10"/>
      <c r="L239" s="9" t="s">
        <v>761</v>
      </c>
      <c r="M239" s="9" t="s">
        <v>762</v>
      </c>
      <c r="N239" s="9" t="s">
        <v>763</v>
      </c>
      <c r="O239" s="12">
        <v>41061</v>
      </c>
      <c r="P239" s="13">
        <v>41579</v>
      </c>
      <c r="Q239" s="8">
        <v>12</v>
      </c>
      <c r="R239" s="9">
        <v>6</v>
      </c>
      <c r="S239" s="9">
        <v>94</v>
      </c>
    </row>
    <row r="240" spans="1:19" ht="14.4" x14ac:dyDescent="0.3">
      <c r="A240" s="8" t="s">
        <v>764</v>
      </c>
      <c r="B240" s="8" t="s">
        <v>717</v>
      </c>
      <c r="C240" s="8" t="s">
        <v>741</v>
      </c>
      <c r="D240" s="10"/>
      <c r="E240" s="10"/>
      <c r="F240" s="10"/>
      <c r="G240" s="10"/>
      <c r="H240" s="10"/>
      <c r="I240" s="10"/>
      <c r="J240" s="10"/>
      <c r="K240" s="10"/>
      <c r="L240" s="9" t="s">
        <v>765</v>
      </c>
      <c r="M240" s="9" t="s">
        <v>766</v>
      </c>
      <c r="N240" s="9" t="s">
        <v>767</v>
      </c>
      <c r="O240" s="13">
        <v>40848</v>
      </c>
      <c r="P240" s="12">
        <v>42156</v>
      </c>
      <c r="Q240" s="10"/>
      <c r="R240" s="9">
        <v>6</v>
      </c>
      <c r="S240" s="9">
        <v>38</v>
      </c>
    </row>
    <row r="241" spans="1:19" ht="14.4" x14ac:dyDescent="0.3">
      <c r="A241" s="8" t="s">
        <v>768</v>
      </c>
      <c r="B241" s="8" t="s">
        <v>769</v>
      </c>
      <c r="C241" s="8" t="s">
        <v>770</v>
      </c>
      <c r="D241" s="10"/>
      <c r="E241" s="10"/>
      <c r="F241" s="10"/>
      <c r="G241" s="10"/>
      <c r="H241" s="10"/>
      <c r="I241" s="10"/>
      <c r="J241" s="10"/>
      <c r="K241" s="10"/>
      <c r="L241" s="9" t="s">
        <v>771</v>
      </c>
      <c r="M241" s="9" t="s">
        <v>772</v>
      </c>
      <c r="N241" s="9" t="s">
        <v>773</v>
      </c>
      <c r="O241" s="12">
        <v>41061</v>
      </c>
      <c r="P241" s="13">
        <v>41214</v>
      </c>
      <c r="Q241" s="10"/>
      <c r="R241" s="9">
        <v>10</v>
      </c>
      <c r="S241" s="9">
        <v>2</v>
      </c>
    </row>
    <row r="242" spans="1:19" ht="14.4" x14ac:dyDescent="0.3">
      <c r="A242" s="8" t="s">
        <v>774</v>
      </c>
      <c r="B242" s="8" t="s">
        <v>55</v>
      </c>
      <c r="C242" s="8" t="s">
        <v>775</v>
      </c>
      <c r="D242" s="10"/>
      <c r="E242" s="10"/>
      <c r="F242" s="10"/>
      <c r="G242" s="10"/>
      <c r="H242" s="10"/>
      <c r="I242" s="10"/>
      <c r="J242" s="10"/>
      <c r="K242" s="10"/>
      <c r="L242" s="9" t="s">
        <v>776</v>
      </c>
      <c r="M242" s="9">
        <v>16</v>
      </c>
      <c r="N242" s="10"/>
      <c r="O242" s="13">
        <v>42309</v>
      </c>
      <c r="P242" s="13">
        <v>42675</v>
      </c>
      <c r="Q242" s="10"/>
      <c r="R242" s="9">
        <v>8</v>
      </c>
      <c r="S242" s="9">
        <v>7</v>
      </c>
    </row>
    <row r="243" spans="1:19" ht="14.4" x14ac:dyDescent="0.3">
      <c r="A243" s="8" t="s">
        <v>777</v>
      </c>
      <c r="B243" s="8" t="s">
        <v>769</v>
      </c>
      <c r="C243" s="8" t="s">
        <v>770</v>
      </c>
      <c r="D243" s="10"/>
      <c r="E243" s="10"/>
      <c r="F243" s="10"/>
      <c r="G243" s="10"/>
      <c r="H243" s="10"/>
      <c r="I243" s="10"/>
      <c r="J243" s="10"/>
      <c r="K243" s="10"/>
      <c r="L243" s="9" t="s">
        <v>778</v>
      </c>
      <c r="M243" s="9" t="s">
        <v>779</v>
      </c>
      <c r="N243" s="9" t="s">
        <v>780</v>
      </c>
      <c r="O243" s="13">
        <v>42309</v>
      </c>
      <c r="P243" s="13">
        <v>42675</v>
      </c>
      <c r="Q243" s="10"/>
      <c r="R243" s="9">
        <v>8</v>
      </c>
      <c r="S243" s="9">
        <v>3</v>
      </c>
    </row>
    <row r="244" spans="1:19" ht="14.4" x14ac:dyDescent="0.3">
      <c r="A244" s="8" t="s">
        <v>781</v>
      </c>
      <c r="B244" s="8" t="s">
        <v>55</v>
      </c>
      <c r="C244" s="8" t="s">
        <v>775</v>
      </c>
      <c r="D244" s="10"/>
      <c r="E244" s="10"/>
      <c r="F244" s="10"/>
      <c r="G244" s="10"/>
      <c r="H244" s="10"/>
      <c r="I244" s="10"/>
      <c r="J244" s="10"/>
      <c r="K244" s="10"/>
      <c r="L244" s="9" t="s">
        <v>782</v>
      </c>
      <c r="M244" s="11">
        <v>44729</v>
      </c>
      <c r="N244" s="10"/>
      <c r="O244" s="13">
        <v>42309</v>
      </c>
      <c r="P244" s="12">
        <v>42887</v>
      </c>
      <c r="Q244" s="10"/>
      <c r="R244" s="9">
        <v>10</v>
      </c>
      <c r="S244" s="9">
        <v>9</v>
      </c>
    </row>
    <row r="245" spans="1:19" ht="14.4" x14ac:dyDescent="0.3">
      <c r="A245" s="8" t="s">
        <v>783</v>
      </c>
      <c r="B245" s="8" t="s">
        <v>55</v>
      </c>
      <c r="C245" s="8" t="s">
        <v>775</v>
      </c>
      <c r="D245" s="10"/>
      <c r="E245" s="10"/>
      <c r="F245" s="10"/>
      <c r="G245" s="10"/>
      <c r="H245" s="10"/>
      <c r="I245" s="10"/>
      <c r="J245" s="10"/>
      <c r="K245" s="10"/>
      <c r="L245" s="11">
        <v>44601</v>
      </c>
      <c r="M245" s="11">
        <v>44669</v>
      </c>
      <c r="N245" s="10"/>
      <c r="O245" s="12">
        <v>42522</v>
      </c>
      <c r="P245" s="13">
        <v>43040</v>
      </c>
      <c r="Q245" s="10"/>
      <c r="R245" s="9">
        <v>12</v>
      </c>
      <c r="S245" s="9">
        <v>4</v>
      </c>
    </row>
    <row r="246" spans="1:19" ht="14.4" x14ac:dyDescent="0.3">
      <c r="A246" s="8" t="s">
        <v>784</v>
      </c>
      <c r="B246" s="8" t="s">
        <v>499</v>
      </c>
      <c r="C246" s="8" t="s">
        <v>785</v>
      </c>
      <c r="D246" s="9">
        <v>3500</v>
      </c>
      <c r="E246" s="10"/>
      <c r="F246" s="10"/>
      <c r="G246" s="9">
        <v>115</v>
      </c>
      <c r="H246" s="9">
        <v>28</v>
      </c>
      <c r="I246" s="11">
        <v>44594</v>
      </c>
      <c r="J246" s="11">
        <v>44775</v>
      </c>
      <c r="K246" s="10"/>
      <c r="L246" s="9" t="s">
        <v>786</v>
      </c>
      <c r="M246" s="9" t="s">
        <v>131</v>
      </c>
      <c r="N246" s="10"/>
      <c r="O246" s="12">
        <v>42522</v>
      </c>
      <c r="P246" s="13">
        <v>44501</v>
      </c>
      <c r="Q246" s="9">
        <v>35</v>
      </c>
      <c r="R246" s="9">
        <v>14</v>
      </c>
      <c r="S246" s="9">
        <v>13</v>
      </c>
    </row>
    <row r="247" spans="1:19" ht="14.4" x14ac:dyDescent="0.3">
      <c r="A247" s="8" t="s">
        <v>787</v>
      </c>
      <c r="B247" s="8" t="s">
        <v>128</v>
      </c>
      <c r="C247" s="8" t="s">
        <v>129</v>
      </c>
      <c r="D247" s="10"/>
      <c r="E247" s="10"/>
      <c r="F247" s="10"/>
      <c r="G247" s="10"/>
      <c r="H247" s="10"/>
      <c r="I247" s="10"/>
      <c r="J247" s="10"/>
      <c r="K247" s="10"/>
      <c r="L247" s="9" t="s">
        <v>788</v>
      </c>
      <c r="M247" s="9" t="s">
        <v>789</v>
      </c>
      <c r="N247" s="9" t="s">
        <v>790</v>
      </c>
      <c r="O247" s="13">
        <v>43040</v>
      </c>
      <c r="P247" s="12">
        <v>43617</v>
      </c>
      <c r="Q247" s="10"/>
      <c r="R247" s="9">
        <v>16</v>
      </c>
      <c r="S247" s="9">
        <v>4</v>
      </c>
    </row>
    <row r="248" spans="1:19" ht="14.4" x14ac:dyDescent="0.3">
      <c r="A248" s="8" t="s">
        <v>791</v>
      </c>
      <c r="B248" s="8" t="s">
        <v>717</v>
      </c>
      <c r="C248" s="28" t="s">
        <v>792</v>
      </c>
      <c r="D248" s="29"/>
      <c r="E248" s="10"/>
      <c r="F248" s="10"/>
      <c r="G248" s="10"/>
      <c r="H248" s="10"/>
      <c r="I248" s="10"/>
      <c r="J248" s="10"/>
      <c r="K248" s="10"/>
      <c r="L248" s="9" t="s">
        <v>793</v>
      </c>
      <c r="M248" s="11">
        <v>44721</v>
      </c>
      <c r="N248" s="9" t="s">
        <v>794</v>
      </c>
      <c r="O248" s="12">
        <v>41061</v>
      </c>
      <c r="P248" s="12">
        <v>41061</v>
      </c>
      <c r="Q248" s="10"/>
      <c r="R248" s="9">
        <v>10</v>
      </c>
      <c r="S248" s="9">
        <v>2</v>
      </c>
    </row>
    <row r="249" spans="1:19" ht="14.4" x14ac:dyDescent="0.3">
      <c r="A249" s="8" t="s">
        <v>795</v>
      </c>
      <c r="B249" s="8" t="s">
        <v>723</v>
      </c>
      <c r="C249" s="8" t="s">
        <v>796</v>
      </c>
      <c r="D249" s="10"/>
      <c r="E249" s="10"/>
      <c r="F249" s="10"/>
      <c r="G249" s="10"/>
      <c r="H249" s="10"/>
      <c r="I249" s="10"/>
      <c r="J249" s="10"/>
      <c r="K249" s="10"/>
      <c r="L249" s="9" t="s">
        <v>793</v>
      </c>
      <c r="M249" s="11">
        <v>44721</v>
      </c>
      <c r="N249" s="9" t="s">
        <v>794</v>
      </c>
      <c r="O249" s="13">
        <v>40848</v>
      </c>
      <c r="P249" s="13">
        <v>40848</v>
      </c>
      <c r="Q249" s="10"/>
      <c r="R249" s="9">
        <v>10</v>
      </c>
      <c r="S249" s="9">
        <v>2</v>
      </c>
    </row>
    <row r="250" spans="1:19" ht="14.4" x14ac:dyDescent="0.3">
      <c r="A250" s="8" t="s">
        <v>797</v>
      </c>
      <c r="B250" s="8" t="s">
        <v>55</v>
      </c>
      <c r="C250" s="8" t="s">
        <v>775</v>
      </c>
      <c r="D250" s="10"/>
      <c r="E250" s="10"/>
      <c r="F250" s="10"/>
      <c r="G250" s="10"/>
      <c r="H250" s="10"/>
      <c r="I250" s="10"/>
      <c r="J250" s="10"/>
      <c r="K250" s="10"/>
      <c r="L250" s="9" t="s">
        <v>798</v>
      </c>
      <c r="M250" s="11">
        <v>44669</v>
      </c>
      <c r="N250" s="10"/>
      <c r="O250" s="12">
        <v>42522</v>
      </c>
      <c r="P250" s="12">
        <v>42522</v>
      </c>
      <c r="Q250" s="10"/>
      <c r="R250" s="9">
        <v>12</v>
      </c>
      <c r="S250" s="9">
        <v>1</v>
      </c>
    </row>
    <row r="251" spans="1:19" ht="14.4" x14ac:dyDescent="0.3">
      <c r="A251" s="8" t="s">
        <v>799</v>
      </c>
      <c r="B251" s="8" t="s">
        <v>499</v>
      </c>
      <c r="C251" s="8" t="s">
        <v>785</v>
      </c>
      <c r="D251" s="10"/>
      <c r="E251" s="10"/>
      <c r="F251" s="10"/>
      <c r="G251" s="10"/>
      <c r="H251" s="10"/>
      <c r="I251" s="10"/>
      <c r="J251" s="10"/>
      <c r="K251" s="10"/>
      <c r="L251" s="9" t="s">
        <v>800</v>
      </c>
      <c r="M251" s="9" t="s">
        <v>801</v>
      </c>
      <c r="N251" s="10"/>
      <c r="O251" s="12">
        <v>42522</v>
      </c>
      <c r="P251" s="12">
        <v>43252</v>
      </c>
      <c r="Q251" s="10"/>
      <c r="R251" s="9">
        <v>16</v>
      </c>
      <c r="S251" s="9">
        <v>11</v>
      </c>
    </row>
    <row r="252" spans="1:19" ht="14.4" x14ac:dyDescent="0.3">
      <c r="A252" s="8" t="s">
        <v>802</v>
      </c>
      <c r="B252" s="8" t="s">
        <v>128</v>
      </c>
      <c r="C252" s="8" t="s">
        <v>129</v>
      </c>
      <c r="D252" s="10"/>
      <c r="E252" s="10"/>
      <c r="F252" s="10"/>
      <c r="G252" s="10"/>
      <c r="H252" s="10"/>
      <c r="I252" s="10"/>
      <c r="J252" s="10"/>
      <c r="K252" s="10"/>
      <c r="L252" s="9" t="s">
        <v>803</v>
      </c>
      <c r="M252" s="9" t="s">
        <v>131</v>
      </c>
      <c r="N252" s="10"/>
      <c r="O252" s="13">
        <v>43040</v>
      </c>
      <c r="P252" s="12">
        <v>43617</v>
      </c>
      <c r="Q252" s="10"/>
      <c r="R252" s="9">
        <v>18</v>
      </c>
      <c r="S252" s="9">
        <v>7</v>
      </c>
    </row>
    <row r="253" spans="1:19" ht="14.4" x14ac:dyDescent="0.3">
      <c r="A253" s="8" t="s">
        <v>804</v>
      </c>
      <c r="B253" s="8" t="s">
        <v>499</v>
      </c>
      <c r="C253" s="8" t="s">
        <v>785</v>
      </c>
      <c r="D253" s="10"/>
      <c r="E253" s="10"/>
      <c r="F253" s="10"/>
      <c r="G253" s="10"/>
      <c r="H253" s="10"/>
      <c r="I253" s="10"/>
      <c r="J253" s="10"/>
      <c r="K253" s="10"/>
      <c r="L253" s="9">
        <v>26</v>
      </c>
      <c r="M253" s="9">
        <v>40</v>
      </c>
      <c r="N253" s="10"/>
      <c r="O253" s="12">
        <v>42522</v>
      </c>
      <c r="P253" s="12">
        <v>42887</v>
      </c>
      <c r="Q253" s="10"/>
      <c r="R253" s="9">
        <v>16</v>
      </c>
      <c r="S253" s="9">
        <v>3</v>
      </c>
    </row>
    <row r="254" spans="1:19" ht="14.4" x14ac:dyDescent="0.3">
      <c r="A254" s="8" t="s">
        <v>805</v>
      </c>
      <c r="B254" s="8" t="s">
        <v>499</v>
      </c>
      <c r="C254" s="8" t="s">
        <v>785</v>
      </c>
      <c r="D254" s="10"/>
      <c r="E254" s="10"/>
      <c r="F254" s="10"/>
      <c r="G254" s="10"/>
      <c r="H254" s="10"/>
      <c r="I254" s="10"/>
      <c r="J254" s="10"/>
      <c r="K254" s="10"/>
      <c r="L254" s="9" t="s">
        <v>806</v>
      </c>
      <c r="M254" s="9" t="s">
        <v>789</v>
      </c>
      <c r="N254" s="10"/>
      <c r="O254" s="12">
        <v>42522</v>
      </c>
      <c r="P254" s="13">
        <v>42675</v>
      </c>
      <c r="Q254" s="10"/>
      <c r="R254" s="9">
        <v>18</v>
      </c>
      <c r="S254" s="9">
        <v>2</v>
      </c>
    </row>
    <row r="255" spans="1:19" ht="14.4" x14ac:dyDescent="0.3">
      <c r="A255" s="8" t="s">
        <v>807</v>
      </c>
      <c r="B255" s="8" t="s">
        <v>723</v>
      </c>
      <c r="C255" s="8" t="s">
        <v>808</v>
      </c>
      <c r="D255" s="10"/>
      <c r="E255" s="10"/>
      <c r="F255" s="10"/>
      <c r="G255" s="10"/>
      <c r="H255" s="10"/>
      <c r="I255" s="10"/>
      <c r="J255" s="10"/>
      <c r="K255" s="10"/>
      <c r="L255" s="9" t="s">
        <v>809</v>
      </c>
      <c r="M255" s="11">
        <v>44599</v>
      </c>
      <c r="N255" s="10"/>
      <c r="O255" s="13">
        <v>40848</v>
      </c>
      <c r="P255" s="13">
        <v>40848</v>
      </c>
      <c r="Q255" s="10"/>
      <c r="R255" s="9">
        <v>1</v>
      </c>
      <c r="S255" s="9">
        <v>1</v>
      </c>
    </row>
    <row r="256" spans="1:19" ht="14.4" x14ac:dyDescent="0.3">
      <c r="A256" s="8" t="s">
        <v>810</v>
      </c>
      <c r="B256" s="8" t="s">
        <v>811</v>
      </c>
      <c r="C256" s="8" t="s">
        <v>812</v>
      </c>
      <c r="D256" s="10"/>
      <c r="E256" s="10"/>
      <c r="F256" s="10"/>
      <c r="G256" s="9">
        <v>105</v>
      </c>
      <c r="H256" s="9">
        <v>28</v>
      </c>
      <c r="I256" s="9">
        <v>2</v>
      </c>
      <c r="J256" s="11">
        <v>44775</v>
      </c>
      <c r="K256" s="10"/>
      <c r="L256" s="9" t="s">
        <v>813</v>
      </c>
      <c r="M256" s="9">
        <v>64</v>
      </c>
      <c r="N256" s="9" t="s">
        <v>814</v>
      </c>
      <c r="O256" s="13">
        <v>43405</v>
      </c>
      <c r="P256" s="13">
        <v>44501</v>
      </c>
      <c r="Q256" s="9" t="s">
        <v>138</v>
      </c>
      <c r="R256" s="9">
        <v>14</v>
      </c>
      <c r="S256" s="9">
        <v>9</v>
      </c>
    </row>
    <row r="257" spans="1:19" ht="14.4" x14ac:dyDescent="0.3">
      <c r="A257" s="8" t="s">
        <v>815</v>
      </c>
      <c r="B257" s="8" t="s">
        <v>811</v>
      </c>
      <c r="C257" s="8" t="s">
        <v>812</v>
      </c>
      <c r="D257" s="9">
        <v>1273</v>
      </c>
      <c r="E257" s="10"/>
      <c r="F257" s="10"/>
      <c r="G257" s="9">
        <v>105</v>
      </c>
      <c r="H257" s="9">
        <v>24</v>
      </c>
      <c r="I257" s="11">
        <v>44622</v>
      </c>
      <c r="J257" s="11">
        <v>44595</v>
      </c>
      <c r="K257" s="10"/>
      <c r="L257" s="9" t="s">
        <v>816</v>
      </c>
      <c r="M257" s="9" t="s">
        <v>817</v>
      </c>
      <c r="N257" s="9" t="s">
        <v>818</v>
      </c>
      <c r="O257" s="12">
        <v>43252</v>
      </c>
      <c r="P257" s="13">
        <v>44501</v>
      </c>
      <c r="Q257" s="11">
        <v>44697</v>
      </c>
      <c r="R257" s="9">
        <v>12</v>
      </c>
      <c r="S257" s="9">
        <v>46</v>
      </c>
    </row>
    <row r="258" spans="1:19" ht="14.4" x14ac:dyDescent="0.3">
      <c r="A258" s="8" t="s">
        <v>819</v>
      </c>
      <c r="B258" s="8" t="s">
        <v>811</v>
      </c>
      <c r="C258" s="8" t="s">
        <v>812</v>
      </c>
      <c r="D258" s="9">
        <v>1273</v>
      </c>
      <c r="E258" s="10"/>
      <c r="F258" s="10"/>
      <c r="G258" s="9">
        <v>125</v>
      </c>
      <c r="H258" s="9">
        <v>32</v>
      </c>
      <c r="I258" s="11">
        <v>44622</v>
      </c>
      <c r="J258" s="11">
        <v>44807</v>
      </c>
      <c r="K258" s="10"/>
      <c r="L258" s="9" t="s">
        <v>820</v>
      </c>
      <c r="M258" s="9" t="s">
        <v>821</v>
      </c>
      <c r="N258" s="10"/>
      <c r="O258" s="13">
        <v>43770</v>
      </c>
      <c r="P258" s="13">
        <v>44501</v>
      </c>
      <c r="Q258" s="9">
        <v>22</v>
      </c>
      <c r="R258" s="9">
        <v>16</v>
      </c>
      <c r="S258" s="9">
        <v>40</v>
      </c>
    </row>
    <row r="259" spans="1:19" ht="14.4" x14ac:dyDescent="0.3">
      <c r="A259" s="8" t="s">
        <v>822</v>
      </c>
      <c r="B259" s="8" t="s">
        <v>811</v>
      </c>
      <c r="C259" s="8" t="s">
        <v>812</v>
      </c>
      <c r="D259" s="10"/>
      <c r="E259" s="10"/>
      <c r="F259" s="10"/>
      <c r="G259" s="10"/>
      <c r="H259" s="10"/>
      <c r="I259" s="10"/>
      <c r="J259" s="10"/>
      <c r="K259" s="10"/>
      <c r="L259" s="9" t="s">
        <v>823</v>
      </c>
      <c r="M259" s="9" t="s">
        <v>824</v>
      </c>
      <c r="N259" s="9" t="s">
        <v>825</v>
      </c>
      <c r="O259" s="13">
        <v>43040</v>
      </c>
      <c r="P259" s="12">
        <v>43252</v>
      </c>
      <c r="Q259" s="10"/>
      <c r="R259" s="9">
        <v>12</v>
      </c>
      <c r="S259" s="9">
        <v>2</v>
      </c>
    </row>
    <row r="260" spans="1:19" ht="14.4" x14ac:dyDescent="0.3">
      <c r="A260" s="8" t="s">
        <v>826</v>
      </c>
      <c r="B260" s="8" t="s">
        <v>811</v>
      </c>
      <c r="C260" s="8" t="s">
        <v>812</v>
      </c>
      <c r="D260" s="9">
        <v>1894</v>
      </c>
      <c r="E260" s="10"/>
      <c r="F260" s="10"/>
      <c r="G260" s="9">
        <v>125</v>
      </c>
      <c r="H260" s="9">
        <v>32</v>
      </c>
      <c r="I260" s="11">
        <v>44563</v>
      </c>
      <c r="J260" s="11">
        <v>44745</v>
      </c>
      <c r="K260" s="10"/>
      <c r="L260" s="9" t="s">
        <v>827</v>
      </c>
      <c r="M260" s="9" t="s">
        <v>828</v>
      </c>
      <c r="N260" s="10"/>
      <c r="O260" s="13">
        <v>43040</v>
      </c>
      <c r="P260" s="13">
        <v>44501</v>
      </c>
      <c r="Q260" s="9">
        <v>22</v>
      </c>
      <c r="R260" s="9">
        <v>16</v>
      </c>
      <c r="S260" s="9">
        <v>69</v>
      </c>
    </row>
    <row r="261" spans="1:19" ht="14.4" x14ac:dyDescent="0.3">
      <c r="A261" s="8" t="s">
        <v>829</v>
      </c>
      <c r="B261" s="8" t="s">
        <v>811</v>
      </c>
      <c r="C261" s="8" t="s">
        <v>812</v>
      </c>
      <c r="D261" s="9">
        <v>2111</v>
      </c>
      <c r="E261" s="10"/>
      <c r="F261" s="10"/>
      <c r="G261" s="9">
        <v>140</v>
      </c>
      <c r="H261" s="9">
        <v>28</v>
      </c>
      <c r="I261" s="11">
        <v>44714</v>
      </c>
      <c r="J261" s="11">
        <v>44745</v>
      </c>
      <c r="K261" s="10"/>
      <c r="L261" s="9" t="s">
        <v>830</v>
      </c>
      <c r="M261" s="9" t="s">
        <v>831</v>
      </c>
      <c r="N261" s="9" t="s">
        <v>832</v>
      </c>
      <c r="O261" s="13">
        <v>43040</v>
      </c>
      <c r="P261" s="13">
        <v>44501</v>
      </c>
      <c r="Q261" s="9" t="s">
        <v>138</v>
      </c>
      <c r="R261" s="9">
        <v>14</v>
      </c>
      <c r="S261" s="9">
        <v>32</v>
      </c>
    </row>
    <row r="262" spans="1:19" ht="14.4" x14ac:dyDescent="0.3">
      <c r="A262" s="8" t="s">
        <v>833</v>
      </c>
      <c r="B262" s="8" t="s">
        <v>811</v>
      </c>
      <c r="C262" s="8" t="s">
        <v>812</v>
      </c>
      <c r="D262" s="9">
        <v>3072</v>
      </c>
      <c r="E262" s="10"/>
      <c r="F262" s="10"/>
      <c r="G262" s="9">
        <v>150</v>
      </c>
      <c r="H262" s="9">
        <v>40</v>
      </c>
      <c r="I262" s="11">
        <v>44683</v>
      </c>
      <c r="J262" s="11">
        <v>44745</v>
      </c>
      <c r="K262" s="10"/>
      <c r="L262" s="9" t="s">
        <v>834</v>
      </c>
      <c r="M262" s="9">
        <v>80</v>
      </c>
      <c r="N262" s="10"/>
      <c r="O262" s="12">
        <v>43252</v>
      </c>
      <c r="P262" s="13">
        <v>44501</v>
      </c>
      <c r="Q262" s="11">
        <v>44708</v>
      </c>
      <c r="R262" s="9">
        <v>20</v>
      </c>
      <c r="S262" s="9">
        <v>176</v>
      </c>
    </row>
    <row r="263" spans="1:19" ht="14.4" x14ac:dyDescent="0.3">
      <c r="A263" s="8" t="s">
        <v>835</v>
      </c>
      <c r="B263" s="8" t="s">
        <v>811</v>
      </c>
      <c r="C263" s="8" t="s">
        <v>812</v>
      </c>
      <c r="D263" s="9">
        <v>2612</v>
      </c>
      <c r="E263" s="10"/>
      <c r="F263" s="10"/>
      <c r="G263" s="9">
        <v>125</v>
      </c>
      <c r="H263" s="9">
        <v>40</v>
      </c>
      <c r="I263" s="9">
        <v>2</v>
      </c>
      <c r="J263" s="11">
        <v>44745</v>
      </c>
      <c r="K263" s="10"/>
      <c r="L263" s="9" t="s">
        <v>836</v>
      </c>
      <c r="M263" s="9">
        <v>64</v>
      </c>
      <c r="N263" s="10"/>
      <c r="O263" s="13">
        <v>43040</v>
      </c>
      <c r="P263" s="13">
        <v>44501</v>
      </c>
      <c r="Q263" s="11">
        <v>44708</v>
      </c>
      <c r="R263" s="9">
        <v>20</v>
      </c>
      <c r="S263" s="9">
        <v>10</v>
      </c>
    </row>
    <row r="264" spans="1:19" ht="14.4" x14ac:dyDescent="0.3">
      <c r="A264" s="8" t="s">
        <v>837</v>
      </c>
      <c r="B264" s="8" t="s">
        <v>811</v>
      </c>
      <c r="C264" s="8" t="s">
        <v>812</v>
      </c>
      <c r="D264" s="9">
        <v>2445</v>
      </c>
      <c r="E264" s="10"/>
      <c r="F264" s="10"/>
      <c r="G264" s="9">
        <v>140</v>
      </c>
      <c r="H264" s="9">
        <v>36</v>
      </c>
      <c r="I264" s="11">
        <v>44622</v>
      </c>
      <c r="J264" s="11">
        <v>44745</v>
      </c>
      <c r="K264" s="10"/>
      <c r="L264" s="9" t="s">
        <v>838</v>
      </c>
      <c r="M264" s="9" t="s">
        <v>839</v>
      </c>
      <c r="N264" s="10"/>
      <c r="O264" s="13">
        <v>43040</v>
      </c>
      <c r="P264" s="13">
        <v>44501</v>
      </c>
      <c r="Q264" s="9" t="s">
        <v>840</v>
      </c>
      <c r="R264" s="9">
        <v>18</v>
      </c>
      <c r="S264" s="9">
        <v>31</v>
      </c>
    </row>
    <row r="265" spans="1:19" ht="14.4" x14ac:dyDescent="0.3">
      <c r="A265" s="8" t="s">
        <v>841</v>
      </c>
      <c r="B265" s="8" t="s">
        <v>811</v>
      </c>
      <c r="C265" s="8" t="s">
        <v>812</v>
      </c>
      <c r="D265" s="9">
        <v>2946</v>
      </c>
      <c r="E265" s="10"/>
      <c r="F265" s="10"/>
      <c r="G265" s="9">
        <v>150</v>
      </c>
      <c r="H265" s="9">
        <v>32</v>
      </c>
      <c r="I265" s="11">
        <v>44714</v>
      </c>
      <c r="J265" s="11">
        <v>44745</v>
      </c>
      <c r="K265" s="10"/>
      <c r="L265" s="9" t="s">
        <v>842</v>
      </c>
      <c r="M265" s="9" t="s">
        <v>843</v>
      </c>
      <c r="N265" s="10"/>
      <c r="O265" s="13">
        <v>43040</v>
      </c>
      <c r="P265" s="13">
        <v>44501</v>
      </c>
      <c r="Q265" s="9">
        <v>22</v>
      </c>
      <c r="R265" s="9">
        <v>16</v>
      </c>
      <c r="S265" s="9">
        <v>17</v>
      </c>
    </row>
    <row r="266" spans="1:19" ht="14.4" x14ac:dyDescent="0.3">
      <c r="A266" s="8" t="s">
        <v>844</v>
      </c>
      <c r="B266" s="8" t="s">
        <v>811</v>
      </c>
      <c r="C266" s="8" t="s">
        <v>812</v>
      </c>
      <c r="D266" s="9">
        <v>3101</v>
      </c>
      <c r="E266" s="10"/>
      <c r="F266" s="10"/>
      <c r="G266" s="9">
        <v>160</v>
      </c>
      <c r="H266" s="9">
        <v>32</v>
      </c>
      <c r="I266" s="11">
        <v>44714</v>
      </c>
      <c r="J266" s="11">
        <v>44745</v>
      </c>
      <c r="K266" s="10"/>
      <c r="L266" s="9" t="s">
        <v>845</v>
      </c>
      <c r="M266" s="9" t="s">
        <v>846</v>
      </c>
      <c r="N266" s="9" t="s">
        <v>847</v>
      </c>
      <c r="O266" s="13">
        <v>43405</v>
      </c>
      <c r="P266" s="13">
        <v>44501</v>
      </c>
      <c r="Q266" s="9">
        <v>22</v>
      </c>
      <c r="R266" s="9">
        <v>16</v>
      </c>
      <c r="S266" s="9">
        <v>7</v>
      </c>
    </row>
    <row r="267" spans="1:19" ht="14.4" x14ac:dyDescent="0.3">
      <c r="A267" s="8" t="s">
        <v>848</v>
      </c>
      <c r="B267" s="8" t="s">
        <v>811</v>
      </c>
      <c r="C267" s="8" t="s">
        <v>812</v>
      </c>
      <c r="D267" s="9">
        <v>3072</v>
      </c>
      <c r="E267" s="10"/>
      <c r="F267" s="10"/>
      <c r="G267" s="9">
        <v>150</v>
      </c>
      <c r="H267" s="9">
        <v>40</v>
      </c>
      <c r="I267" s="11">
        <v>44653</v>
      </c>
      <c r="J267" s="11">
        <v>44745</v>
      </c>
      <c r="K267" s="10"/>
      <c r="L267" s="9" t="s">
        <v>849</v>
      </c>
      <c r="M267" s="9" t="s">
        <v>850</v>
      </c>
      <c r="N267" s="10"/>
      <c r="O267" s="12">
        <v>42887</v>
      </c>
      <c r="P267" s="13">
        <v>44501</v>
      </c>
      <c r="Q267" s="11">
        <v>44708</v>
      </c>
      <c r="R267" s="9">
        <v>20</v>
      </c>
      <c r="S267" s="9">
        <v>196</v>
      </c>
    </row>
    <row r="268" spans="1:19" ht="14.4" x14ac:dyDescent="0.3">
      <c r="A268" s="8" t="s">
        <v>851</v>
      </c>
      <c r="B268" s="8" t="s">
        <v>811</v>
      </c>
      <c r="C268" s="8" t="s">
        <v>812</v>
      </c>
      <c r="D268" s="9">
        <v>3358</v>
      </c>
      <c r="E268" s="10"/>
      <c r="F268" s="10"/>
      <c r="G268" s="9">
        <v>165</v>
      </c>
      <c r="H268" s="9">
        <v>36</v>
      </c>
      <c r="I268" s="11">
        <v>44744</v>
      </c>
      <c r="J268" s="11">
        <v>44745</v>
      </c>
      <c r="K268" s="10"/>
      <c r="L268" s="9" t="s">
        <v>852</v>
      </c>
      <c r="M268" s="9" t="s">
        <v>853</v>
      </c>
      <c r="N268" s="10"/>
      <c r="O268" s="13">
        <v>43405</v>
      </c>
      <c r="P268" s="13">
        <v>44501</v>
      </c>
      <c r="Q268" s="9" t="s">
        <v>840</v>
      </c>
      <c r="R268" s="9">
        <v>18</v>
      </c>
      <c r="S268" s="9">
        <v>53</v>
      </c>
    </row>
    <row r="269" spans="1:19" ht="14.4" x14ac:dyDescent="0.3">
      <c r="A269" s="8" t="s">
        <v>854</v>
      </c>
      <c r="B269" s="8" t="s">
        <v>811</v>
      </c>
      <c r="C269" s="8" t="s">
        <v>812</v>
      </c>
      <c r="D269" s="9">
        <v>3543</v>
      </c>
      <c r="E269" s="10"/>
      <c r="F269" s="10"/>
      <c r="G269" s="9">
        <v>200</v>
      </c>
      <c r="H269" s="9">
        <v>36</v>
      </c>
      <c r="I269" s="9">
        <v>3</v>
      </c>
      <c r="J269" s="11">
        <v>44745</v>
      </c>
      <c r="K269" s="10"/>
      <c r="L269" s="9" t="s">
        <v>855</v>
      </c>
      <c r="M269" s="9">
        <v>96</v>
      </c>
      <c r="N269" s="10"/>
      <c r="O269" s="13">
        <v>43040</v>
      </c>
      <c r="P269" s="13">
        <v>44501</v>
      </c>
      <c r="Q269" s="9" t="s">
        <v>840</v>
      </c>
      <c r="R269" s="9">
        <v>18</v>
      </c>
      <c r="S269" s="9">
        <v>17</v>
      </c>
    </row>
    <row r="270" spans="1:19" ht="14.4" x14ac:dyDescent="0.3">
      <c r="A270" s="8" t="s">
        <v>856</v>
      </c>
      <c r="B270" s="8" t="s">
        <v>134</v>
      </c>
      <c r="C270" s="8" t="s">
        <v>135</v>
      </c>
      <c r="D270" s="9">
        <v>1900</v>
      </c>
      <c r="E270" s="10"/>
      <c r="F270" s="10"/>
      <c r="G270" s="9">
        <v>125</v>
      </c>
      <c r="H270" s="9">
        <v>40</v>
      </c>
      <c r="I270" s="11">
        <v>44563</v>
      </c>
      <c r="J270" s="11">
        <v>44807</v>
      </c>
      <c r="K270" s="10"/>
      <c r="L270" s="9" t="s">
        <v>857</v>
      </c>
      <c r="M270" s="9" t="s">
        <v>858</v>
      </c>
      <c r="N270" s="10"/>
      <c r="O270" s="12">
        <v>43617</v>
      </c>
      <c r="P270" s="13">
        <v>44501</v>
      </c>
      <c r="Q270" s="11">
        <v>44708</v>
      </c>
      <c r="R270" s="9">
        <v>20</v>
      </c>
      <c r="S270" s="9">
        <v>14</v>
      </c>
    </row>
    <row r="271" spans="1:19" ht="14.4" x14ac:dyDescent="0.3">
      <c r="A271" s="8" t="s">
        <v>859</v>
      </c>
      <c r="B271" s="8" t="s">
        <v>134</v>
      </c>
      <c r="C271" s="8" t="s">
        <v>135</v>
      </c>
      <c r="D271" s="9">
        <v>1900</v>
      </c>
      <c r="E271" s="10"/>
      <c r="F271" s="10"/>
      <c r="G271" s="9">
        <v>150</v>
      </c>
      <c r="H271" s="9">
        <v>52</v>
      </c>
      <c r="I271" s="11">
        <v>44563</v>
      </c>
      <c r="J271" s="9">
        <v>4</v>
      </c>
      <c r="K271" s="10"/>
      <c r="L271" s="9" t="s">
        <v>860</v>
      </c>
      <c r="M271" s="9" t="s">
        <v>861</v>
      </c>
      <c r="N271" s="10"/>
      <c r="O271" s="12">
        <v>44348</v>
      </c>
      <c r="P271" s="13">
        <v>44501</v>
      </c>
      <c r="Q271" s="9" t="s">
        <v>862</v>
      </c>
      <c r="R271" s="9">
        <v>26</v>
      </c>
      <c r="S271" s="9">
        <v>4</v>
      </c>
    </row>
    <row r="272" spans="1:19" ht="14.4" x14ac:dyDescent="0.3">
      <c r="A272" s="8" t="s">
        <v>863</v>
      </c>
      <c r="B272" s="8" t="s">
        <v>134</v>
      </c>
      <c r="C272" s="8" t="s">
        <v>135</v>
      </c>
      <c r="D272" s="10"/>
      <c r="E272" s="10"/>
      <c r="F272" s="10"/>
      <c r="G272" s="9">
        <v>165</v>
      </c>
      <c r="H272" s="9">
        <v>48</v>
      </c>
      <c r="I272" s="11">
        <v>44683</v>
      </c>
      <c r="J272" s="11">
        <v>44807</v>
      </c>
      <c r="K272" s="10"/>
      <c r="L272" s="9" t="s">
        <v>864</v>
      </c>
      <c r="M272" s="9">
        <v>80</v>
      </c>
      <c r="N272" s="10"/>
      <c r="O272" s="12">
        <v>43983</v>
      </c>
      <c r="P272" s="13">
        <v>44501</v>
      </c>
      <c r="Q272" s="9">
        <v>33</v>
      </c>
      <c r="R272" s="9">
        <v>24</v>
      </c>
      <c r="S272" s="9">
        <v>37</v>
      </c>
    </row>
    <row r="273" spans="1:19" ht="14.4" x14ac:dyDescent="0.3">
      <c r="A273" s="8" t="s">
        <v>865</v>
      </c>
      <c r="B273" s="8" t="s">
        <v>134</v>
      </c>
      <c r="C273" s="8" t="s">
        <v>135</v>
      </c>
      <c r="D273" s="9">
        <v>2612</v>
      </c>
      <c r="E273" s="10"/>
      <c r="F273" s="10"/>
      <c r="G273" s="9">
        <v>140</v>
      </c>
      <c r="H273" s="9">
        <v>44</v>
      </c>
      <c r="I273" s="11">
        <v>44563</v>
      </c>
      <c r="J273" s="11">
        <v>44745</v>
      </c>
      <c r="K273" s="10"/>
      <c r="L273" s="9" t="s">
        <v>866</v>
      </c>
      <c r="M273" s="9" t="s">
        <v>867</v>
      </c>
      <c r="N273" s="10"/>
      <c r="O273" s="13">
        <v>44136</v>
      </c>
      <c r="P273" s="13">
        <v>44501</v>
      </c>
      <c r="Q273" s="9" t="s">
        <v>868</v>
      </c>
      <c r="R273" s="9">
        <v>22</v>
      </c>
      <c r="S273" s="9">
        <v>3</v>
      </c>
    </row>
    <row r="274" spans="1:19" ht="14.4" x14ac:dyDescent="0.3">
      <c r="A274" s="8" t="s">
        <v>869</v>
      </c>
      <c r="B274" s="8" t="s">
        <v>134</v>
      </c>
      <c r="C274" s="8" t="s">
        <v>135</v>
      </c>
      <c r="D274" s="9">
        <v>2445</v>
      </c>
      <c r="E274" s="10"/>
      <c r="F274" s="10"/>
      <c r="G274" s="9">
        <v>150</v>
      </c>
      <c r="H274" s="9">
        <v>36</v>
      </c>
      <c r="I274" s="11">
        <v>44714</v>
      </c>
      <c r="J274" s="11">
        <v>44807</v>
      </c>
      <c r="K274" s="10"/>
      <c r="L274" s="9" t="s">
        <v>870</v>
      </c>
      <c r="M274" s="9" t="s">
        <v>871</v>
      </c>
      <c r="N274" s="10"/>
      <c r="O274" s="13">
        <v>43770</v>
      </c>
      <c r="P274" s="13">
        <v>44501</v>
      </c>
      <c r="Q274" s="9" t="s">
        <v>840</v>
      </c>
      <c r="R274" s="9">
        <v>18</v>
      </c>
      <c r="S274" s="9">
        <v>5</v>
      </c>
    </row>
    <row r="275" spans="1:19" ht="14.4" x14ac:dyDescent="0.3">
      <c r="A275" s="8" t="s">
        <v>872</v>
      </c>
      <c r="B275" s="8" t="s">
        <v>134</v>
      </c>
      <c r="C275" s="8" t="s">
        <v>135</v>
      </c>
      <c r="D275" s="9">
        <v>2529</v>
      </c>
      <c r="E275" s="10"/>
      <c r="F275" s="10"/>
      <c r="G275" s="9">
        <v>150</v>
      </c>
      <c r="H275" s="9">
        <v>32</v>
      </c>
      <c r="I275" s="11">
        <v>44775</v>
      </c>
      <c r="J275" s="11">
        <v>44807</v>
      </c>
      <c r="K275" s="10"/>
      <c r="L275" s="9" t="s">
        <v>873</v>
      </c>
      <c r="M275" s="9" t="s">
        <v>874</v>
      </c>
      <c r="N275" s="9" t="s">
        <v>875</v>
      </c>
      <c r="O275" s="13">
        <v>43770</v>
      </c>
      <c r="P275" s="13">
        <v>44501</v>
      </c>
      <c r="Q275" s="9">
        <v>22</v>
      </c>
      <c r="R275" s="9">
        <v>16</v>
      </c>
      <c r="S275" s="9">
        <v>5</v>
      </c>
    </row>
    <row r="276" spans="1:19" ht="14.4" x14ac:dyDescent="0.3">
      <c r="A276" s="8" t="s">
        <v>876</v>
      </c>
      <c r="B276" s="8" t="s">
        <v>134</v>
      </c>
      <c r="C276" s="8" t="s">
        <v>135</v>
      </c>
      <c r="D276" s="9">
        <v>2529</v>
      </c>
      <c r="E276" s="10"/>
      <c r="F276" s="10"/>
      <c r="G276" s="9">
        <v>205</v>
      </c>
      <c r="H276" s="9">
        <v>40</v>
      </c>
      <c r="I276" s="11">
        <v>44564</v>
      </c>
      <c r="J276" s="11">
        <v>44565</v>
      </c>
      <c r="K276" s="9" t="s">
        <v>877</v>
      </c>
      <c r="L276" s="9" t="s">
        <v>878</v>
      </c>
      <c r="M276" s="9" t="s">
        <v>879</v>
      </c>
      <c r="N276" s="10"/>
      <c r="O276" s="13">
        <v>44136</v>
      </c>
      <c r="P276" s="13">
        <v>44501</v>
      </c>
      <c r="Q276" s="9" t="s">
        <v>862</v>
      </c>
      <c r="R276" s="9">
        <v>20</v>
      </c>
      <c r="S276" s="9">
        <v>3</v>
      </c>
    </row>
    <row r="277" spans="1:19" ht="14.4" x14ac:dyDescent="0.3">
      <c r="A277" s="8" t="s">
        <v>880</v>
      </c>
      <c r="B277" s="8" t="s">
        <v>134</v>
      </c>
      <c r="C277" s="8" t="s">
        <v>135</v>
      </c>
      <c r="D277" s="9">
        <v>3072</v>
      </c>
      <c r="E277" s="10"/>
      <c r="F277" s="10"/>
      <c r="G277" s="9">
        <v>150</v>
      </c>
      <c r="H277" s="9">
        <v>40</v>
      </c>
      <c r="I277" s="11">
        <v>44683</v>
      </c>
      <c r="J277" s="11">
        <v>44807</v>
      </c>
      <c r="K277" s="10"/>
      <c r="L277" s="9" t="s">
        <v>881</v>
      </c>
      <c r="M277" s="9" t="s">
        <v>882</v>
      </c>
      <c r="N277" s="10"/>
      <c r="O277" s="12">
        <v>43617</v>
      </c>
      <c r="P277" s="13">
        <v>44501</v>
      </c>
      <c r="Q277" s="11">
        <v>44708</v>
      </c>
      <c r="R277" s="9">
        <v>20</v>
      </c>
      <c r="S277" s="9">
        <v>51</v>
      </c>
    </row>
    <row r="278" spans="1:19" ht="14.4" x14ac:dyDescent="0.3">
      <c r="A278" s="8" t="s">
        <v>883</v>
      </c>
      <c r="B278" s="8" t="s">
        <v>134</v>
      </c>
      <c r="C278" s="8" t="s">
        <v>135</v>
      </c>
      <c r="D278" s="9">
        <v>2700</v>
      </c>
      <c r="E278" s="10"/>
      <c r="F278" s="10"/>
      <c r="G278" s="9">
        <v>205</v>
      </c>
      <c r="H278" s="9">
        <v>48</v>
      </c>
      <c r="I278" s="9">
        <v>3</v>
      </c>
      <c r="J278" s="9">
        <v>4</v>
      </c>
      <c r="K278" s="10"/>
      <c r="L278" s="9" t="s">
        <v>884</v>
      </c>
      <c r="M278" s="9" t="s">
        <v>885</v>
      </c>
      <c r="N278" s="10"/>
      <c r="O278" s="13">
        <v>44136</v>
      </c>
      <c r="P278" s="13">
        <v>44501</v>
      </c>
      <c r="Q278" s="9" t="s">
        <v>862</v>
      </c>
      <c r="R278" s="9">
        <v>24</v>
      </c>
      <c r="S278" s="9">
        <v>3</v>
      </c>
    </row>
    <row r="279" spans="1:19" ht="14.4" x14ac:dyDescent="0.3">
      <c r="A279" s="8" t="s">
        <v>886</v>
      </c>
      <c r="B279" s="8" t="s">
        <v>134</v>
      </c>
      <c r="C279" s="8" t="s">
        <v>135</v>
      </c>
      <c r="D279" s="9">
        <v>3655</v>
      </c>
      <c r="E279" s="10"/>
      <c r="F279" s="10"/>
      <c r="G279" s="9">
        <v>150</v>
      </c>
      <c r="H279" s="9">
        <v>48</v>
      </c>
      <c r="I279" s="11">
        <v>44563</v>
      </c>
      <c r="J279" s="11">
        <v>44745</v>
      </c>
      <c r="K279" s="10"/>
      <c r="L279" s="9" t="s">
        <v>887</v>
      </c>
      <c r="M279" s="9" t="s">
        <v>888</v>
      </c>
      <c r="N279" s="10"/>
      <c r="O279" s="13">
        <v>44501</v>
      </c>
      <c r="P279" s="13">
        <v>44501</v>
      </c>
      <c r="Q279" s="9" t="s">
        <v>862</v>
      </c>
      <c r="R279" s="9">
        <v>24</v>
      </c>
      <c r="S279" s="9">
        <v>16</v>
      </c>
    </row>
    <row r="280" spans="1:19" ht="14.4" x14ac:dyDescent="0.3">
      <c r="A280" s="8" t="s">
        <v>889</v>
      </c>
      <c r="B280" s="8" t="s">
        <v>134</v>
      </c>
      <c r="C280" s="8" t="s">
        <v>135</v>
      </c>
      <c r="D280" s="9">
        <v>3950</v>
      </c>
      <c r="E280" s="10"/>
      <c r="F280" s="10"/>
      <c r="G280" s="9">
        <v>205</v>
      </c>
      <c r="H280" s="9">
        <v>56</v>
      </c>
      <c r="I280" s="11">
        <v>44744</v>
      </c>
      <c r="J280" s="9">
        <v>4</v>
      </c>
      <c r="K280" s="10"/>
      <c r="L280" s="9" t="s">
        <v>890</v>
      </c>
      <c r="M280" s="9" t="s">
        <v>891</v>
      </c>
      <c r="N280" s="10"/>
      <c r="O280" s="12">
        <v>43983</v>
      </c>
      <c r="P280" s="13">
        <v>44501</v>
      </c>
      <c r="Q280" s="9" t="s">
        <v>892</v>
      </c>
      <c r="R280" s="9">
        <v>28</v>
      </c>
      <c r="S280" s="9">
        <v>4</v>
      </c>
    </row>
    <row r="281" spans="1:19" ht="14.4" x14ac:dyDescent="0.3">
      <c r="A281" s="8" t="s">
        <v>893</v>
      </c>
      <c r="B281" s="8" t="s">
        <v>491</v>
      </c>
      <c r="C281" s="8" t="s">
        <v>894</v>
      </c>
      <c r="D281" s="10"/>
      <c r="E281" s="10"/>
      <c r="F281" s="10"/>
      <c r="G281" s="10"/>
      <c r="H281" s="10"/>
      <c r="I281" s="10"/>
      <c r="J281" s="10"/>
      <c r="K281" s="10"/>
      <c r="L281" s="9" t="s">
        <v>895</v>
      </c>
      <c r="M281" s="9" t="s">
        <v>896</v>
      </c>
      <c r="N281" s="10"/>
      <c r="O281" s="13">
        <v>40848</v>
      </c>
      <c r="P281" s="13">
        <v>40848</v>
      </c>
      <c r="Q281" s="10"/>
      <c r="R281" s="9">
        <v>4</v>
      </c>
      <c r="S281" s="9">
        <v>1</v>
      </c>
    </row>
    <row r="282" spans="1:19" ht="14.4" x14ac:dyDescent="0.3">
      <c r="A282" s="8" t="s">
        <v>897</v>
      </c>
      <c r="B282" s="8" t="s">
        <v>491</v>
      </c>
      <c r="C282" s="8" t="s">
        <v>690</v>
      </c>
      <c r="D282" s="10"/>
      <c r="E282" s="10"/>
      <c r="F282" s="10"/>
      <c r="G282" s="10"/>
      <c r="H282" s="10"/>
      <c r="I282" s="10"/>
      <c r="J282" s="10"/>
      <c r="K282" s="10"/>
      <c r="L282" s="9" t="s">
        <v>898</v>
      </c>
      <c r="M282" s="9">
        <v>10</v>
      </c>
      <c r="N282" s="10"/>
      <c r="O282" s="12">
        <v>41061</v>
      </c>
      <c r="P282" s="13">
        <v>41579</v>
      </c>
      <c r="Q282" s="10"/>
      <c r="R282" s="9">
        <v>4</v>
      </c>
      <c r="S282" s="9">
        <v>7</v>
      </c>
    </row>
    <row r="283" spans="1:19" ht="14.4" x14ac:dyDescent="0.3">
      <c r="A283" s="8" t="s">
        <v>899</v>
      </c>
      <c r="B283" s="8" t="s">
        <v>491</v>
      </c>
      <c r="C283" s="8" t="s">
        <v>690</v>
      </c>
      <c r="D283" s="10"/>
      <c r="E283" s="10"/>
      <c r="F283" s="10"/>
      <c r="G283" s="10"/>
      <c r="H283" s="10"/>
      <c r="I283" s="10"/>
      <c r="J283" s="10"/>
      <c r="K283" s="10"/>
      <c r="L283" s="9" t="s">
        <v>900</v>
      </c>
      <c r="M283" s="9">
        <v>10</v>
      </c>
      <c r="N283" s="10"/>
      <c r="O283" s="13">
        <v>40848</v>
      </c>
      <c r="P283" s="13">
        <v>40848</v>
      </c>
      <c r="Q283" s="10"/>
      <c r="R283" s="9">
        <v>4</v>
      </c>
      <c r="S283" s="9">
        <v>3</v>
      </c>
    </row>
    <row r="284" spans="1:19" ht="14.4" x14ac:dyDescent="0.3">
      <c r="A284" s="8" t="s">
        <v>901</v>
      </c>
      <c r="B284" s="8" t="s">
        <v>491</v>
      </c>
      <c r="C284" s="8" t="s">
        <v>690</v>
      </c>
      <c r="D284" s="10"/>
      <c r="E284" s="10"/>
      <c r="F284" s="10"/>
      <c r="G284" s="10"/>
      <c r="H284" s="10"/>
      <c r="I284" s="10"/>
      <c r="J284" s="10"/>
      <c r="K284" s="10"/>
      <c r="L284" s="9" t="s">
        <v>902</v>
      </c>
      <c r="M284" s="9">
        <v>10</v>
      </c>
      <c r="N284" s="10"/>
      <c r="O284" s="12">
        <v>41791</v>
      </c>
      <c r="P284" s="12">
        <v>42156</v>
      </c>
      <c r="Q284" s="10"/>
      <c r="R284" s="9">
        <v>4</v>
      </c>
      <c r="S284" s="9">
        <v>3</v>
      </c>
    </row>
    <row r="285" spans="1:19" ht="14.4" x14ac:dyDescent="0.3">
      <c r="A285" s="8" t="s">
        <v>903</v>
      </c>
      <c r="B285" s="8" t="s">
        <v>717</v>
      </c>
      <c r="C285" s="8" t="s">
        <v>718</v>
      </c>
      <c r="D285" s="10"/>
      <c r="E285" s="10"/>
      <c r="F285" s="10"/>
      <c r="G285" s="10"/>
      <c r="H285" s="10"/>
      <c r="I285" s="10"/>
      <c r="J285" s="10"/>
      <c r="K285" s="10"/>
      <c r="L285" s="9" t="s">
        <v>904</v>
      </c>
      <c r="M285" s="25">
        <v>44660</v>
      </c>
      <c r="N285" s="9" t="s">
        <v>905</v>
      </c>
      <c r="O285" s="12">
        <v>41061</v>
      </c>
      <c r="P285" s="12">
        <v>41061</v>
      </c>
      <c r="Q285" s="10"/>
      <c r="R285" s="9">
        <v>4</v>
      </c>
      <c r="S285" s="9">
        <v>3</v>
      </c>
    </row>
    <row r="286" spans="1:19" ht="14.4" x14ac:dyDescent="0.3">
      <c r="A286" s="8" t="s">
        <v>906</v>
      </c>
      <c r="B286" s="8" t="s">
        <v>723</v>
      </c>
      <c r="C286" s="8" t="s">
        <v>907</v>
      </c>
      <c r="D286" s="10"/>
      <c r="E286" s="10"/>
      <c r="F286" s="10"/>
      <c r="G286" s="10"/>
      <c r="H286" s="10"/>
      <c r="I286" s="10"/>
      <c r="J286" s="10"/>
      <c r="K286" s="10"/>
      <c r="L286" s="9" t="s">
        <v>908</v>
      </c>
      <c r="M286" s="9" t="s">
        <v>909</v>
      </c>
      <c r="N286" s="10"/>
      <c r="O286" s="13">
        <v>40848</v>
      </c>
      <c r="P286" s="13">
        <v>40848</v>
      </c>
      <c r="Q286" s="10"/>
      <c r="R286" s="9">
        <v>4</v>
      </c>
      <c r="S286" s="9">
        <v>6</v>
      </c>
    </row>
    <row r="287" spans="1:19" ht="14.4" x14ac:dyDescent="0.3">
      <c r="A287" s="8" t="s">
        <v>910</v>
      </c>
      <c r="B287" s="8" t="s">
        <v>717</v>
      </c>
      <c r="C287" s="8" t="s">
        <v>741</v>
      </c>
      <c r="D287" s="10"/>
      <c r="E287" s="10"/>
      <c r="F287" s="10"/>
      <c r="G287" s="10"/>
      <c r="H287" s="10"/>
      <c r="I287" s="10"/>
      <c r="J287" s="10"/>
      <c r="K287" s="10"/>
      <c r="L287" s="9" t="s">
        <v>911</v>
      </c>
      <c r="M287" s="9" t="s">
        <v>912</v>
      </c>
      <c r="N287" s="9" t="s">
        <v>913</v>
      </c>
      <c r="O287" s="13">
        <v>41214</v>
      </c>
      <c r="P287" s="13">
        <v>41579</v>
      </c>
      <c r="Q287" s="10"/>
      <c r="R287" s="9">
        <v>6</v>
      </c>
      <c r="S287" s="9">
        <v>3</v>
      </c>
    </row>
    <row r="288" spans="1:19" ht="14.4" x14ac:dyDescent="0.3">
      <c r="A288" s="8" t="s">
        <v>914</v>
      </c>
      <c r="B288" s="8" t="s">
        <v>717</v>
      </c>
      <c r="C288" s="8" t="s">
        <v>741</v>
      </c>
      <c r="D288" s="10"/>
      <c r="E288" s="10"/>
      <c r="F288" s="10"/>
      <c r="G288" s="10"/>
      <c r="H288" s="10"/>
      <c r="I288" s="10"/>
      <c r="J288" s="10"/>
      <c r="K288" s="10"/>
      <c r="L288" s="9" t="s">
        <v>915</v>
      </c>
      <c r="M288" s="9" t="s">
        <v>916</v>
      </c>
      <c r="N288" s="10"/>
      <c r="O288" s="12">
        <v>41061</v>
      </c>
      <c r="P288" s="12">
        <v>41426</v>
      </c>
      <c r="Q288" s="10"/>
      <c r="R288" s="9">
        <v>6</v>
      </c>
      <c r="S288" s="9">
        <v>12</v>
      </c>
    </row>
    <row r="289" spans="1:19" ht="14.4" x14ac:dyDescent="0.3">
      <c r="A289" s="8" t="s">
        <v>917</v>
      </c>
      <c r="B289" s="8" t="s">
        <v>723</v>
      </c>
      <c r="C289" s="8" t="s">
        <v>918</v>
      </c>
      <c r="D289" s="10"/>
      <c r="E289" s="10"/>
      <c r="F289" s="10"/>
      <c r="G289" s="10"/>
      <c r="H289" s="10"/>
      <c r="I289" s="10"/>
      <c r="J289" s="10"/>
      <c r="K289" s="10"/>
      <c r="L289" s="9" t="s">
        <v>919</v>
      </c>
      <c r="M289" s="9" t="s">
        <v>920</v>
      </c>
      <c r="N289" s="10"/>
      <c r="O289" s="13">
        <v>40848</v>
      </c>
      <c r="P289" s="13">
        <v>40848</v>
      </c>
      <c r="Q289" s="10"/>
      <c r="R289" s="9">
        <v>6</v>
      </c>
      <c r="S289" s="9">
        <v>4</v>
      </c>
    </row>
    <row r="290" spans="1:19" ht="14.4" x14ac:dyDescent="0.3">
      <c r="A290" s="8" t="s">
        <v>921</v>
      </c>
      <c r="B290" s="8" t="s">
        <v>811</v>
      </c>
      <c r="C290" s="8" t="s">
        <v>922</v>
      </c>
      <c r="D290" s="10"/>
      <c r="E290" s="10"/>
      <c r="F290" s="10"/>
      <c r="G290" s="9">
        <v>240</v>
      </c>
      <c r="H290" s="9">
        <v>36</v>
      </c>
      <c r="I290" s="9">
        <v>3</v>
      </c>
      <c r="J290" s="11">
        <v>44684</v>
      </c>
      <c r="K290" s="10"/>
      <c r="L290" s="9" t="s">
        <v>923</v>
      </c>
      <c r="M290" s="9" t="s">
        <v>924</v>
      </c>
      <c r="N290" s="10"/>
      <c r="O290" s="12">
        <v>43617</v>
      </c>
      <c r="P290" s="13">
        <v>44501</v>
      </c>
      <c r="Q290" s="9" t="s">
        <v>840</v>
      </c>
      <c r="R290" s="9">
        <v>18</v>
      </c>
      <c r="S290" s="9">
        <v>7</v>
      </c>
    </row>
    <row r="291" spans="1:19" ht="14.4" x14ac:dyDescent="0.3">
      <c r="A291" s="8" t="s">
        <v>925</v>
      </c>
      <c r="B291" s="8" t="s">
        <v>811</v>
      </c>
      <c r="C291" s="8" t="s">
        <v>922</v>
      </c>
      <c r="D291" s="9">
        <v>4702</v>
      </c>
      <c r="E291" s="10"/>
      <c r="F291" s="10"/>
      <c r="G291" s="9">
        <v>150</v>
      </c>
      <c r="H291" s="9">
        <v>48</v>
      </c>
      <c r="I291" s="11">
        <v>44563</v>
      </c>
      <c r="J291" s="11">
        <v>44745</v>
      </c>
      <c r="K291" s="10"/>
      <c r="L291" s="9" t="s">
        <v>926</v>
      </c>
      <c r="M291" s="9" t="s">
        <v>927</v>
      </c>
      <c r="N291" s="10"/>
      <c r="O291" s="12">
        <v>42887</v>
      </c>
      <c r="P291" s="13">
        <v>44501</v>
      </c>
      <c r="Q291" s="9">
        <v>33</v>
      </c>
      <c r="R291" s="9">
        <v>24</v>
      </c>
      <c r="S291" s="9">
        <v>39</v>
      </c>
    </row>
    <row r="292" spans="1:19" ht="14.4" x14ac:dyDescent="0.3">
      <c r="A292" s="8" t="s">
        <v>928</v>
      </c>
      <c r="B292" s="8" t="s">
        <v>811</v>
      </c>
      <c r="C292" s="8" t="s">
        <v>922</v>
      </c>
      <c r="D292" s="9">
        <v>5890</v>
      </c>
      <c r="E292" s="10"/>
      <c r="F292" s="10"/>
      <c r="G292" s="9">
        <v>205</v>
      </c>
      <c r="H292" s="9">
        <v>48</v>
      </c>
      <c r="I292" s="11">
        <v>44683</v>
      </c>
      <c r="J292" s="11">
        <v>44745</v>
      </c>
      <c r="K292" s="10"/>
      <c r="L292" s="9" t="s">
        <v>929</v>
      </c>
      <c r="M292" s="9">
        <v>80</v>
      </c>
      <c r="N292" s="10"/>
      <c r="O292" s="12">
        <v>43252</v>
      </c>
      <c r="P292" s="13">
        <v>44501</v>
      </c>
      <c r="Q292" s="9">
        <v>33</v>
      </c>
      <c r="R292" s="9">
        <v>24</v>
      </c>
      <c r="S292" s="9">
        <v>24</v>
      </c>
    </row>
    <row r="293" spans="1:19" ht="14.4" x14ac:dyDescent="0.3">
      <c r="A293" s="8" t="s">
        <v>930</v>
      </c>
      <c r="B293" s="8" t="s">
        <v>811</v>
      </c>
      <c r="C293" s="8" t="s">
        <v>922</v>
      </c>
      <c r="D293" s="9">
        <v>5890</v>
      </c>
      <c r="E293" s="10"/>
      <c r="F293" s="10"/>
      <c r="G293" s="9">
        <v>205</v>
      </c>
      <c r="H293" s="9">
        <v>48</v>
      </c>
      <c r="I293" s="11">
        <v>44744</v>
      </c>
      <c r="J293" s="11">
        <v>44745</v>
      </c>
      <c r="K293" s="10"/>
      <c r="L293" s="9" t="s">
        <v>931</v>
      </c>
      <c r="M293" s="9" t="s">
        <v>932</v>
      </c>
      <c r="N293" s="10"/>
      <c r="O293" s="12">
        <v>43252</v>
      </c>
      <c r="P293" s="13">
        <v>44501</v>
      </c>
      <c r="Q293" s="9">
        <v>33</v>
      </c>
      <c r="R293" s="9">
        <v>24</v>
      </c>
      <c r="S293" s="9">
        <v>40</v>
      </c>
    </row>
    <row r="294" spans="1:19" ht="14.4" x14ac:dyDescent="0.3">
      <c r="A294" s="8" t="s">
        <v>933</v>
      </c>
      <c r="B294" s="8" t="s">
        <v>811</v>
      </c>
      <c r="C294" s="8" t="s">
        <v>922</v>
      </c>
      <c r="D294" s="10"/>
      <c r="E294" s="10"/>
      <c r="F294" s="10"/>
      <c r="G294" s="9">
        <v>240</v>
      </c>
      <c r="H294" s="9">
        <v>48</v>
      </c>
      <c r="I294" s="11">
        <v>44564</v>
      </c>
      <c r="J294" s="11">
        <v>44807</v>
      </c>
      <c r="K294" s="10"/>
      <c r="L294" s="9" t="s">
        <v>934</v>
      </c>
      <c r="M294" s="9" t="s">
        <v>935</v>
      </c>
      <c r="N294" s="10"/>
      <c r="O294" s="13">
        <v>43405</v>
      </c>
      <c r="P294" s="13">
        <v>44501</v>
      </c>
      <c r="Q294" s="9">
        <v>33</v>
      </c>
      <c r="R294" s="9">
        <v>24</v>
      </c>
      <c r="S294" s="9">
        <v>13</v>
      </c>
    </row>
    <row r="295" spans="1:19" ht="14.4" x14ac:dyDescent="0.3">
      <c r="A295" s="8" t="s">
        <v>936</v>
      </c>
      <c r="B295" s="8" t="s">
        <v>134</v>
      </c>
      <c r="C295" s="8" t="s">
        <v>937</v>
      </c>
      <c r="D295" s="9">
        <v>4702</v>
      </c>
      <c r="E295" s="10"/>
      <c r="F295" s="10"/>
      <c r="G295" s="9">
        <v>165</v>
      </c>
      <c r="H295" s="9">
        <v>48</v>
      </c>
      <c r="I295" s="11">
        <v>44653</v>
      </c>
      <c r="J295" s="11">
        <v>44807</v>
      </c>
      <c r="K295" s="10"/>
      <c r="L295" s="9" t="s">
        <v>938</v>
      </c>
      <c r="M295" s="9" t="s">
        <v>939</v>
      </c>
      <c r="N295" s="10"/>
      <c r="O295" s="13">
        <v>44136</v>
      </c>
      <c r="P295" s="13">
        <v>44501</v>
      </c>
      <c r="Q295" s="9" t="s">
        <v>862</v>
      </c>
      <c r="R295" s="9">
        <v>24</v>
      </c>
      <c r="S295" s="9">
        <v>8</v>
      </c>
    </row>
    <row r="296" spans="1:19" ht="14.4" x14ac:dyDescent="0.3">
      <c r="A296" s="8" t="s">
        <v>940</v>
      </c>
      <c r="B296" s="8" t="s">
        <v>134</v>
      </c>
      <c r="C296" s="8" t="s">
        <v>937</v>
      </c>
      <c r="D296" s="9">
        <v>6302</v>
      </c>
      <c r="E296" s="10"/>
      <c r="F296" s="10"/>
      <c r="G296" s="9">
        <v>205</v>
      </c>
      <c r="H296" s="9">
        <v>48</v>
      </c>
      <c r="I296" s="11">
        <v>44806</v>
      </c>
      <c r="J296" s="11">
        <v>44807</v>
      </c>
      <c r="K296" s="10"/>
      <c r="L296" s="9" t="s">
        <v>941</v>
      </c>
      <c r="M296" s="9" t="s">
        <v>942</v>
      </c>
      <c r="N296" s="10"/>
      <c r="O296" s="13">
        <v>43770</v>
      </c>
      <c r="P296" s="13">
        <v>44501</v>
      </c>
      <c r="Q296" s="9" t="s">
        <v>862</v>
      </c>
      <c r="R296" s="9">
        <v>24</v>
      </c>
      <c r="S296" s="9">
        <v>26</v>
      </c>
    </row>
    <row r="297" spans="1:19" ht="14.4" x14ac:dyDescent="0.3">
      <c r="A297" s="8" t="s">
        <v>943</v>
      </c>
      <c r="B297" s="8" t="s">
        <v>134</v>
      </c>
      <c r="C297" s="28" t="s">
        <v>937</v>
      </c>
      <c r="D297" s="29"/>
      <c r="E297" s="10"/>
      <c r="F297" s="10"/>
      <c r="G297" s="9">
        <v>240</v>
      </c>
      <c r="H297" s="9">
        <v>48</v>
      </c>
      <c r="I297" s="11">
        <v>44595</v>
      </c>
      <c r="J297" s="9">
        <v>4</v>
      </c>
      <c r="K297" s="10"/>
      <c r="L297" s="9" t="s">
        <v>944</v>
      </c>
      <c r="M297" s="9" t="s">
        <v>945</v>
      </c>
      <c r="N297" s="10"/>
      <c r="O297" s="13">
        <v>43770</v>
      </c>
      <c r="P297" s="13">
        <v>43770</v>
      </c>
      <c r="Q297" s="9" t="s">
        <v>862</v>
      </c>
      <c r="R297" s="9">
        <v>24</v>
      </c>
      <c r="S297" s="9">
        <v>1</v>
      </c>
    </row>
    <row r="298" spans="1:19" ht="14.4" x14ac:dyDescent="0.3">
      <c r="A298" s="8" t="s">
        <v>946</v>
      </c>
      <c r="B298" s="8" t="s">
        <v>134</v>
      </c>
      <c r="C298" s="28" t="s">
        <v>937</v>
      </c>
      <c r="D298" s="29"/>
      <c r="E298" s="10"/>
      <c r="F298" s="10"/>
      <c r="G298" s="10"/>
      <c r="H298" s="10"/>
      <c r="I298" s="10"/>
      <c r="J298" s="10"/>
      <c r="K298" s="10"/>
      <c r="L298" s="9" t="s">
        <v>947</v>
      </c>
      <c r="M298" s="9" t="s">
        <v>948</v>
      </c>
      <c r="N298" s="10"/>
      <c r="O298" s="13">
        <v>44136</v>
      </c>
      <c r="P298" s="12">
        <v>44348</v>
      </c>
      <c r="Q298" s="10"/>
      <c r="R298" s="9">
        <v>28</v>
      </c>
      <c r="S298" s="9">
        <v>2</v>
      </c>
    </row>
    <row r="299" spans="1:19" ht="14.4" x14ac:dyDescent="0.3">
      <c r="A299" s="8" t="s">
        <v>949</v>
      </c>
      <c r="B299" s="8" t="s">
        <v>134</v>
      </c>
      <c r="C299" s="8" t="s">
        <v>937</v>
      </c>
      <c r="D299" s="9">
        <v>10009</v>
      </c>
      <c r="E299" s="10"/>
      <c r="F299" s="10"/>
      <c r="G299" s="9">
        <v>205</v>
      </c>
      <c r="H299" s="9">
        <v>56</v>
      </c>
      <c r="I299" s="11">
        <v>44744</v>
      </c>
      <c r="J299" s="9">
        <v>4</v>
      </c>
      <c r="K299" s="10"/>
      <c r="L299" s="9" t="s">
        <v>950</v>
      </c>
      <c r="M299" s="9" t="s">
        <v>951</v>
      </c>
      <c r="N299" s="10"/>
      <c r="O299" s="12">
        <v>43617</v>
      </c>
      <c r="P299" s="13">
        <v>44501</v>
      </c>
      <c r="Q299" s="9" t="s">
        <v>892</v>
      </c>
      <c r="R299" s="9">
        <v>28</v>
      </c>
      <c r="S299" s="9">
        <v>29</v>
      </c>
    </row>
    <row r="300" spans="1:19" ht="14.4" x14ac:dyDescent="0.3">
      <c r="A300" s="8" t="s">
        <v>952</v>
      </c>
      <c r="B300" s="8" t="s">
        <v>953</v>
      </c>
      <c r="C300" s="8" t="s">
        <v>954</v>
      </c>
      <c r="D300" s="9">
        <v>4227</v>
      </c>
      <c r="E300" s="10"/>
      <c r="F300" s="10"/>
      <c r="G300" s="9">
        <v>250</v>
      </c>
      <c r="H300" s="9">
        <v>64</v>
      </c>
      <c r="I300" s="11">
        <v>44714</v>
      </c>
      <c r="J300" s="11">
        <v>44654</v>
      </c>
      <c r="K300" s="10"/>
      <c r="L300" s="9" t="s">
        <v>955</v>
      </c>
      <c r="M300" s="9" t="s">
        <v>956</v>
      </c>
      <c r="N300" s="10"/>
      <c r="O300" s="13">
        <v>44501</v>
      </c>
      <c r="P300" s="13">
        <v>44501</v>
      </c>
      <c r="Q300" s="9">
        <v>48</v>
      </c>
      <c r="R300" s="9">
        <v>32</v>
      </c>
      <c r="S300" s="9">
        <v>1</v>
      </c>
    </row>
    <row r="301" spans="1:19" ht="14.4" x14ac:dyDescent="0.3">
      <c r="A301" s="8" t="s">
        <v>957</v>
      </c>
      <c r="B301" s="8" t="s">
        <v>953</v>
      </c>
      <c r="C301" s="8" t="s">
        <v>954</v>
      </c>
      <c r="D301" s="9">
        <v>5031</v>
      </c>
      <c r="E301" s="10"/>
      <c r="F301" s="10"/>
      <c r="G301" s="9">
        <v>250</v>
      </c>
      <c r="H301" s="9">
        <v>72</v>
      </c>
      <c r="I301" s="11">
        <v>44653</v>
      </c>
      <c r="J301" s="11">
        <v>44684</v>
      </c>
      <c r="K301" s="10"/>
      <c r="L301" s="9" t="s">
        <v>958</v>
      </c>
      <c r="M301" s="9" t="s">
        <v>959</v>
      </c>
      <c r="N301" s="10"/>
      <c r="O301" s="12">
        <v>44348</v>
      </c>
      <c r="P301" s="13">
        <v>44501</v>
      </c>
      <c r="Q301" s="9">
        <v>54</v>
      </c>
      <c r="R301" s="9">
        <v>36</v>
      </c>
      <c r="S301" s="9">
        <v>2</v>
      </c>
    </row>
    <row r="302" spans="1:19" ht="14.4" x14ac:dyDescent="0.3">
      <c r="A302" s="8" t="s">
        <v>960</v>
      </c>
      <c r="B302" s="8" t="s">
        <v>953</v>
      </c>
      <c r="C302" s="8" t="s">
        <v>954</v>
      </c>
      <c r="D302" s="9">
        <v>6742</v>
      </c>
      <c r="E302" s="10"/>
      <c r="F302" s="10"/>
      <c r="G302" s="9">
        <v>270</v>
      </c>
      <c r="H302" s="9">
        <v>76</v>
      </c>
      <c r="I302" s="11">
        <v>44653</v>
      </c>
      <c r="J302" s="11">
        <v>44654</v>
      </c>
      <c r="K302" s="10"/>
      <c r="L302" s="9" t="s">
        <v>961</v>
      </c>
      <c r="M302" s="9" t="s">
        <v>962</v>
      </c>
      <c r="N302" s="9" t="s">
        <v>963</v>
      </c>
      <c r="O302" s="12">
        <v>44348</v>
      </c>
      <c r="P302" s="13">
        <v>44501</v>
      </c>
      <c r="Q302" s="9">
        <v>57</v>
      </c>
      <c r="R302" s="9">
        <v>38</v>
      </c>
      <c r="S302" s="9">
        <v>4</v>
      </c>
    </row>
    <row r="303" spans="1:19" ht="14.4" x14ac:dyDescent="0.3">
      <c r="A303" s="8" t="s">
        <v>964</v>
      </c>
      <c r="B303" s="8" t="s">
        <v>953</v>
      </c>
      <c r="C303" s="8" t="s">
        <v>954</v>
      </c>
      <c r="D303" s="10"/>
      <c r="E303" s="10"/>
      <c r="F303" s="10"/>
      <c r="G303" s="10"/>
      <c r="H303" s="9">
        <v>76</v>
      </c>
      <c r="I303" s="11">
        <v>44714</v>
      </c>
      <c r="J303" s="10"/>
      <c r="K303" s="10"/>
      <c r="L303" s="9" t="s">
        <v>965</v>
      </c>
      <c r="M303" s="9" t="s">
        <v>966</v>
      </c>
      <c r="N303" s="9" t="s">
        <v>967</v>
      </c>
      <c r="O303" s="12">
        <v>44348</v>
      </c>
      <c r="P303" s="13">
        <v>44501</v>
      </c>
      <c r="Q303" s="10"/>
      <c r="R303" s="9">
        <v>38</v>
      </c>
      <c r="S303" s="9">
        <v>4</v>
      </c>
    </row>
    <row r="304" spans="1:19" ht="14.4" x14ac:dyDescent="0.3">
      <c r="A304" s="8" t="s">
        <v>968</v>
      </c>
      <c r="B304" s="8" t="s">
        <v>134</v>
      </c>
      <c r="C304" s="8" t="s">
        <v>937</v>
      </c>
      <c r="D304" s="9">
        <v>16616</v>
      </c>
      <c r="E304" s="10"/>
      <c r="F304" s="10"/>
      <c r="G304" s="9">
        <v>165</v>
      </c>
      <c r="H304" s="9">
        <v>56</v>
      </c>
      <c r="I304" s="11">
        <v>44594</v>
      </c>
      <c r="J304" s="9">
        <v>4</v>
      </c>
      <c r="K304" s="10"/>
      <c r="L304" s="9" t="s">
        <v>969</v>
      </c>
      <c r="M304" s="9" t="s">
        <v>970</v>
      </c>
      <c r="N304" s="10"/>
      <c r="O304" s="13">
        <v>44136</v>
      </c>
      <c r="P304" s="13">
        <v>44501</v>
      </c>
      <c r="Q304" s="9" t="s">
        <v>892</v>
      </c>
      <c r="R304" s="9">
        <v>28</v>
      </c>
      <c r="S304" s="9">
        <v>6</v>
      </c>
    </row>
    <row r="305" spans="1:26" ht="14.4" x14ac:dyDescent="0.3">
      <c r="A305" s="8" t="s">
        <v>971</v>
      </c>
      <c r="B305" s="8" t="s">
        <v>811</v>
      </c>
      <c r="C305" s="8" t="s">
        <v>972</v>
      </c>
      <c r="D305" s="9">
        <v>501</v>
      </c>
      <c r="E305" s="10"/>
      <c r="F305" s="10"/>
      <c r="G305" s="9">
        <v>85</v>
      </c>
      <c r="H305" s="9">
        <v>16</v>
      </c>
      <c r="I305" s="11">
        <v>44563</v>
      </c>
      <c r="J305" s="9">
        <v>3</v>
      </c>
      <c r="K305" s="10"/>
      <c r="L305" s="9" t="s">
        <v>973</v>
      </c>
      <c r="M305" s="9" t="s">
        <v>974</v>
      </c>
      <c r="N305" s="10"/>
      <c r="O305" s="13">
        <v>43405</v>
      </c>
      <c r="P305" s="13">
        <v>44501</v>
      </c>
      <c r="Q305" s="9">
        <v>11</v>
      </c>
      <c r="R305" s="9">
        <v>8</v>
      </c>
      <c r="S305" s="9">
        <v>10</v>
      </c>
    </row>
    <row r="306" spans="1:26" ht="14.4" x14ac:dyDescent="0.3">
      <c r="A306" s="8" t="s">
        <v>975</v>
      </c>
      <c r="B306" s="8" t="s">
        <v>811</v>
      </c>
      <c r="C306" s="8" t="s">
        <v>972</v>
      </c>
      <c r="D306" s="10"/>
      <c r="E306" s="10"/>
      <c r="F306" s="10"/>
      <c r="G306" s="10"/>
      <c r="H306" s="10"/>
      <c r="I306" s="10"/>
      <c r="J306" s="10"/>
      <c r="K306" s="10"/>
      <c r="L306" s="9" t="s">
        <v>976</v>
      </c>
      <c r="M306" s="9" t="s">
        <v>977</v>
      </c>
      <c r="N306" s="9" t="s">
        <v>978</v>
      </c>
      <c r="O306" s="12">
        <v>43617</v>
      </c>
      <c r="P306" s="13">
        <v>44136</v>
      </c>
      <c r="Q306" s="10"/>
      <c r="R306" s="9">
        <v>10</v>
      </c>
      <c r="S306" s="9">
        <v>6</v>
      </c>
    </row>
    <row r="307" spans="1:26" ht="14.4" x14ac:dyDescent="0.3">
      <c r="A307" s="8" t="s">
        <v>979</v>
      </c>
      <c r="B307" s="8" t="s">
        <v>491</v>
      </c>
      <c r="C307" s="8" t="s">
        <v>980</v>
      </c>
      <c r="D307" s="10"/>
      <c r="E307" s="10"/>
      <c r="F307" s="10"/>
      <c r="G307" s="10"/>
      <c r="H307" s="10"/>
      <c r="I307" s="10"/>
      <c r="J307" s="10"/>
      <c r="K307" s="10"/>
      <c r="L307" s="9" t="s">
        <v>981</v>
      </c>
      <c r="M307" s="9" t="s">
        <v>982</v>
      </c>
      <c r="N307" s="10"/>
      <c r="O307" s="13">
        <v>40848</v>
      </c>
      <c r="P307" s="13">
        <v>40848</v>
      </c>
      <c r="Q307" s="10"/>
      <c r="R307" s="9">
        <v>2</v>
      </c>
      <c r="S307" s="9">
        <v>3</v>
      </c>
    </row>
    <row r="308" spans="1:26" ht="14.4" x14ac:dyDescent="0.3">
      <c r="A308" s="8" t="s">
        <v>983</v>
      </c>
      <c r="B308" s="8" t="s">
        <v>491</v>
      </c>
      <c r="C308" s="8" t="s">
        <v>492</v>
      </c>
      <c r="D308" s="10"/>
      <c r="E308" s="10"/>
      <c r="F308" s="10"/>
      <c r="G308" s="10"/>
      <c r="H308" s="10"/>
      <c r="I308" s="10"/>
      <c r="J308" s="10"/>
      <c r="K308" s="10"/>
      <c r="L308" s="9" t="s">
        <v>984</v>
      </c>
      <c r="M308" s="9">
        <v>12</v>
      </c>
      <c r="N308" s="9" t="s">
        <v>985</v>
      </c>
      <c r="O308" s="12">
        <v>41061</v>
      </c>
      <c r="P308" s="13">
        <v>41579</v>
      </c>
      <c r="Q308" s="10"/>
      <c r="R308" s="9">
        <v>4</v>
      </c>
      <c r="S308" s="9">
        <v>6</v>
      </c>
    </row>
    <row r="309" spans="1:26" ht="14.4" x14ac:dyDescent="0.3">
      <c r="A309" s="8" t="s">
        <v>986</v>
      </c>
      <c r="B309" s="8" t="s">
        <v>491</v>
      </c>
      <c r="C309" s="8" t="s">
        <v>987</v>
      </c>
      <c r="D309" s="10"/>
      <c r="E309" s="10"/>
      <c r="F309" s="10"/>
      <c r="G309" s="10"/>
      <c r="H309" s="10"/>
      <c r="I309" s="10"/>
      <c r="J309" s="10"/>
      <c r="K309" s="10"/>
      <c r="L309" s="9" t="s">
        <v>988</v>
      </c>
      <c r="M309" s="9">
        <v>12</v>
      </c>
      <c r="N309" s="10"/>
      <c r="O309" s="13">
        <v>40848</v>
      </c>
      <c r="P309" s="13">
        <v>40848</v>
      </c>
      <c r="Q309" s="10"/>
      <c r="R309" s="9">
        <v>4</v>
      </c>
      <c r="S309" s="9">
        <v>1</v>
      </c>
    </row>
    <row r="310" spans="1:26" ht="14.4" x14ac:dyDescent="0.3">
      <c r="A310" s="8" t="s">
        <v>989</v>
      </c>
      <c r="B310" s="8" t="s">
        <v>717</v>
      </c>
      <c r="C310" s="8" t="s">
        <v>718</v>
      </c>
      <c r="D310" s="10"/>
      <c r="E310" s="10"/>
      <c r="F310" s="10"/>
      <c r="G310" s="10"/>
      <c r="H310" s="10"/>
      <c r="I310" s="10"/>
      <c r="J310" s="10"/>
      <c r="K310" s="10"/>
      <c r="L310" s="9" t="s">
        <v>990</v>
      </c>
      <c r="M310" s="9" t="s">
        <v>991</v>
      </c>
      <c r="N310" s="10"/>
      <c r="O310" s="12">
        <v>41061</v>
      </c>
      <c r="P310" s="13">
        <v>41579</v>
      </c>
      <c r="Q310" s="10"/>
      <c r="R310" s="9">
        <v>4</v>
      </c>
      <c r="S310" s="9">
        <v>13</v>
      </c>
    </row>
    <row r="311" spans="1:26" ht="14.4" x14ac:dyDescent="0.3">
      <c r="A311" s="8" t="s">
        <v>992</v>
      </c>
      <c r="B311" s="8" t="s">
        <v>723</v>
      </c>
      <c r="C311" s="8" t="s">
        <v>993</v>
      </c>
      <c r="D311" s="10"/>
      <c r="E311" s="10"/>
      <c r="F311" s="10"/>
      <c r="G311" s="10"/>
      <c r="H311" s="10"/>
      <c r="I311" s="10"/>
      <c r="J311" s="10"/>
      <c r="K311" s="10"/>
      <c r="L311" s="9" t="s">
        <v>994</v>
      </c>
      <c r="M311" s="9" t="s">
        <v>995</v>
      </c>
      <c r="N311" s="10"/>
      <c r="O311" s="13">
        <v>40848</v>
      </c>
      <c r="P311" s="13">
        <v>40848</v>
      </c>
      <c r="Q311" s="10"/>
      <c r="R311" s="9">
        <v>4</v>
      </c>
      <c r="S311" s="9">
        <v>17</v>
      </c>
    </row>
    <row r="312" spans="1:26" ht="14.4" x14ac:dyDescent="0.3">
      <c r="A312" s="8" t="s">
        <v>996</v>
      </c>
      <c r="B312" s="8" t="s">
        <v>717</v>
      </c>
      <c r="C312" s="8" t="s">
        <v>718</v>
      </c>
      <c r="D312" s="10"/>
      <c r="E312" s="10"/>
      <c r="F312" s="10"/>
      <c r="G312" s="10"/>
      <c r="H312" s="10"/>
      <c r="I312" s="10"/>
      <c r="J312" s="10"/>
      <c r="K312" s="10"/>
      <c r="L312" s="9" t="s">
        <v>997</v>
      </c>
      <c r="M312" s="9" t="s">
        <v>998</v>
      </c>
      <c r="N312" s="10"/>
      <c r="O312" s="12">
        <v>41061</v>
      </c>
      <c r="P312" s="13">
        <v>41579</v>
      </c>
      <c r="Q312" s="10"/>
      <c r="R312" s="9">
        <v>4</v>
      </c>
      <c r="S312" s="9">
        <v>15</v>
      </c>
    </row>
    <row r="313" spans="1:26" ht="14.4" x14ac:dyDescent="0.3">
      <c r="A313" s="8" t="s">
        <v>999</v>
      </c>
      <c r="B313" s="8" t="s">
        <v>723</v>
      </c>
      <c r="C313" s="8" t="s">
        <v>993</v>
      </c>
      <c r="D313" s="10"/>
      <c r="E313" s="10"/>
      <c r="F313" s="10"/>
      <c r="G313" s="10"/>
      <c r="H313" s="10"/>
      <c r="I313" s="10"/>
      <c r="J313" s="10"/>
      <c r="K313" s="10"/>
      <c r="L313" s="9" t="s">
        <v>1000</v>
      </c>
      <c r="M313" s="9" t="s">
        <v>1001</v>
      </c>
      <c r="N313" s="10"/>
      <c r="O313" s="13">
        <v>40848</v>
      </c>
      <c r="P313" s="13">
        <v>40848</v>
      </c>
      <c r="Q313" s="10"/>
      <c r="R313" s="9">
        <v>4</v>
      </c>
      <c r="S313" s="9">
        <v>14</v>
      </c>
    </row>
    <row r="314" spans="1:26" ht="14.4" x14ac:dyDescent="0.3">
      <c r="A314" s="8" t="s">
        <v>1002</v>
      </c>
      <c r="B314" s="8" t="s">
        <v>717</v>
      </c>
      <c r="C314" s="8" t="s">
        <v>718</v>
      </c>
      <c r="D314" s="10"/>
      <c r="E314" s="10"/>
      <c r="F314" s="10"/>
      <c r="G314" s="10"/>
      <c r="H314" s="10"/>
      <c r="I314" s="10"/>
      <c r="J314" s="10"/>
      <c r="K314" s="10"/>
      <c r="L314" s="9" t="s">
        <v>1003</v>
      </c>
      <c r="M314" s="11">
        <v>44603</v>
      </c>
      <c r="N314" s="9" t="s">
        <v>1004</v>
      </c>
      <c r="O314" s="12">
        <v>41791</v>
      </c>
      <c r="P314" s="13">
        <v>41944</v>
      </c>
      <c r="Q314" s="10"/>
      <c r="R314" s="9">
        <v>4</v>
      </c>
      <c r="S314" s="9">
        <v>2</v>
      </c>
    </row>
    <row r="315" spans="1:26" ht="14.4" x14ac:dyDescent="0.3">
      <c r="A315" s="8" t="s">
        <v>1005</v>
      </c>
      <c r="B315" s="8" t="s">
        <v>717</v>
      </c>
      <c r="C315" s="8" t="s">
        <v>718</v>
      </c>
      <c r="D315" s="10"/>
      <c r="E315" s="10"/>
      <c r="F315" s="10"/>
      <c r="G315" s="10"/>
      <c r="H315" s="10"/>
      <c r="I315" s="10"/>
      <c r="J315" s="10"/>
      <c r="K315" s="10"/>
      <c r="L315" s="9" t="s">
        <v>1006</v>
      </c>
      <c r="M315" s="9" t="s">
        <v>1007</v>
      </c>
      <c r="N315" s="10"/>
      <c r="O315" s="12">
        <v>41061</v>
      </c>
      <c r="P315" s="13">
        <v>41579</v>
      </c>
      <c r="Q315" s="10"/>
      <c r="R315" s="9">
        <v>4</v>
      </c>
      <c r="S315" s="9">
        <v>42</v>
      </c>
    </row>
    <row r="316" spans="1:26" ht="14.4" x14ac:dyDescent="0.3">
      <c r="A316" s="8" t="s">
        <v>1008</v>
      </c>
      <c r="B316" s="8" t="s">
        <v>717</v>
      </c>
      <c r="C316" s="8" t="s">
        <v>718</v>
      </c>
      <c r="D316" s="10"/>
      <c r="E316" s="10"/>
      <c r="F316" s="10"/>
      <c r="G316" s="10"/>
      <c r="H316" s="10"/>
      <c r="I316" s="10"/>
      <c r="J316" s="10"/>
      <c r="K316" s="10"/>
      <c r="L316" s="9" t="s">
        <v>1009</v>
      </c>
      <c r="M316" s="9" t="s">
        <v>1010</v>
      </c>
      <c r="N316" s="10"/>
      <c r="O316" s="13">
        <v>40848</v>
      </c>
      <c r="P316" s="12">
        <v>42887</v>
      </c>
      <c r="Q316" s="10"/>
      <c r="R316" s="9">
        <v>4</v>
      </c>
      <c r="S316" s="9">
        <v>32</v>
      </c>
    </row>
    <row r="317" spans="1:26" ht="14.4" x14ac:dyDescent="0.3">
      <c r="A317" s="26" t="s">
        <v>1011</v>
      </c>
      <c r="B317" s="17" t="s">
        <v>717</v>
      </c>
      <c r="C317" s="17" t="s">
        <v>741</v>
      </c>
      <c r="D317" s="18"/>
      <c r="E317" s="18"/>
      <c r="F317" s="18"/>
      <c r="G317" s="18"/>
      <c r="H317" s="18"/>
      <c r="I317" s="18"/>
      <c r="J317" s="18"/>
      <c r="K317" s="18"/>
      <c r="L317" s="20" t="s">
        <v>1012</v>
      </c>
      <c r="M317" s="20" t="s">
        <v>1013</v>
      </c>
      <c r="N317" s="18"/>
      <c r="O317" s="21">
        <v>41061</v>
      </c>
      <c r="P317" s="22">
        <v>41579</v>
      </c>
      <c r="Q317" s="18"/>
      <c r="R317" s="20">
        <v>6</v>
      </c>
      <c r="S317" s="20">
        <v>181</v>
      </c>
      <c r="T317" s="23"/>
      <c r="U317" s="23"/>
      <c r="V317" s="23"/>
      <c r="W317" s="23"/>
      <c r="X317" s="23"/>
      <c r="Y317" s="23"/>
      <c r="Z317" s="23"/>
    </row>
    <row r="318" spans="1:26" ht="14.4" x14ac:dyDescent="0.3">
      <c r="A318" s="26" t="s">
        <v>1014</v>
      </c>
      <c r="B318" s="8" t="s">
        <v>717</v>
      </c>
      <c r="C318" s="8" t="s">
        <v>741</v>
      </c>
      <c r="D318" s="8">
        <v>999</v>
      </c>
      <c r="E318" s="10"/>
      <c r="F318" s="10"/>
      <c r="G318" s="8">
        <v>95</v>
      </c>
      <c r="H318" s="8">
        <v>12</v>
      </c>
      <c r="I318" s="8">
        <v>2.66</v>
      </c>
      <c r="J318" s="27">
        <v>3.06</v>
      </c>
      <c r="K318" s="10"/>
      <c r="L318" s="9" t="s">
        <v>1015</v>
      </c>
      <c r="M318" s="9" t="s">
        <v>1016</v>
      </c>
      <c r="N318" s="10"/>
      <c r="O318" s="13">
        <v>40848</v>
      </c>
      <c r="P318" s="12">
        <v>41791</v>
      </c>
      <c r="Q318" s="8">
        <v>12</v>
      </c>
      <c r="R318" s="9">
        <v>6</v>
      </c>
      <c r="S318" s="9">
        <v>66</v>
      </c>
    </row>
    <row r="319" spans="1:26" ht="14.4" x14ac:dyDescent="0.3">
      <c r="A319" s="8" t="s">
        <v>1017</v>
      </c>
      <c r="B319" s="8" t="s">
        <v>717</v>
      </c>
      <c r="C319" s="8" t="s">
        <v>741</v>
      </c>
      <c r="D319" s="10"/>
      <c r="E319" s="10"/>
      <c r="F319" s="10"/>
      <c r="G319" s="10"/>
      <c r="H319" s="10"/>
      <c r="I319" s="10"/>
      <c r="J319" s="10"/>
      <c r="K319" s="10"/>
      <c r="L319" s="9" t="s">
        <v>1018</v>
      </c>
      <c r="M319" s="9" t="s">
        <v>1019</v>
      </c>
      <c r="N319" s="10"/>
      <c r="O319" s="12">
        <v>41061</v>
      </c>
      <c r="P319" s="13">
        <v>41579</v>
      </c>
      <c r="Q319" s="10"/>
      <c r="R319" s="9">
        <v>6</v>
      </c>
      <c r="S319" s="9">
        <v>27</v>
      </c>
    </row>
    <row r="320" spans="1:26" ht="14.4" x14ac:dyDescent="0.3">
      <c r="A320" s="8" t="s">
        <v>1020</v>
      </c>
      <c r="B320" s="8" t="s">
        <v>717</v>
      </c>
      <c r="C320" s="8" t="s">
        <v>1021</v>
      </c>
      <c r="D320" s="10"/>
      <c r="E320" s="10"/>
      <c r="F320" s="10"/>
      <c r="G320" s="10"/>
      <c r="H320" s="10"/>
      <c r="I320" s="10"/>
      <c r="J320" s="10"/>
      <c r="K320" s="10"/>
      <c r="L320" s="9" t="s">
        <v>1022</v>
      </c>
      <c r="M320" s="9" t="s">
        <v>1023</v>
      </c>
      <c r="N320" s="10"/>
      <c r="O320" s="13">
        <v>40848</v>
      </c>
      <c r="P320" s="13">
        <v>40848</v>
      </c>
      <c r="Q320" s="10"/>
      <c r="R320" s="9">
        <v>6</v>
      </c>
      <c r="S320" s="9">
        <v>17</v>
      </c>
    </row>
    <row r="321" spans="1:26" ht="14.4" x14ac:dyDescent="0.3">
      <c r="A321" s="8" t="s">
        <v>1024</v>
      </c>
      <c r="B321" s="8" t="s">
        <v>717</v>
      </c>
      <c r="C321" s="8" t="s">
        <v>741</v>
      </c>
      <c r="D321" s="10"/>
      <c r="E321" s="10"/>
      <c r="F321" s="10"/>
      <c r="G321" s="10"/>
      <c r="H321" s="10"/>
      <c r="I321" s="10"/>
      <c r="J321" s="10"/>
      <c r="K321" s="10"/>
      <c r="L321" s="9" t="s">
        <v>1025</v>
      </c>
      <c r="M321" s="9" t="s">
        <v>1026</v>
      </c>
      <c r="N321" s="10"/>
      <c r="O321" s="12">
        <v>41791</v>
      </c>
      <c r="P321" s="12">
        <v>42156</v>
      </c>
      <c r="Q321" s="10"/>
      <c r="R321" s="9">
        <v>6</v>
      </c>
      <c r="S321" s="9">
        <v>4</v>
      </c>
    </row>
    <row r="322" spans="1:26" ht="14.4" x14ac:dyDescent="0.3">
      <c r="A322" s="17" t="s">
        <v>1027</v>
      </c>
      <c r="B322" s="17" t="s">
        <v>717</v>
      </c>
      <c r="C322" s="17" t="s">
        <v>741</v>
      </c>
      <c r="D322" s="18"/>
      <c r="E322" s="18"/>
      <c r="F322" s="18"/>
      <c r="G322" s="18"/>
      <c r="H322" s="18"/>
      <c r="I322" s="18"/>
      <c r="J322" s="18"/>
      <c r="K322" s="18"/>
      <c r="L322" s="20" t="s">
        <v>1028</v>
      </c>
      <c r="M322" s="20" t="s">
        <v>1029</v>
      </c>
      <c r="N322" s="18"/>
      <c r="O322" s="21">
        <v>41061</v>
      </c>
      <c r="P322" s="22">
        <v>41579</v>
      </c>
      <c r="Q322" s="18"/>
      <c r="R322" s="20">
        <v>6</v>
      </c>
      <c r="S322" s="20">
        <v>71</v>
      </c>
      <c r="T322" s="23"/>
      <c r="U322" s="23"/>
      <c r="V322" s="23"/>
      <c r="W322" s="23"/>
      <c r="X322" s="23"/>
      <c r="Y322" s="23"/>
      <c r="Z322" s="23"/>
    </row>
    <row r="323" spans="1:26" ht="14.4" x14ac:dyDescent="0.3">
      <c r="A323" s="8" t="s">
        <v>1030</v>
      </c>
      <c r="B323" s="8" t="s">
        <v>717</v>
      </c>
      <c r="C323" s="8" t="s">
        <v>741</v>
      </c>
      <c r="D323" s="9">
        <v>1443</v>
      </c>
      <c r="E323" s="10"/>
      <c r="F323" s="10"/>
      <c r="G323" s="9">
        <v>95</v>
      </c>
      <c r="H323" s="9">
        <v>12</v>
      </c>
      <c r="I323" s="9" t="s">
        <v>1031</v>
      </c>
      <c r="J323" s="9" t="s">
        <v>1032</v>
      </c>
      <c r="K323" s="10"/>
      <c r="L323" s="9" t="s">
        <v>1033</v>
      </c>
      <c r="M323" s="9" t="s">
        <v>1034</v>
      </c>
      <c r="N323" s="10"/>
      <c r="O323" s="13">
        <v>40848</v>
      </c>
      <c r="P323" s="12">
        <v>42156</v>
      </c>
      <c r="Q323" s="9">
        <v>12</v>
      </c>
      <c r="R323" s="9">
        <v>6</v>
      </c>
      <c r="S323" s="9">
        <v>79</v>
      </c>
    </row>
    <row r="324" spans="1:26" ht="14.4" x14ac:dyDescent="0.3">
      <c r="A324" s="8" t="s">
        <v>1035</v>
      </c>
      <c r="B324" s="8" t="s">
        <v>717</v>
      </c>
      <c r="C324" s="8" t="s">
        <v>741</v>
      </c>
      <c r="D324" s="10"/>
      <c r="E324" s="10"/>
      <c r="F324" s="10"/>
      <c r="G324" s="10"/>
      <c r="H324" s="10"/>
      <c r="I324" s="10"/>
      <c r="J324" s="10"/>
      <c r="K324" s="10"/>
      <c r="L324" s="9" t="s">
        <v>1036</v>
      </c>
      <c r="M324" s="9" t="s">
        <v>1037</v>
      </c>
      <c r="N324" s="10"/>
      <c r="O324" s="12">
        <v>41061</v>
      </c>
      <c r="P324" s="12">
        <v>41061</v>
      </c>
      <c r="Q324" s="10"/>
      <c r="R324" s="9">
        <v>4</v>
      </c>
      <c r="S324" s="9">
        <v>1</v>
      </c>
    </row>
    <row r="325" spans="1:26" ht="14.4" x14ac:dyDescent="0.3">
      <c r="A325" s="8" t="s">
        <v>1038</v>
      </c>
      <c r="B325" s="8" t="s">
        <v>717</v>
      </c>
      <c r="C325" s="8" t="s">
        <v>1021</v>
      </c>
      <c r="D325" s="10"/>
      <c r="E325" s="10"/>
      <c r="F325" s="10"/>
      <c r="G325" s="10"/>
      <c r="H325" s="10"/>
      <c r="I325" s="10"/>
      <c r="J325" s="10"/>
      <c r="K325" s="10"/>
      <c r="L325" s="9" t="s">
        <v>1039</v>
      </c>
      <c r="M325" s="11">
        <v>44785</v>
      </c>
      <c r="N325" s="10"/>
      <c r="O325" s="13">
        <v>40848</v>
      </c>
      <c r="P325" s="13">
        <v>40848</v>
      </c>
      <c r="Q325" s="10"/>
      <c r="R325" s="9">
        <v>4</v>
      </c>
      <c r="S325" s="9">
        <v>1</v>
      </c>
    </row>
    <row r="326" spans="1:26" ht="14.4" x14ac:dyDescent="0.3">
      <c r="A326" s="8" t="s">
        <v>1040</v>
      </c>
      <c r="B326" s="8" t="s">
        <v>717</v>
      </c>
      <c r="C326" s="8" t="s">
        <v>741</v>
      </c>
      <c r="D326" s="10"/>
      <c r="E326" s="10"/>
      <c r="F326" s="10"/>
      <c r="G326" s="10"/>
      <c r="H326" s="10"/>
      <c r="I326" s="10"/>
      <c r="J326" s="10"/>
      <c r="K326" s="10"/>
      <c r="L326" s="9" t="s">
        <v>1041</v>
      </c>
      <c r="M326" s="9" t="s">
        <v>1042</v>
      </c>
      <c r="N326" s="10"/>
      <c r="O326" s="12">
        <v>41061</v>
      </c>
      <c r="P326" s="13">
        <v>41579</v>
      </c>
      <c r="Q326" s="10"/>
      <c r="R326" s="9">
        <v>6</v>
      </c>
      <c r="S326" s="9">
        <v>32</v>
      </c>
    </row>
    <row r="327" spans="1:26" ht="14.4" x14ac:dyDescent="0.3">
      <c r="A327" s="8" t="s">
        <v>1043</v>
      </c>
      <c r="B327" s="8" t="s">
        <v>717</v>
      </c>
      <c r="C327" s="8" t="s">
        <v>741</v>
      </c>
      <c r="D327" s="10"/>
      <c r="E327" s="10"/>
      <c r="F327" s="10"/>
      <c r="G327" s="10"/>
      <c r="H327" s="10"/>
      <c r="I327" s="10"/>
      <c r="J327" s="10"/>
      <c r="K327" s="10"/>
      <c r="L327" s="9" t="s">
        <v>1044</v>
      </c>
      <c r="M327" s="9" t="s">
        <v>1045</v>
      </c>
      <c r="N327" s="10"/>
      <c r="O327" s="13">
        <v>40848</v>
      </c>
      <c r="P327" s="13">
        <v>42309</v>
      </c>
      <c r="Q327" s="10"/>
      <c r="R327" s="9">
        <v>6</v>
      </c>
      <c r="S327" s="9">
        <v>19</v>
      </c>
    </row>
    <row r="328" spans="1:26" ht="14.4" x14ac:dyDescent="0.3">
      <c r="A328" s="8" t="s">
        <v>1046</v>
      </c>
      <c r="B328" s="8" t="s">
        <v>717</v>
      </c>
      <c r="C328" s="8" t="s">
        <v>741</v>
      </c>
      <c r="D328" s="10"/>
      <c r="E328" s="10"/>
      <c r="F328" s="10"/>
      <c r="G328" s="10"/>
      <c r="H328" s="10"/>
      <c r="I328" s="10"/>
      <c r="J328" s="10"/>
      <c r="K328" s="10"/>
      <c r="L328" s="9" t="s">
        <v>1047</v>
      </c>
      <c r="M328" s="9" t="s">
        <v>1048</v>
      </c>
      <c r="N328" s="10"/>
      <c r="O328" s="12">
        <v>41061</v>
      </c>
      <c r="P328" s="13">
        <v>41579</v>
      </c>
      <c r="Q328" s="10"/>
      <c r="R328" s="9">
        <v>6</v>
      </c>
      <c r="S328" s="9">
        <v>7</v>
      </c>
    </row>
    <row r="329" spans="1:26" ht="14.4" x14ac:dyDescent="0.3">
      <c r="A329" s="8" t="s">
        <v>1049</v>
      </c>
      <c r="B329" s="8" t="s">
        <v>717</v>
      </c>
      <c r="C329" s="8" t="s">
        <v>741</v>
      </c>
      <c r="D329" s="10"/>
      <c r="E329" s="10"/>
      <c r="F329" s="10"/>
      <c r="G329" s="10"/>
      <c r="H329" s="10"/>
      <c r="I329" s="10"/>
      <c r="J329" s="10"/>
      <c r="K329" s="10"/>
      <c r="L329" s="9" t="s">
        <v>1050</v>
      </c>
      <c r="M329" s="9" t="s">
        <v>1051</v>
      </c>
      <c r="N329" s="10"/>
      <c r="O329" s="13">
        <v>40848</v>
      </c>
      <c r="P329" s="13">
        <v>42309</v>
      </c>
      <c r="Q329" s="10"/>
      <c r="R329" s="9">
        <v>6</v>
      </c>
      <c r="S329" s="9">
        <v>7</v>
      </c>
    </row>
    <row r="330" spans="1:26" ht="14.4" x14ac:dyDescent="0.3">
      <c r="A330" s="8" t="s">
        <v>1052</v>
      </c>
      <c r="B330" s="8" t="s">
        <v>717</v>
      </c>
      <c r="C330" s="8" t="s">
        <v>741</v>
      </c>
      <c r="D330" s="10"/>
      <c r="E330" s="10"/>
      <c r="F330" s="10"/>
      <c r="G330" s="10"/>
      <c r="H330" s="10"/>
      <c r="I330" s="10"/>
      <c r="J330" s="10"/>
      <c r="K330" s="10"/>
      <c r="L330" s="9" t="s">
        <v>1053</v>
      </c>
      <c r="M330" s="9" t="s">
        <v>1054</v>
      </c>
      <c r="N330" s="10"/>
      <c r="O330" s="12">
        <v>41061</v>
      </c>
      <c r="P330" s="13">
        <v>41579</v>
      </c>
      <c r="Q330" s="10"/>
      <c r="R330" s="9">
        <v>6</v>
      </c>
      <c r="S330" s="9">
        <v>4</v>
      </c>
    </row>
    <row r="331" spans="1:26" ht="14.4" x14ac:dyDescent="0.3">
      <c r="A331" s="8" t="s">
        <v>1055</v>
      </c>
      <c r="B331" s="8" t="s">
        <v>717</v>
      </c>
      <c r="C331" s="8" t="s">
        <v>741</v>
      </c>
      <c r="D331" s="10"/>
      <c r="E331" s="10"/>
      <c r="F331" s="10"/>
      <c r="G331" s="10"/>
      <c r="H331" s="10"/>
      <c r="I331" s="10"/>
      <c r="J331" s="10"/>
      <c r="K331" s="10"/>
      <c r="L331" s="9" t="s">
        <v>1056</v>
      </c>
      <c r="M331" s="9" t="s">
        <v>1057</v>
      </c>
      <c r="N331" s="10"/>
      <c r="O331" s="13">
        <v>40848</v>
      </c>
      <c r="P331" s="12">
        <v>42522</v>
      </c>
      <c r="Q331" s="10"/>
      <c r="R331" s="9">
        <v>6</v>
      </c>
      <c r="S331" s="9">
        <v>6</v>
      </c>
    </row>
    <row r="332" spans="1:26" ht="14.4" x14ac:dyDescent="0.3">
      <c r="A332" s="8" t="s">
        <v>1058</v>
      </c>
      <c r="B332" s="8" t="s">
        <v>717</v>
      </c>
      <c r="C332" s="8" t="s">
        <v>1059</v>
      </c>
      <c r="D332" s="10"/>
      <c r="E332" s="10"/>
      <c r="F332" s="10"/>
      <c r="G332" s="10"/>
      <c r="H332" s="10"/>
      <c r="I332" s="10"/>
      <c r="J332" s="10"/>
      <c r="K332" s="10"/>
      <c r="L332" s="9" t="s">
        <v>1060</v>
      </c>
      <c r="M332" s="9" t="s">
        <v>1061</v>
      </c>
      <c r="N332" s="10"/>
      <c r="O332" s="12">
        <v>41061</v>
      </c>
      <c r="P332" s="13">
        <v>41579</v>
      </c>
      <c r="Q332" s="10"/>
      <c r="R332" s="9">
        <v>8</v>
      </c>
      <c r="S332" s="9">
        <v>8</v>
      </c>
    </row>
    <row r="333" spans="1:26" ht="14.4" x14ac:dyDescent="0.3">
      <c r="A333" s="8" t="s">
        <v>1062</v>
      </c>
      <c r="B333" s="8" t="s">
        <v>717</v>
      </c>
      <c r="C333" s="8" t="s">
        <v>1059</v>
      </c>
      <c r="D333" s="10"/>
      <c r="E333" s="10"/>
      <c r="F333" s="10"/>
      <c r="G333" s="10"/>
      <c r="H333" s="10"/>
      <c r="I333" s="10"/>
      <c r="J333" s="10"/>
      <c r="K333" s="10"/>
      <c r="L333" s="9" t="s">
        <v>1063</v>
      </c>
      <c r="M333" s="9" t="s">
        <v>1064</v>
      </c>
      <c r="N333" s="10"/>
      <c r="O333" s="13">
        <v>40848</v>
      </c>
      <c r="P333" s="12">
        <v>43617</v>
      </c>
      <c r="Q333" s="10"/>
      <c r="R333" s="9">
        <v>8</v>
      </c>
      <c r="S333" s="9">
        <v>14</v>
      </c>
    </row>
  </sheetData>
  <customSheetViews>
    <customSheetView guid="{FE7BD05E-268D-470F-84C6-5E25F4140969}" filter="1" showAutoFilter="1">
      <pageMargins left="0.7" right="0.7" top="0.75" bottom="0.75" header="0.3" footer="0.3"/>
      <autoFilter ref="A1:S333" xr:uid="{00000000-0000-0000-0000-000000000000}">
        <filterColumn colId="3">
          <filters blank="1">
            <filter val="1589"/>
            <filter val="1725"/>
            <filter val="777"/>
            <filter val="999"/>
            <filter val="Price"/>
          </filters>
        </filterColumn>
        <filterColumn colId="13">
          <filters blank="1">
            <filter val="10.56281888"/>
            <filter val="10.6942377"/>
            <filter val="11.10046613"/>
            <filter val="12.44979896"/>
            <filter val="14.00935848"/>
            <filter val="17.046875"/>
            <filter val="45"/>
            <filter val="5.28561828"/>
            <filter val="6.313551674"/>
            <filter val="Power"/>
          </filters>
        </filterColumn>
      </autoFilter>
    </customSheetView>
  </customSheetViews>
  <mergeCells count="19">
    <mergeCell ref="C297:D297"/>
    <mergeCell ref="C298:D298"/>
    <mergeCell ref="C68:D68"/>
    <mergeCell ref="C69:D69"/>
    <mergeCell ref="C71:D71"/>
    <mergeCell ref="C72:D72"/>
    <mergeCell ref="C74:D74"/>
    <mergeCell ref="C75:D75"/>
    <mergeCell ref="C77:D77"/>
    <mergeCell ref="C65:D65"/>
    <mergeCell ref="C67:D67"/>
    <mergeCell ref="C90:D90"/>
    <mergeCell ref="C93:D93"/>
    <mergeCell ref="C248:D248"/>
    <mergeCell ref="C46:D46"/>
    <mergeCell ref="C58:D58"/>
    <mergeCell ref="C60:D60"/>
    <mergeCell ref="C61:D61"/>
    <mergeCell ref="C63:D6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9FB83-BF83-4432-BC67-50FA38ED098F}">
  <dimension ref="A1:D3"/>
  <sheetViews>
    <sheetView workbookViewId="0">
      <selection activeCell="C7" sqref="C7"/>
    </sheetView>
  </sheetViews>
  <sheetFormatPr defaultRowHeight="13.2" x14ac:dyDescent="0.25"/>
  <cols>
    <col min="1" max="1" width="30.109375" bestFit="1" customWidth="1"/>
    <col min="2" max="2" width="9.44140625" customWidth="1"/>
    <col min="3" max="3" width="13.109375" customWidth="1"/>
    <col min="4" max="4" width="15.44140625" customWidth="1"/>
  </cols>
  <sheetData>
    <row r="1" spans="1:4" ht="28.8" x14ac:dyDescent="0.25">
      <c r="A1" s="31"/>
      <c r="B1" s="30" t="s">
        <v>1118</v>
      </c>
      <c r="C1" s="30" t="s">
        <v>1119</v>
      </c>
      <c r="D1" s="30" t="s">
        <v>1120</v>
      </c>
    </row>
    <row r="2" spans="1:4" x14ac:dyDescent="0.25">
      <c r="A2" s="31" t="s">
        <v>1121</v>
      </c>
      <c r="B2" s="32">
        <f>STDEVA(Population!Y2:Y247)</f>
        <v>14.881337699251727</v>
      </c>
      <c r="C2" s="32">
        <f>STDEVA(Population!AC2:AC247)</f>
        <v>83.895520712893358</v>
      </c>
      <c r="D2" s="32">
        <f>STDEVA(Population!AD2:AD247)</f>
        <v>33.046211912001091</v>
      </c>
    </row>
    <row r="3" spans="1:4" x14ac:dyDescent="0.25">
      <c r="A3" s="31" t="s">
        <v>1122</v>
      </c>
      <c r="B3" s="32">
        <f>AVERAGE(Population!Y2:Y247)</f>
        <v>65.337502333507928</v>
      </c>
      <c r="C3" s="32">
        <f>AVERAGE(Population!AC2:AC247)</f>
        <v>34.728521205799424</v>
      </c>
      <c r="D3" s="32">
        <f>AVERAGE(Population!AD2:AD247)</f>
        <v>102.90043111925173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B63D9-8099-473C-AC44-580D4C0812A4}">
  <sheetPr>
    <tabColor theme="4" tint="0.59999389629810485"/>
  </sheetPr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F055C-211E-4288-96E5-482D1BF29F02}">
  <dimension ref="A1:D212"/>
  <sheetViews>
    <sheetView workbookViewId="0">
      <selection activeCell="I29" sqref="I29"/>
    </sheetView>
  </sheetViews>
  <sheetFormatPr defaultRowHeight="13.2" x14ac:dyDescent="0.25"/>
  <sheetData>
    <row r="1" spans="1:4" x14ac:dyDescent="0.25">
      <c r="A1" t="s">
        <v>423</v>
      </c>
      <c r="B1" t="s">
        <v>438</v>
      </c>
      <c r="C1" t="s">
        <v>434</v>
      </c>
      <c r="D1" t="s">
        <v>1116</v>
      </c>
    </row>
    <row r="2" spans="1:4" x14ac:dyDescent="0.25">
      <c r="A2" t="s">
        <v>615</v>
      </c>
      <c r="B2">
        <v>20</v>
      </c>
      <c r="C2">
        <v>117.68528000000001</v>
      </c>
      <c r="D2">
        <v>166.44880000000001</v>
      </c>
    </row>
    <row r="3" spans="1:4" x14ac:dyDescent="0.25">
      <c r="A3" t="s">
        <v>626</v>
      </c>
      <c r="B3">
        <v>50</v>
      </c>
      <c r="C3">
        <v>569.82119999999998</v>
      </c>
      <c r="D3">
        <v>736</v>
      </c>
    </row>
    <row r="4" spans="1:4" x14ac:dyDescent="0.25">
      <c r="A4" t="s">
        <v>635</v>
      </c>
      <c r="B4">
        <v>30</v>
      </c>
      <c r="C4">
        <v>335.84111999999999</v>
      </c>
      <c r="D4">
        <v>474.44568000000004</v>
      </c>
    </row>
    <row r="5" spans="1:4" x14ac:dyDescent="0.25">
      <c r="A5" t="s">
        <v>1014</v>
      </c>
      <c r="B5">
        <v>12</v>
      </c>
      <c r="C5">
        <v>39.410802000000004</v>
      </c>
      <c r="D5">
        <v>63.845939999999999</v>
      </c>
    </row>
    <row r="6" spans="1:4" x14ac:dyDescent="0.25">
      <c r="A6" t="s">
        <v>664</v>
      </c>
      <c r="B6">
        <v>45</v>
      </c>
      <c r="C6">
        <v>531.20051999999998</v>
      </c>
      <c r="D6">
        <v>604.26918000000001</v>
      </c>
    </row>
    <row r="7" spans="1:4" x14ac:dyDescent="0.25">
      <c r="A7" t="s">
        <v>848</v>
      </c>
      <c r="B7">
        <v>27.5</v>
      </c>
      <c r="C7">
        <v>909.88400000000001</v>
      </c>
      <c r="D7">
        <v>1522.7498000000001</v>
      </c>
    </row>
    <row r="8" spans="1:4" x14ac:dyDescent="0.25">
      <c r="A8" t="s">
        <v>623</v>
      </c>
      <c r="B8">
        <v>30</v>
      </c>
      <c r="C8">
        <v>300.44867999999997</v>
      </c>
      <c r="D8">
        <v>460.79999999999995</v>
      </c>
    </row>
    <row r="9" spans="1:4" x14ac:dyDescent="0.25">
      <c r="A9" t="s">
        <v>833</v>
      </c>
      <c r="B9">
        <v>27.5</v>
      </c>
      <c r="C9">
        <v>843.18780000000004</v>
      </c>
      <c r="D9">
        <v>1600</v>
      </c>
    </row>
    <row r="10" spans="1:4" x14ac:dyDescent="0.25">
      <c r="A10" t="s">
        <v>655</v>
      </c>
      <c r="B10">
        <v>30</v>
      </c>
      <c r="C10">
        <v>384.99288000000001</v>
      </c>
      <c r="D10">
        <v>494.22456</v>
      </c>
    </row>
    <row r="11" spans="1:4" x14ac:dyDescent="0.25">
      <c r="A11" t="s">
        <v>105</v>
      </c>
      <c r="B11">
        <v>25</v>
      </c>
      <c r="C11">
        <v>168.55869999999999</v>
      </c>
      <c r="D11">
        <v>230.52019999999999</v>
      </c>
    </row>
    <row r="12" spans="1:4" x14ac:dyDescent="0.25">
      <c r="A12" t="s">
        <v>1030</v>
      </c>
      <c r="B12">
        <v>12</v>
      </c>
      <c r="C12">
        <v>45.101376000000002</v>
      </c>
      <c r="D12">
        <v>70.327799999999996</v>
      </c>
    </row>
    <row r="13" spans="1:4" x14ac:dyDescent="0.25">
      <c r="A13" t="s">
        <v>632</v>
      </c>
      <c r="B13">
        <v>20</v>
      </c>
      <c r="C13">
        <v>139.36048</v>
      </c>
      <c r="D13">
        <v>172.8</v>
      </c>
    </row>
    <row r="14" spans="1:4" x14ac:dyDescent="0.25">
      <c r="A14" t="s">
        <v>638</v>
      </c>
      <c r="B14">
        <v>35</v>
      </c>
      <c r="C14">
        <v>346.02078</v>
      </c>
      <c r="D14">
        <v>536.17003999999997</v>
      </c>
    </row>
    <row r="15" spans="1:4" x14ac:dyDescent="0.25">
      <c r="A15" t="s">
        <v>764</v>
      </c>
      <c r="B15">
        <v>12</v>
      </c>
      <c r="C15">
        <v>33.545501999999999</v>
      </c>
      <c r="D15">
        <v>60.72</v>
      </c>
    </row>
    <row r="16" spans="1:4" x14ac:dyDescent="0.25">
      <c r="A16" t="s">
        <v>121</v>
      </c>
      <c r="B16">
        <v>30</v>
      </c>
      <c r="C16">
        <v>203.48628000000002</v>
      </c>
      <c r="D16">
        <v>259.16748000000001</v>
      </c>
    </row>
    <row r="17" spans="1:4" x14ac:dyDescent="0.25">
      <c r="A17" t="s">
        <v>641</v>
      </c>
      <c r="B17">
        <v>40</v>
      </c>
      <c r="C17">
        <v>315.16192000000001</v>
      </c>
      <c r="D17">
        <v>640</v>
      </c>
    </row>
    <row r="18" spans="1:4" x14ac:dyDescent="0.25">
      <c r="A18" t="s">
        <v>675</v>
      </c>
      <c r="B18">
        <v>40</v>
      </c>
      <c r="C18">
        <v>407.64528000000001</v>
      </c>
      <c r="D18">
        <v>587.89184</v>
      </c>
    </row>
    <row r="19" spans="1:4" x14ac:dyDescent="0.25">
      <c r="A19" t="s">
        <v>618</v>
      </c>
      <c r="B19">
        <v>30</v>
      </c>
      <c r="C19">
        <v>232.57668000000001</v>
      </c>
      <c r="D19">
        <v>442.31183999999996</v>
      </c>
    </row>
    <row r="20" spans="1:4" x14ac:dyDescent="0.25">
      <c r="A20" t="s">
        <v>146</v>
      </c>
      <c r="B20">
        <v>34</v>
      </c>
      <c r="C20">
        <v>1624.7988</v>
      </c>
      <c r="D20">
        <v>3046.6651999999999</v>
      </c>
    </row>
    <row r="21" spans="1:4" x14ac:dyDescent="0.25">
      <c r="A21" t="s">
        <v>96</v>
      </c>
      <c r="B21">
        <v>25</v>
      </c>
      <c r="C21">
        <v>169.58100000000002</v>
      </c>
      <c r="D21">
        <v>212.20759999999999</v>
      </c>
    </row>
    <row r="22" spans="1:4" x14ac:dyDescent="0.25">
      <c r="A22" t="s">
        <v>561</v>
      </c>
      <c r="B22">
        <v>25</v>
      </c>
      <c r="C22">
        <v>189.39570000000001</v>
      </c>
      <c r="D22">
        <v>352</v>
      </c>
    </row>
    <row r="23" spans="1:4" x14ac:dyDescent="0.25">
      <c r="A23" t="s">
        <v>565</v>
      </c>
      <c r="B23">
        <v>15</v>
      </c>
      <c r="C23">
        <v>64.830120000000008</v>
      </c>
      <c r="D23">
        <v>120</v>
      </c>
    </row>
    <row r="24" spans="1:4" x14ac:dyDescent="0.25">
      <c r="A24" t="s">
        <v>669</v>
      </c>
      <c r="B24">
        <v>35</v>
      </c>
      <c r="C24">
        <v>431.67292000000003</v>
      </c>
      <c r="D24">
        <v>582.40013999999996</v>
      </c>
    </row>
    <row r="25" spans="1:4" x14ac:dyDescent="0.25">
      <c r="A25" t="s">
        <v>1008</v>
      </c>
      <c r="B25">
        <v>8</v>
      </c>
      <c r="C25">
        <v>40.56532</v>
      </c>
      <c r="D25">
        <v>46.816000000000003</v>
      </c>
    </row>
    <row r="26" spans="1:4" x14ac:dyDescent="0.25">
      <c r="A26" t="s">
        <v>587</v>
      </c>
      <c r="B26">
        <v>30</v>
      </c>
      <c r="C26">
        <v>242.29500000000002</v>
      </c>
      <c r="D26">
        <v>426.0822</v>
      </c>
    </row>
    <row r="27" spans="1:4" x14ac:dyDescent="0.25">
      <c r="A27" t="s">
        <v>826</v>
      </c>
      <c r="B27">
        <v>22</v>
      </c>
      <c r="C27">
        <v>584.52160000000003</v>
      </c>
      <c r="D27">
        <v>1053.2057600000001</v>
      </c>
    </row>
    <row r="28" spans="1:4" x14ac:dyDescent="0.25">
      <c r="A28" t="s">
        <v>234</v>
      </c>
      <c r="B28">
        <v>12</v>
      </c>
      <c r="C28">
        <v>77.393051999999997</v>
      </c>
      <c r="D28">
        <v>100.89504000000001</v>
      </c>
    </row>
    <row r="29" spans="1:4" x14ac:dyDescent="0.25">
      <c r="A29" t="s">
        <v>582</v>
      </c>
      <c r="B29">
        <v>25</v>
      </c>
      <c r="C29">
        <v>167.31480000000002</v>
      </c>
      <c r="D29">
        <v>343.27269999999999</v>
      </c>
    </row>
    <row r="30" spans="1:4" x14ac:dyDescent="0.25">
      <c r="A30" t="s">
        <v>555</v>
      </c>
      <c r="B30">
        <v>15</v>
      </c>
      <c r="C30">
        <v>56.671662000000005</v>
      </c>
      <c r="D30">
        <v>110.39999999999999</v>
      </c>
    </row>
    <row r="31" spans="1:4" x14ac:dyDescent="0.25">
      <c r="A31" t="s">
        <v>545</v>
      </c>
      <c r="B31">
        <v>15</v>
      </c>
      <c r="C31">
        <v>95.400900000000007</v>
      </c>
      <c r="D31">
        <v>230.39999999999998</v>
      </c>
    </row>
    <row r="32" spans="1:4" x14ac:dyDescent="0.25">
      <c r="A32" t="s">
        <v>79</v>
      </c>
      <c r="B32">
        <v>20</v>
      </c>
      <c r="C32">
        <v>104.34272</v>
      </c>
      <c r="D32">
        <v>166.4</v>
      </c>
    </row>
    <row r="33" spans="1:4" x14ac:dyDescent="0.25">
      <c r="A33" t="s">
        <v>737</v>
      </c>
      <c r="B33">
        <v>8</v>
      </c>
      <c r="C33">
        <v>24.009208000000001</v>
      </c>
      <c r="D33">
        <v>40.479999999999997</v>
      </c>
    </row>
    <row r="34" spans="1:4" x14ac:dyDescent="0.25">
      <c r="A34" t="s">
        <v>851</v>
      </c>
      <c r="B34">
        <v>24.75</v>
      </c>
      <c r="C34">
        <v>900.46565999999996</v>
      </c>
      <c r="D34">
        <v>1555.2</v>
      </c>
    </row>
    <row r="35" spans="1:4" x14ac:dyDescent="0.25">
      <c r="A35" t="s">
        <v>115</v>
      </c>
      <c r="B35">
        <v>30</v>
      </c>
      <c r="C35">
        <v>206.34947999999997</v>
      </c>
      <c r="D35">
        <v>276.93024000000003</v>
      </c>
    </row>
    <row r="36" spans="1:4" x14ac:dyDescent="0.25">
      <c r="A36" t="s">
        <v>880</v>
      </c>
      <c r="B36">
        <v>27.5</v>
      </c>
      <c r="C36">
        <v>913.49220000000003</v>
      </c>
      <c r="D36">
        <v>1572.6233999999999</v>
      </c>
    </row>
    <row r="37" spans="1:4" x14ac:dyDescent="0.25">
      <c r="A37" t="s">
        <v>1043</v>
      </c>
      <c r="B37">
        <v>12</v>
      </c>
      <c r="C37">
        <v>48.941286000000005</v>
      </c>
      <c r="D37">
        <v>71.736360000000005</v>
      </c>
    </row>
    <row r="38" spans="1:4" x14ac:dyDescent="0.25">
      <c r="A38" t="s">
        <v>578</v>
      </c>
      <c r="B38">
        <v>20</v>
      </c>
      <c r="C38">
        <v>71.247960000000006</v>
      </c>
      <c r="D38">
        <v>128</v>
      </c>
    </row>
    <row r="39" spans="1:4" x14ac:dyDescent="0.25">
      <c r="A39" t="s">
        <v>548</v>
      </c>
      <c r="B39">
        <v>20</v>
      </c>
      <c r="C39">
        <v>131.15432000000001</v>
      </c>
      <c r="D39">
        <v>268.8</v>
      </c>
    </row>
    <row r="40" spans="1:4" x14ac:dyDescent="0.25">
      <c r="A40" t="s">
        <v>672</v>
      </c>
      <c r="B40">
        <v>45</v>
      </c>
      <c r="C40">
        <v>533.37419999999997</v>
      </c>
      <c r="D40">
        <v>652.81932000000006</v>
      </c>
    </row>
    <row r="41" spans="1:4" x14ac:dyDescent="0.25">
      <c r="A41" t="s">
        <v>281</v>
      </c>
      <c r="B41">
        <v>16</v>
      </c>
      <c r="C41">
        <v>113.13131199999999</v>
      </c>
      <c r="D41">
        <v>147.20004800000001</v>
      </c>
    </row>
    <row r="42" spans="1:4" x14ac:dyDescent="0.25">
      <c r="A42" t="s">
        <v>1024</v>
      </c>
      <c r="B42">
        <v>12</v>
      </c>
      <c r="C42">
        <v>49.522242000000006</v>
      </c>
      <c r="D42">
        <v>67.214100000000002</v>
      </c>
    </row>
    <row r="43" spans="1:4" x14ac:dyDescent="0.25">
      <c r="A43" t="s">
        <v>815</v>
      </c>
      <c r="B43">
        <v>16.5</v>
      </c>
      <c r="C43">
        <v>213.87515999999999</v>
      </c>
      <c r="D43">
        <v>864</v>
      </c>
    </row>
    <row r="44" spans="1:4" x14ac:dyDescent="0.25">
      <c r="A44" t="s">
        <v>643</v>
      </c>
      <c r="B44">
        <v>40</v>
      </c>
      <c r="C44">
        <v>390.27152000000001</v>
      </c>
      <c r="D44">
        <v>609.28</v>
      </c>
    </row>
    <row r="45" spans="1:4" x14ac:dyDescent="0.25">
      <c r="A45" t="s">
        <v>593</v>
      </c>
      <c r="B45">
        <v>20</v>
      </c>
      <c r="C45">
        <v>100.26</v>
      </c>
      <c r="D45">
        <v>140.80000000000001</v>
      </c>
    </row>
    <row r="46" spans="1:4" x14ac:dyDescent="0.25">
      <c r="A46" t="s">
        <v>598</v>
      </c>
      <c r="B46">
        <v>25</v>
      </c>
      <c r="C46">
        <v>227.7269</v>
      </c>
      <c r="D46">
        <v>416</v>
      </c>
    </row>
    <row r="47" spans="1:4" x14ac:dyDescent="0.25">
      <c r="A47" t="s">
        <v>658</v>
      </c>
      <c r="B47">
        <v>35</v>
      </c>
      <c r="C47">
        <v>416.83627999999999</v>
      </c>
      <c r="D47">
        <v>582.4</v>
      </c>
    </row>
    <row r="48" spans="1:4" x14ac:dyDescent="0.25">
      <c r="A48" t="s">
        <v>930</v>
      </c>
      <c r="B48">
        <v>33</v>
      </c>
      <c r="C48">
        <v>1340.27232</v>
      </c>
      <c r="D48">
        <v>2059.5753599999998</v>
      </c>
    </row>
    <row r="49" spans="1:4" x14ac:dyDescent="0.25">
      <c r="A49" t="s">
        <v>819</v>
      </c>
      <c r="B49">
        <v>22</v>
      </c>
      <c r="C49">
        <v>345.05824000000001</v>
      </c>
      <c r="D49">
        <v>883.2</v>
      </c>
    </row>
    <row r="50" spans="1:4" x14ac:dyDescent="0.25">
      <c r="A50" t="s">
        <v>925</v>
      </c>
      <c r="B50">
        <v>33</v>
      </c>
      <c r="C50">
        <v>983.79696000000001</v>
      </c>
      <c r="D50">
        <v>1616.02224</v>
      </c>
    </row>
    <row r="51" spans="1:4" x14ac:dyDescent="0.25">
      <c r="A51" t="s">
        <v>712</v>
      </c>
      <c r="B51">
        <v>12</v>
      </c>
      <c r="C51">
        <v>36.708916000000002</v>
      </c>
      <c r="D51">
        <v>47.870759999999997</v>
      </c>
    </row>
    <row r="52" spans="1:4" x14ac:dyDescent="0.25">
      <c r="A52" t="s">
        <v>67</v>
      </c>
      <c r="B52">
        <v>15</v>
      </c>
      <c r="C52">
        <v>46.53537</v>
      </c>
      <c r="D52">
        <v>100.80000000000001</v>
      </c>
    </row>
    <row r="53" spans="1:4" x14ac:dyDescent="0.25">
      <c r="A53" t="s">
        <v>522</v>
      </c>
      <c r="B53">
        <v>20</v>
      </c>
      <c r="C53">
        <v>65.293992000000003</v>
      </c>
      <c r="D53">
        <v>134.39992000000001</v>
      </c>
    </row>
    <row r="54" spans="1:4" x14ac:dyDescent="0.25">
      <c r="A54" t="s">
        <v>465</v>
      </c>
      <c r="B54">
        <v>12</v>
      </c>
      <c r="C54">
        <v>916.65632000000005</v>
      </c>
      <c r="D54">
        <v>1011.2</v>
      </c>
    </row>
    <row r="55" spans="1:4" x14ac:dyDescent="0.25">
      <c r="A55" t="s">
        <v>678</v>
      </c>
      <c r="B55">
        <v>50</v>
      </c>
      <c r="C55">
        <v>597.58640000000003</v>
      </c>
      <c r="D55">
        <v>704</v>
      </c>
    </row>
    <row r="56" spans="1:4" x14ac:dyDescent="0.25">
      <c r="A56" t="s">
        <v>558</v>
      </c>
      <c r="B56">
        <v>20</v>
      </c>
      <c r="C56">
        <v>191.39815999999999</v>
      </c>
      <c r="D56">
        <v>306.98295999999999</v>
      </c>
    </row>
    <row r="57" spans="1:4" x14ac:dyDescent="0.25">
      <c r="A57" t="s">
        <v>863</v>
      </c>
      <c r="B57">
        <v>33</v>
      </c>
      <c r="C57">
        <v>931.58807999999999</v>
      </c>
      <c r="D57">
        <v>1920</v>
      </c>
    </row>
    <row r="58" spans="1:4" x14ac:dyDescent="0.25">
      <c r="A58" t="s">
        <v>829</v>
      </c>
      <c r="B58">
        <v>19.25</v>
      </c>
      <c r="C58">
        <v>645.42337999999995</v>
      </c>
      <c r="D58">
        <v>1164.8</v>
      </c>
    </row>
    <row r="59" spans="1:4" x14ac:dyDescent="0.25">
      <c r="A59" t="s">
        <v>243</v>
      </c>
      <c r="B59">
        <v>12</v>
      </c>
      <c r="C59">
        <v>69.603995999999995</v>
      </c>
      <c r="D59">
        <v>105.70758000000001</v>
      </c>
    </row>
    <row r="60" spans="1:4" x14ac:dyDescent="0.25">
      <c r="A60" t="s">
        <v>528</v>
      </c>
      <c r="B60">
        <v>20</v>
      </c>
      <c r="C60">
        <v>45.120511999999998</v>
      </c>
      <c r="D60">
        <v>115.2</v>
      </c>
    </row>
    <row r="61" spans="1:4" x14ac:dyDescent="0.25">
      <c r="A61" t="s">
        <v>837</v>
      </c>
      <c r="B61">
        <v>24.75</v>
      </c>
      <c r="C61">
        <v>755.71505999999999</v>
      </c>
      <c r="D61">
        <v>1324.8</v>
      </c>
    </row>
    <row r="62" spans="1:4" x14ac:dyDescent="0.25">
      <c r="A62" t="s">
        <v>110</v>
      </c>
      <c r="B62">
        <v>25</v>
      </c>
      <c r="C62">
        <v>185.83240000000001</v>
      </c>
      <c r="D62">
        <v>240</v>
      </c>
    </row>
    <row r="63" spans="1:4" x14ac:dyDescent="0.25">
      <c r="A63" t="s">
        <v>758</v>
      </c>
      <c r="B63">
        <v>12</v>
      </c>
      <c r="C63">
        <v>31.40925</v>
      </c>
      <c r="D63">
        <v>57.599981999999997</v>
      </c>
    </row>
    <row r="64" spans="1:4" x14ac:dyDescent="0.25">
      <c r="A64" t="s">
        <v>143</v>
      </c>
      <c r="B64">
        <v>32</v>
      </c>
      <c r="C64">
        <v>1529.1372799999999</v>
      </c>
      <c r="D64">
        <v>2547.23648</v>
      </c>
    </row>
    <row r="65" spans="1:4" x14ac:dyDescent="0.25">
      <c r="A65" t="s">
        <v>1002</v>
      </c>
      <c r="B65">
        <v>8</v>
      </c>
      <c r="C65">
        <v>39.319611999999999</v>
      </c>
      <c r="D65">
        <v>44.854439999999997</v>
      </c>
    </row>
    <row r="66" spans="1:4" x14ac:dyDescent="0.25">
      <c r="A66" t="s">
        <v>992</v>
      </c>
      <c r="B66">
        <v>8</v>
      </c>
      <c r="C66">
        <v>28.247095999999999</v>
      </c>
      <c r="D66">
        <v>42.683599999999998</v>
      </c>
    </row>
    <row r="67" spans="1:4" x14ac:dyDescent="0.25">
      <c r="A67" t="s">
        <v>949</v>
      </c>
      <c r="B67">
        <v>38.5</v>
      </c>
      <c r="C67">
        <v>1354.56888</v>
      </c>
      <c r="D67">
        <v>2419.1994399999999</v>
      </c>
    </row>
    <row r="68" spans="1:4" x14ac:dyDescent="0.25">
      <c r="A68" t="s">
        <v>567</v>
      </c>
      <c r="B68">
        <v>20</v>
      </c>
      <c r="C68">
        <v>181.71096</v>
      </c>
      <c r="D68">
        <v>332.8</v>
      </c>
    </row>
    <row r="69" spans="1:4" x14ac:dyDescent="0.25">
      <c r="A69" t="s">
        <v>940</v>
      </c>
      <c r="B69">
        <v>35.75</v>
      </c>
      <c r="C69">
        <v>1434.8606399999999</v>
      </c>
      <c r="D69">
        <v>2225.6587200000004</v>
      </c>
    </row>
    <row r="70" spans="1:4" x14ac:dyDescent="0.25">
      <c r="A70" t="s">
        <v>23</v>
      </c>
      <c r="B70">
        <v>256</v>
      </c>
      <c r="C70">
        <v>1777.40544</v>
      </c>
      <c r="D70">
        <v>2291.6896000000002</v>
      </c>
    </row>
    <row r="71" spans="1:4" x14ac:dyDescent="0.25">
      <c r="A71" t="s">
        <v>69</v>
      </c>
      <c r="B71">
        <v>15</v>
      </c>
      <c r="C71">
        <v>65.681520000000006</v>
      </c>
      <c r="D71">
        <v>124.80000000000001</v>
      </c>
    </row>
    <row r="72" spans="1:4" x14ac:dyDescent="0.25">
      <c r="A72" t="s">
        <v>928</v>
      </c>
      <c r="B72">
        <v>33</v>
      </c>
      <c r="C72">
        <v>1080.6249600000001</v>
      </c>
      <c r="D72">
        <v>1920</v>
      </c>
    </row>
    <row r="73" spans="1:4" x14ac:dyDescent="0.25">
      <c r="A73" t="s">
        <v>89</v>
      </c>
      <c r="B73">
        <v>25</v>
      </c>
      <c r="C73">
        <v>87.621219999999994</v>
      </c>
      <c r="D73">
        <v>176</v>
      </c>
    </row>
    <row r="74" spans="1:4" x14ac:dyDescent="0.25">
      <c r="A74" t="s">
        <v>1074</v>
      </c>
      <c r="B74">
        <v>12</v>
      </c>
      <c r="C74">
        <v>19.539884000000001</v>
      </c>
      <c r="D74">
        <v>38.400004000000003</v>
      </c>
    </row>
    <row r="75" spans="1:4" x14ac:dyDescent="0.25">
      <c r="A75" t="s">
        <v>269</v>
      </c>
      <c r="B75">
        <v>16</v>
      </c>
      <c r="C75">
        <v>103.238224</v>
      </c>
      <c r="D75">
        <v>134.51687999999999</v>
      </c>
    </row>
    <row r="76" spans="1:4" x14ac:dyDescent="0.25">
      <c r="A76" t="s">
        <v>543</v>
      </c>
      <c r="B76">
        <v>15</v>
      </c>
      <c r="C76">
        <v>47.453562000000005</v>
      </c>
      <c r="D76">
        <v>96</v>
      </c>
    </row>
    <row r="77" spans="1:4" x14ac:dyDescent="0.25">
      <c r="A77" t="s">
        <v>1062</v>
      </c>
      <c r="B77">
        <v>24</v>
      </c>
      <c r="C77">
        <v>60.717328000000002</v>
      </c>
      <c r="D77">
        <v>72.545544000000007</v>
      </c>
    </row>
    <row r="78" spans="1:4" x14ac:dyDescent="0.25">
      <c r="A78" t="s">
        <v>153</v>
      </c>
      <c r="B78">
        <v>71.5</v>
      </c>
      <c r="C78">
        <v>2479.6665600000001</v>
      </c>
      <c r="D78">
        <v>3534.5711999999999</v>
      </c>
    </row>
    <row r="79" spans="1:4" x14ac:dyDescent="0.25">
      <c r="A79" t="s">
        <v>252</v>
      </c>
      <c r="B79">
        <v>12</v>
      </c>
      <c r="C79">
        <v>64.386060000000001</v>
      </c>
      <c r="D79">
        <v>110.39998800000001</v>
      </c>
    </row>
    <row r="80" spans="1:4" x14ac:dyDescent="0.25">
      <c r="A80" t="s">
        <v>1075</v>
      </c>
      <c r="B80">
        <v>2.048</v>
      </c>
      <c r="C80">
        <v>28.528548000000001</v>
      </c>
      <c r="D80">
        <v>37.075668</v>
      </c>
    </row>
    <row r="81" spans="1:4" x14ac:dyDescent="0.25">
      <c r="A81" t="s">
        <v>139</v>
      </c>
      <c r="B81">
        <v>32</v>
      </c>
      <c r="C81">
        <v>1499.8841600000001</v>
      </c>
      <c r="D81">
        <v>3049.3459200000002</v>
      </c>
    </row>
    <row r="82" spans="1:4" x14ac:dyDescent="0.25">
      <c r="A82" t="s">
        <v>854</v>
      </c>
      <c r="B82">
        <v>24.75</v>
      </c>
      <c r="C82">
        <v>1152.53496</v>
      </c>
      <c r="D82">
        <v>1728</v>
      </c>
    </row>
    <row r="83" spans="1:4" x14ac:dyDescent="0.25">
      <c r="A83" t="s">
        <v>841</v>
      </c>
      <c r="B83">
        <v>22</v>
      </c>
      <c r="C83">
        <v>776.50879999999995</v>
      </c>
      <c r="D83">
        <v>1291.0606399999999</v>
      </c>
    </row>
    <row r="84" spans="1:4" x14ac:dyDescent="0.25">
      <c r="A84" t="s">
        <v>65</v>
      </c>
      <c r="B84">
        <v>10</v>
      </c>
      <c r="C84">
        <v>18.473416</v>
      </c>
      <c r="D84">
        <v>80</v>
      </c>
    </row>
    <row r="85" spans="1:4" x14ac:dyDescent="0.25">
      <c r="A85" t="s">
        <v>886</v>
      </c>
      <c r="B85">
        <v>35.75</v>
      </c>
      <c r="C85">
        <v>815.43000000000006</v>
      </c>
      <c r="D85">
        <v>1612.8000000000002</v>
      </c>
    </row>
    <row r="86" spans="1:4" x14ac:dyDescent="0.25">
      <c r="A86" t="s">
        <v>917</v>
      </c>
      <c r="B86">
        <v>12</v>
      </c>
      <c r="C86">
        <v>31.301796000000003</v>
      </c>
      <c r="D86">
        <v>54.520698000000003</v>
      </c>
    </row>
    <row r="87" spans="1:4" x14ac:dyDescent="0.25">
      <c r="A87" t="s">
        <v>682</v>
      </c>
      <c r="B87">
        <v>45</v>
      </c>
      <c r="C87">
        <v>481.37328000000002</v>
      </c>
      <c r="D87">
        <v>662.4</v>
      </c>
    </row>
    <row r="88" spans="1:4" x14ac:dyDescent="0.25">
      <c r="A88" t="s">
        <v>517</v>
      </c>
      <c r="B88">
        <v>15</v>
      </c>
      <c r="C88">
        <v>62.003143999999999</v>
      </c>
      <c r="D88">
        <v>128</v>
      </c>
    </row>
    <row r="89" spans="1:4" x14ac:dyDescent="0.25">
      <c r="A89" t="s">
        <v>652</v>
      </c>
      <c r="B89">
        <v>20</v>
      </c>
      <c r="C89">
        <v>162.48231999999999</v>
      </c>
      <c r="D89">
        <v>197.56456</v>
      </c>
    </row>
    <row r="90" spans="1:4" x14ac:dyDescent="0.25">
      <c r="A90" t="s">
        <v>856</v>
      </c>
      <c r="B90">
        <v>27.5</v>
      </c>
      <c r="C90">
        <v>887.69940000000008</v>
      </c>
      <c r="D90">
        <v>1423.143</v>
      </c>
    </row>
    <row r="91" spans="1:4" x14ac:dyDescent="0.25">
      <c r="A91" t="s">
        <v>1049</v>
      </c>
      <c r="B91">
        <v>12</v>
      </c>
      <c r="C91">
        <v>65.37324000000001</v>
      </c>
      <c r="D91">
        <v>79.795200000000008</v>
      </c>
    </row>
    <row r="92" spans="1:4" x14ac:dyDescent="0.25">
      <c r="A92" t="s">
        <v>62</v>
      </c>
      <c r="B92">
        <v>20</v>
      </c>
      <c r="C92">
        <v>99.563999999999993</v>
      </c>
      <c r="D92">
        <v>160</v>
      </c>
    </row>
    <row r="93" spans="1:4" x14ac:dyDescent="0.25">
      <c r="A93" t="s">
        <v>933</v>
      </c>
      <c r="B93">
        <v>33</v>
      </c>
      <c r="C93">
        <v>1619.2512000000002</v>
      </c>
      <c r="D93">
        <v>2234.3090400000001</v>
      </c>
    </row>
    <row r="94" spans="1:4" x14ac:dyDescent="0.25">
      <c r="A94" t="s">
        <v>784</v>
      </c>
      <c r="B94">
        <v>35</v>
      </c>
      <c r="C94">
        <v>174.41018</v>
      </c>
      <c r="D94">
        <v>492.80000000000007</v>
      </c>
    </row>
    <row r="95" spans="1:4" x14ac:dyDescent="0.25">
      <c r="A95" t="s">
        <v>901</v>
      </c>
      <c r="B95">
        <v>12</v>
      </c>
      <c r="C95">
        <v>26.271035999999999</v>
      </c>
      <c r="D95">
        <v>40</v>
      </c>
    </row>
    <row r="96" spans="1:4" x14ac:dyDescent="0.25">
      <c r="A96" t="s">
        <v>33</v>
      </c>
      <c r="B96">
        <v>256</v>
      </c>
      <c r="C96">
        <v>1955.60896</v>
      </c>
      <c r="D96">
        <v>2672.8256000000001</v>
      </c>
    </row>
    <row r="97" spans="1:4" x14ac:dyDescent="0.25">
      <c r="A97" t="s">
        <v>36</v>
      </c>
      <c r="B97">
        <v>256</v>
      </c>
      <c r="C97">
        <v>2038.46336</v>
      </c>
      <c r="D97">
        <v>3134.2854400000001</v>
      </c>
    </row>
    <row r="98" spans="1:4" x14ac:dyDescent="0.25">
      <c r="A98" t="s">
        <v>799</v>
      </c>
      <c r="B98">
        <v>40</v>
      </c>
      <c r="C98">
        <v>345.08800000000002</v>
      </c>
      <c r="D98">
        <v>563.20000000000005</v>
      </c>
    </row>
    <row r="99" spans="1:4" x14ac:dyDescent="0.25">
      <c r="A99" t="s">
        <v>685</v>
      </c>
      <c r="B99">
        <v>55</v>
      </c>
      <c r="C99">
        <v>614.61422000000005</v>
      </c>
      <c r="D99">
        <v>774.40000000000009</v>
      </c>
    </row>
    <row r="100" spans="1:4" x14ac:dyDescent="0.25">
      <c r="A100" t="s">
        <v>347</v>
      </c>
      <c r="B100">
        <v>6</v>
      </c>
      <c r="C100">
        <v>31.264483999999999</v>
      </c>
      <c r="D100">
        <v>38.4</v>
      </c>
    </row>
    <row r="101" spans="1:4" x14ac:dyDescent="0.25">
      <c r="A101" t="s">
        <v>835</v>
      </c>
      <c r="B101">
        <v>27.5</v>
      </c>
      <c r="C101">
        <v>704.68059999999991</v>
      </c>
      <c r="D101">
        <v>1280</v>
      </c>
    </row>
    <row r="102" spans="1:4" x14ac:dyDescent="0.25">
      <c r="A102" t="s">
        <v>606</v>
      </c>
      <c r="B102">
        <v>20</v>
      </c>
      <c r="C102">
        <v>242.61624</v>
      </c>
      <c r="D102">
        <v>409.6</v>
      </c>
    </row>
    <row r="103" spans="1:4" x14ac:dyDescent="0.25">
      <c r="A103" t="s">
        <v>1055</v>
      </c>
      <c r="B103">
        <v>12</v>
      </c>
      <c r="C103">
        <v>63.179099999999998</v>
      </c>
      <c r="D103">
        <v>83.155560000000008</v>
      </c>
    </row>
    <row r="104" spans="1:4" x14ac:dyDescent="0.25">
      <c r="A104" t="s">
        <v>71</v>
      </c>
      <c r="B104">
        <v>15</v>
      </c>
      <c r="C104">
        <v>43.152760000000001</v>
      </c>
      <c r="D104">
        <v>111.56536</v>
      </c>
    </row>
    <row r="105" spans="1:4" x14ac:dyDescent="0.25">
      <c r="A105" t="s">
        <v>971</v>
      </c>
      <c r="B105">
        <v>11</v>
      </c>
      <c r="C105">
        <v>128.59520000000001</v>
      </c>
      <c r="D105">
        <v>430.08</v>
      </c>
    </row>
    <row r="106" spans="1:4" x14ac:dyDescent="0.25">
      <c r="A106" t="s">
        <v>534</v>
      </c>
      <c r="B106">
        <v>10</v>
      </c>
      <c r="C106">
        <v>39.751035999999999</v>
      </c>
      <c r="D106">
        <v>76.800039999999996</v>
      </c>
    </row>
    <row r="107" spans="1:4" x14ac:dyDescent="0.25">
      <c r="A107" t="s">
        <v>27</v>
      </c>
      <c r="B107">
        <v>256</v>
      </c>
      <c r="C107">
        <v>1896.55872</v>
      </c>
      <c r="D107">
        <v>2467.2230399999999</v>
      </c>
    </row>
    <row r="108" spans="1:4" x14ac:dyDescent="0.25">
      <c r="A108" t="s">
        <v>646</v>
      </c>
      <c r="B108">
        <v>35</v>
      </c>
      <c r="C108">
        <v>350.86645999999996</v>
      </c>
      <c r="D108">
        <v>448</v>
      </c>
    </row>
    <row r="109" spans="1:4" x14ac:dyDescent="0.25">
      <c r="A109" t="s">
        <v>84</v>
      </c>
      <c r="B109">
        <v>25</v>
      </c>
      <c r="C109">
        <v>150.5729</v>
      </c>
      <c r="D109">
        <v>192</v>
      </c>
    </row>
    <row r="110" spans="1:4" x14ac:dyDescent="0.25">
      <c r="A110" t="s">
        <v>810</v>
      </c>
      <c r="B110">
        <v>19.25</v>
      </c>
      <c r="C110">
        <v>218.71584000000001</v>
      </c>
      <c r="D110">
        <v>896</v>
      </c>
    </row>
    <row r="111" spans="1:4" x14ac:dyDescent="0.25">
      <c r="A111" t="s">
        <v>906</v>
      </c>
      <c r="B111">
        <v>8</v>
      </c>
      <c r="C111">
        <v>22.729652000000002</v>
      </c>
      <c r="D111">
        <v>36.160004000000001</v>
      </c>
    </row>
    <row r="112" spans="1:4" x14ac:dyDescent="0.25">
      <c r="A112" t="s">
        <v>781</v>
      </c>
      <c r="B112">
        <v>20</v>
      </c>
      <c r="C112">
        <v>80.936559999999986</v>
      </c>
      <c r="D112">
        <v>176</v>
      </c>
    </row>
    <row r="113" spans="1:4" x14ac:dyDescent="0.25">
      <c r="A113" t="s">
        <v>1076</v>
      </c>
      <c r="B113">
        <v>6</v>
      </c>
      <c r="C113">
        <v>47.109450000000002</v>
      </c>
      <c r="D113">
        <v>62.395619999999994</v>
      </c>
    </row>
    <row r="114" spans="1:4" x14ac:dyDescent="0.25">
      <c r="A114" t="s">
        <v>1077</v>
      </c>
      <c r="B114">
        <v>2</v>
      </c>
      <c r="C114">
        <v>25.541640000000001</v>
      </c>
      <c r="D114">
        <v>35.423003999999999</v>
      </c>
    </row>
    <row r="115" spans="1:4" x14ac:dyDescent="0.25">
      <c r="A115" t="s">
        <v>936</v>
      </c>
      <c r="B115">
        <v>35.75</v>
      </c>
      <c r="C115">
        <v>1101.3504</v>
      </c>
    </row>
    <row r="116" spans="1:4" x14ac:dyDescent="0.25">
      <c r="A116" t="s">
        <v>6</v>
      </c>
      <c r="B116">
        <v>128</v>
      </c>
      <c r="C116">
        <v>926.21888000000001</v>
      </c>
      <c r="D116">
        <v>1484.8006399999999</v>
      </c>
    </row>
    <row r="117" spans="1:4" x14ac:dyDescent="0.25">
      <c r="A117" t="s">
        <v>585</v>
      </c>
      <c r="B117">
        <v>25</v>
      </c>
      <c r="C117">
        <v>134.98259999999999</v>
      </c>
      <c r="D117">
        <v>320</v>
      </c>
    </row>
    <row r="118" spans="1:4" x14ac:dyDescent="0.25">
      <c r="A118" t="s">
        <v>570</v>
      </c>
      <c r="B118">
        <v>25</v>
      </c>
      <c r="C118">
        <v>170.10829999999999</v>
      </c>
      <c r="D118">
        <v>384</v>
      </c>
    </row>
    <row r="119" spans="1:4" x14ac:dyDescent="0.25">
      <c r="A119" t="s">
        <v>287</v>
      </c>
      <c r="B119">
        <v>16</v>
      </c>
      <c r="C119">
        <v>28.3125</v>
      </c>
      <c r="D119">
        <v>124.80000000000001</v>
      </c>
    </row>
    <row r="120" spans="1:4" x14ac:dyDescent="0.25">
      <c r="A120" t="s">
        <v>921</v>
      </c>
      <c r="B120">
        <v>24.75</v>
      </c>
      <c r="C120">
        <v>846.18756000000008</v>
      </c>
      <c r="D120">
        <v>1684.1655000000001</v>
      </c>
    </row>
    <row r="121" spans="1:4" x14ac:dyDescent="0.25">
      <c r="A121" t="s">
        <v>802</v>
      </c>
      <c r="B121">
        <v>45</v>
      </c>
      <c r="C121">
        <v>373.82382000000001</v>
      </c>
      <c r="D121">
        <v>633.6</v>
      </c>
    </row>
    <row r="122" spans="1:4" x14ac:dyDescent="0.25">
      <c r="A122" t="s">
        <v>844</v>
      </c>
      <c r="B122">
        <v>22</v>
      </c>
      <c r="C122">
        <v>724.29215999999997</v>
      </c>
      <c r="D122">
        <v>857.14287999999999</v>
      </c>
    </row>
    <row r="123" spans="1:4" x14ac:dyDescent="0.25">
      <c r="A123" t="s">
        <v>1078</v>
      </c>
      <c r="B123">
        <v>20</v>
      </c>
      <c r="C123">
        <v>136.96224000000001</v>
      </c>
      <c r="D123">
        <v>166.40008</v>
      </c>
    </row>
    <row r="124" spans="1:4" x14ac:dyDescent="0.25">
      <c r="A124" t="s">
        <v>774</v>
      </c>
      <c r="B124">
        <v>16</v>
      </c>
      <c r="C124">
        <v>97.206639999999993</v>
      </c>
      <c r="D124">
        <v>128</v>
      </c>
    </row>
    <row r="125" spans="1:4" x14ac:dyDescent="0.25">
      <c r="A125" t="s">
        <v>689</v>
      </c>
      <c r="B125">
        <v>12</v>
      </c>
      <c r="C125">
        <v>28.576575999999999</v>
      </c>
      <c r="D125">
        <v>37.026268000000002</v>
      </c>
    </row>
    <row r="126" spans="1:4" x14ac:dyDescent="0.25">
      <c r="A126" t="s">
        <v>968</v>
      </c>
      <c r="B126">
        <v>38.5</v>
      </c>
      <c r="C126">
        <v>1226.0886399999999</v>
      </c>
      <c r="D126">
        <v>1971.2000000000003</v>
      </c>
    </row>
    <row r="127" spans="1:4" x14ac:dyDescent="0.25">
      <c r="A127" t="s">
        <v>19</v>
      </c>
      <c r="B127">
        <v>256</v>
      </c>
      <c r="C127">
        <v>1305.1987200000001</v>
      </c>
      <c r="D127">
        <v>1960.6348800000001</v>
      </c>
    </row>
    <row r="128" spans="1:4" x14ac:dyDescent="0.25">
      <c r="A128" t="s">
        <v>609</v>
      </c>
      <c r="B128">
        <v>25</v>
      </c>
      <c r="C128">
        <v>223.03816</v>
      </c>
      <c r="D128">
        <v>409.6</v>
      </c>
    </row>
    <row r="129" spans="1:4" x14ac:dyDescent="0.25">
      <c r="A129" t="s">
        <v>601</v>
      </c>
      <c r="B129">
        <v>35</v>
      </c>
      <c r="C129">
        <v>200.16192000000001</v>
      </c>
      <c r="D129">
        <v>448</v>
      </c>
    </row>
    <row r="130" spans="1:4" x14ac:dyDescent="0.25">
      <c r="A130" t="s">
        <v>77</v>
      </c>
      <c r="B130">
        <v>25</v>
      </c>
      <c r="C130">
        <v>82.558039999999991</v>
      </c>
      <c r="D130">
        <v>136</v>
      </c>
    </row>
    <row r="131" spans="1:4" x14ac:dyDescent="0.25">
      <c r="A131" t="s">
        <v>975</v>
      </c>
      <c r="B131">
        <v>13.75</v>
      </c>
      <c r="C131">
        <v>173.37510000000003</v>
      </c>
      <c r="D131">
        <v>704</v>
      </c>
    </row>
    <row r="132" spans="1:4" x14ac:dyDescent="0.25">
      <c r="A132" t="s">
        <v>1079</v>
      </c>
      <c r="B132">
        <v>12</v>
      </c>
      <c r="C132">
        <v>45.133848</v>
      </c>
      <c r="D132">
        <v>73.599903999999995</v>
      </c>
    </row>
    <row r="133" spans="1:4" x14ac:dyDescent="0.25">
      <c r="A133" t="s">
        <v>1080</v>
      </c>
      <c r="B133">
        <v>8</v>
      </c>
      <c r="C133">
        <v>37.008339999999997</v>
      </c>
      <c r="D133">
        <v>48</v>
      </c>
    </row>
    <row r="134" spans="1:4" x14ac:dyDescent="0.25">
      <c r="A134" t="s">
        <v>722</v>
      </c>
      <c r="B134">
        <v>8</v>
      </c>
      <c r="C134">
        <v>23.014212000000001</v>
      </c>
      <c r="D134">
        <v>36.234656000000001</v>
      </c>
    </row>
    <row r="135" spans="1:4" x14ac:dyDescent="0.25">
      <c r="A135" t="s">
        <v>11</v>
      </c>
      <c r="B135">
        <v>64</v>
      </c>
      <c r="C135">
        <v>382.89472000000001</v>
      </c>
      <c r="D135">
        <v>563.20000000000005</v>
      </c>
    </row>
    <row r="136" spans="1:4" x14ac:dyDescent="0.25">
      <c r="A136" t="s">
        <v>872</v>
      </c>
      <c r="B136">
        <v>22</v>
      </c>
      <c r="C136">
        <v>718.52080000000001</v>
      </c>
      <c r="D136">
        <v>1433.6</v>
      </c>
    </row>
    <row r="137" spans="1:4" x14ac:dyDescent="0.25">
      <c r="A137" t="s">
        <v>869</v>
      </c>
      <c r="B137">
        <v>24.75</v>
      </c>
      <c r="C137">
        <v>1037.2912200000001</v>
      </c>
      <c r="D137">
        <v>1684.8</v>
      </c>
    </row>
    <row r="138" spans="1:4" x14ac:dyDescent="0.25">
      <c r="A138" t="s">
        <v>661</v>
      </c>
      <c r="B138">
        <v>35</v>
      </c>
      <c r="C138">
        <v>371.83104000000003</v>
      </c>
      <c r="D138">
        <v>515.19999999999993</v>
      </c>
    </row>
    <row r="139" spans="1:4" x14ac:dyDescent="0.25">
      <c r="A139" t="s">
        <v>750</v>
      </c>
      <c r="B139">
        <v>12</v>
      </c>
      <c r="C139">
        <v>20.336756000000001</v>
      </c>
      <c r="D139">
        <v>42.624000000000002</v>
      </c>
    </row>
    <row r="140" spans="1:4" x14ac:dyDescent="0.25">
      <c r="A140" t="s">
        <v>149</v>
      </c>
      <c r="B140">
        <v>34</v>
      </c>
      <c r="C140">
        <v>2072.8440000000001</v>
      </c>
      <c r="D140">
        <v>3595.1633999999999</v>
      </c>
    </row>
    <row r="141" spans="1:4" x14ac:dyDescent="0.25">
      <c r="A141" t="s">
        <v>59</v>
      </c>
      <c r="B141">
        <v>15</v>
      </c>
      <c r="C141">
        <v>58.070238000000003</v>
      </c>
      <c r="D141">
        <v>105.60000000000001</v>
      </c>
    </row>
    <row r="142" spans="1:4" x14ac:dyDescent="0.25">
      <c r="A142" t="s">
        <v>207</v>
      </c>
      <c r="B142">
        <v>12</v>
      </c>
      <c r="C142">
        <v>58.875624000000002</v>
      </c>
      <c r="D142">
        <v>70.400080000000003</v>
      </c>
    </row>
    <row r="143" spans="1:4" x14ac:dyDescent="0.25">
      <c r="A143" t="s">
        <v>170</v>
      </c>
      <c r="B143">
        <v>28</v>
      </c>
      <c r="C143">
        <v>357.30995999999999</v>
      </c>
      <c r="D143">
        <v>448</v>
      </c>
    </row>
    <row r="144" spans="1:4" x14ac:dyDescent="0.25">
      <c r="A144" t="s">
        <v>964</v>
      </c>
      <c r="B144">
        <v>57</v>
      </c>
      <c r="C144">
        <v>2154.99748</v>
      </c>
      <c r="D144">
        <v>3161.6</v>
      </c>
    </row>
    <row r="145" spans="1:4" x14ac:dyDescent="0.25">
      <c r="A145" t="s">
        <v>960</v>
      </c>
      <c r="B145">
        <v>57</v>
      </c>
      <c r="C145">
        <v>1973.1940800000002</v>
      </c>
      <c r="D145">
        <v>2918.3992400000002</v>
      </c>
    </row>
    <row r="146" spans="1:4" x14ac:dyDescent="0.25">
      <c r="A146" t="s">
        <v>1082</v>
      </c>
      <c r="B146">
        <v>30</v>
      </c>
      <c r="C146">
        <v>75.483620000000002</v>
      </c>
      <c r="D146">
        <v>96</v>
      </c>
    </row>
    <row r="147" spans="1:4" x14ac:dyDescent="0.25">
      <c r="A147" t="s">
        <v>889</v>
      </c>
      <c r="B147">
        <v>38.5</v>
      </c>
      <c r="C147">
        <v>1449.9998800000001</v>
      </c>
      <c r="D147">
        <v>2419.2000000000003</v>
      </c>
    </row>
    <row r="148" spans="1:4" x14ac:dyDescent="0.25">
      <c r="A148" t="s">
        <v>787</v>
      </c>
      <c r="B148">
        <v>40</v>
      </c>
      <c r="C148">
        <v>401.84032000000002</v>
      </c>
      <c r="D148">
        <v>537.6</v>
      </c>
    </row>
    <row r="149" spans="1:4" x14ac:dyDescent="0.25">
      <c r="A149" t="s">
        <v>783</v>
      </c>
      <c r="B149">
        <v>24</v>
      </c>
      <c r="C149">
        <v>110.39999999999999</v>
      </c>
      <c r="D149">
        <v>220.79999999999998</v>
      </c>
    </row>
    <row r="150" spans="1:4" x14ac:dyDescent="0.25">
      <c r="A150" t="s">
        <v>299</v>
      </c>
      <c r="B150">
        <v>16</v>
      </c>
      <c r="C150">
        <v>82.039168000000004</v>
      </c>
      <c r="D150">
        <v>147.19999999999999</v>
      </c>
    </row>
    <row r="151" spans="1:4" x14ac:dyDescent="0.25">
      <c r="A151" t="s">
        <v>859</v>
      </c>
      <c r="B151">
        <v>35.75</v>
      </c>
      <c r="C151">
        <v>802.3691</v>
      </c>
      <c r="D151">
        <v>1747.2</v>
      </c>
    </row>
    <row r="152" spans="1:4" x14ac:dyDescent="0.25">
      <c r="A152" t="s">
        <v>74</v>
      </c>
      <c r="B152">
        <v>20</v>
      </c>
      <c r="C152">
        <v>80.240719999999996</v>
      </c>
      <c r="D152">
        <v>128</v>
      </c>
    </row>
    <row r="153" spans="1:4" x14ac:dyDescent="0.25">
      <c r="A153" t="s">
        <v>498</v>
      </c>
      <c r="B153">
        <v>8</v>
      </c>
      <c r="C153">
        <v>58.821120000000001</v>
      </c>
      <c r="D153">
        <v>144</v>
      </c>
    </row>
    <row r="154" spans="1:4" x14ac:dyDescent="0.25">
      <c r="A154" t="s">
        <v>621</v>
      </c>
      <c r="B154">
        <v>25</v>
      </c>
      <c r="C154">
        <v>147.29079999999999</v>
      </c>
      <c r="D154">
        <v>211.2</v>
      </c>
    </row>
    <row r="155" spans="1:4" x14ac:dyDescent="0.25">
      <c r="A155" t="s">
        <v>1083</v>
      </c>
      <c r="B155">
        <v>12</v>
      </c>
      <c r="C155">
        <v>42.129159999999999</v>
      </c>
      <c r="D155">
        <v>83.2</v>
      </c>
    </row>
    <row r="156" spans="1:4" x14ac:dyDescent="0.25">
      <c r="A156" t="s">
        <v>1084</v>
      </c>
      <c r="B156">
        <v>16</v>
      </c>
      <c r="C156">
        <v>102.406836</v>
      </c>
      <c r="D156">
        <v>124.79964</v>
      </c>
    </row>
    <row r="157" spans="1:4" x14ac:dyDescent="0.25">
      <c r="A157" t="s">
        <v>804</v>
      </c>
      <c r="B157">
        <v>45</v>
      </c>
      <c r="C157">
        <v>416</v>
      </c>
      <c r="D157">
        <v>640</v>
      </c>
    </row>
    <row r="158" spans="1:4" x14ac:dyDescent="0.25">
      <c r="A158" t="s">
        <v>883</v>
      </c>
      <c r="B158">
        <v>35.75</v>
      </c>
      <c r="C158">
        <v>1413.6057599999999</v>
      </c>
      <c r="D158">
        <v>2304.0019199999997</v>
      </c>
    </row>
    <row r="159" spans="1:4" x14ac:dyDescent="0.25">
      <c r="A159" t="s">
        <v>865</v>
      </c>
      <c r="B159">
        <v>30.25</v>
      </c>
      <c r="C159">
        <v>670.00933999999995</v>
      </c>
      <c r="D159">
        <v>1478.3995599999998</v>
      </c>
    </row>
    <row r="160" spans="1:4" x14ac:dyDescent="0.25">
      <c r="A160" t="s">
        <v>876</v>
      </c>
      <c r="B160">
        <v>35.75</v>
      </c>
      <c r="C160">
        <v>1324.8795999999998</v>
      </c>
      <c r="D160">
        <v>1984.0013999999999</v>
      </c>
    </row>
    <row r="161" spans="1:4" x14ac:dyDescent="0.25">
      <c r="A161" t="s">
        <v>777</v>
      </c>
      <c r="B161">
        <v>24</v>
      </c>
      <c r="C161">
        <v>73.812504000000004</v>
      </c>
      <c r="D161">
        <v>136.51208</v>
      </c>
    </row>
    <row r="162" spans="1:4" x14ac:dyDescent="0.25">
      <c r="A162" t="s">
        <v>133</v>
      </c>
      <c r="B162">
        <v>19.25</v>
      </c>
      <c r="C162">
        <v>710.21987999999999</v>
      </c>
      <c r="D162">
        <v>1036.80168</v>
      </c>
    </row>
    <row r="163" spans="1:4" x14ac:dyDescent="0.25">
      <c r="A163" t="s">
        <v>1087</v>
      </c>
      <c r="B163">
        <v>20</v>
      </c>
      <c r="C163">
        <v>143.51215999999999</v>
      </c>
      <c r="D163">
        <v>172.8</v>
      </c>
    </row>
    <row r="164" spans="1:4" x14ac:dyDescent="0.25">
      <c r="A164" t="s">
        <v>296</v>
      </c>
      <c r="B164">
        <v>16</v>
      </c>
      <c r="C164">
        <v>86.265816000000001</v>
      </c>
      <c r="D164">
        <v>134.40012000000002</v>
      </c>
    </row>
    <row r="165" spans="1:4" x14ac:dyDescent="0.25">
      <c r="A165" t="s">
        <v>1088</v>
      </c>
      <c r="B165">
        <v>16</v>
      </c>
      <c r="C165">
        <v>58.052531999999999</v>
      </c>
      <c r="D165">
        <v>115.200192</v>
      </c>
    </row>
    <row r="166" spans="1:4" x14ac:dyDescent="0.25">
      <c r="A166" t="s">
        <v>700</v>
      </c>
      <c r="B166">
        <v>12</v>
      </c>
      <c r="C166">
        <v>31.823312000000001</v>
      </c>
      <c r="D166">
        <v>42.655999999999999</v>
      </c>
    </row>
    <row r="167" spans="1:4" x14ac:dyDescent="0.25">
      <c r="A167" t="s">
        <v>979</v>
      </c>
      <c r="B167">
        <v>6</v>
      </c>
      <c r="C167">
        <v>20.90034</v>
      </c>
      <c r="D167">
        <v>26.64</v>
      </c>
    </row>
    <row r="168" spans="1:4" x14ac:dyDescent="0.25">
      <c r="A168" t="s">
        <v>537</v>
      </c>
      <c r="B168">
        <v>15</v>
      </c>
      <c r="C168">
        <v>88.605540000000005</v>
      </c>
      <c r="D168">
        <v>182.39999999999998</v>
      </c>
    </row>
    <row r="169" spans="1:4" x14ac:dyDescent="0.25">
      <c r="A169" t="s">
        <v>693</v>
      </c>
      <c r="B169">
        <v>12</v>
      </c>
      <c r="C169">
        <v>28.59394</v>
      </c>
      <c r="D169">
        <v>37.143996000000001</v>
      </c>
    </row>
    <row r="170" spans="1:4" x14ac:dyDescent="0.25">
      <c r="A170" t="s">
        <v>1089</v>
      </c>
      <c r="B170">
        <v>12</v>
      </c>
      <c r="C170">
        <v>49.909855999999998</v>
      </c>
      <c r="D170">
        <v>64.002399999999994</v>
      </c>
    </row>
    <row r="171" spans="1:4" x14ac:dyDescent="0.25">
      <c r="A171" t="s">
        <v>716</v>
      </c>
      <c r="B171">
        <v>8</v>
      </c>
      <c r="C171">
        <v>17.532451999999999</v>
      </c>
      <c r="D171">
        <v>36.234644000000003</v>
      </c>
    </row>
    <row r="172" spans="1:4" x14ac:dyDescent="0.25">
      <c r="A172" t="s">
        <v>1090</v>
      </c>
      <c r="B172">
        <v>8</v>
      </c>
      <c r="C172">
        <v>29.501764000000001</v>
      </c>
      <c r="D172">
        <v>38.399872000000002</v>
      </c>
    </row>
    <row r="173" spans="1:4" x14ac:dyDescent="0.25">
      <c r="A173" t="s">
        <v>1091</v>
      </c>
      <c r="B173">
        <v>12</v>
      </c>
      <c r="C173">
        <v>31.319807999999998</v>
      </c>
      <c r="D173">
        <v>51.119957999999997</v>
      </c>
    </row>
    <row r="174" spans="1:4" x14ac:dyDescent="0.25">
      <c r="A174" t="s">
        <v>946</v>
      </c>
      <c r="B174">
        <v>38.5</v>
      </c>
      <c r="C174">
        <v>1223.4821200000001</v>
      </c>
      <c r="D174">
        <v>1971.19804</v>
      </c>
    </row>
    <row r="175" spans="1:4" x14ac:dyDescent="0.25">
      <c r="A175" t="s">
        <v>16</v>
      </c>
      <c r="B175">
        <v>256</v>
      </c>
      <c r="C175">
        <v>1745.9142400000001</v>
      </c>
      <c r="D175">
        <v>2048</v>
      </c>
    </row>
    <row r="176" spans="1:4" x14ac:dyDescent="0.25">
      <c r="A176" t="s">
        <v>127</v>
      </c>
      <c r="B176">
        <v>45</v>
      </c>
      <c r="C176">
        <v>374.77421999999996</v>
      </c>
      <c r="D176">
        <v>633.6</v>
      </c>
    </row>
    <row r="177" spans="1:4" x14ac:dyDescent="0.25">
      <c r="A177" t="s">
        <v>957</v>
      </c>
      <c r="B177">
        <v>54</v>
      </c>
      <c r="C177">
        <v>1700.99892</v>
      </c>
      <c r="D177">
        <v>2764.7989200000002</v>
      </c>
    </row>
    <row r="178" spans="1:4" x14ac:dyDescent="0.25">
      <c r="A178" t="s">
        <v>805</v>
      </c>
      <c r="B178">
        <v>45</v>
      </c>
      <c r="C178">
        <v>393.11982</v>
      </c>
      <c r="D178">
        <v>604.80000000000007</v>
      </c>
    </row>
    <row r="179" spans="1:4" x14ac:dyDescent="0.25">
      <c r="A179" t="s">
        <v>1094</v>
      </c>
      <c r="B179">
        <v>24</v>
      </c>
      <c r="C179">
        <v>50.336600000000004</v>
      </c>
      <c r="D179">
        <v>90.39979000000001</v>
      </c>
    </row>
    <row r="180" spans="1:4" x14ac:dyDescent="0.25">
      <c r="A180" t="s">
        <v>667</v>
      </c>
      <c r="B180">
        <v>40</v>
      </c>
      <c r="C180">
        <v>430.44560000000001</v>
      </c>
      <c r="D180">
        <v>665.6</v>
      </c>
    </row>
    <row r="181" spans="1:4" x14ac:dyDescent="0.25">
      <c r="A181" t="s">
        <v>1095</v>
      </c>
      <c r="B181">
        <v>30</v>
      </c>
      <c r="C181">
        <v>232.99715999999998</v>
      </c>
      <c r="D181">
        <v>259.20000000000005</v>
      </c>
    </row>
    <row r="182" spans="1:4" x14ac:dyDescent="0.25">
      <c r="A182" t="s">
        <v>822</v>
      </c>
      <c r="B182">
        <v>19.25</v>
      </c>
      <c r="C182">
        <v>734.48616000000004</v>
      </c>
      <c r="D182">
        <v>998.40000000000009</v>
      </c>
    </row>
    <row r="183" spans="1:4" x14ac:dyDescent="0.25">
      <c r="A183" t="s">
        <v>124</v>
      </c>
      <c r="B183">
        <v>20</v>
      </c>
      <c r="C183">
        <v>106.496</v>
      </c>
      <c r="D183">
        <v>166.40008</v>
      </c>
    </row>
    <row r="184" spans="1:4" x14ac:dyDescent="0.25">
      <c r="A184" t="s">
        <v>1096</v>
      </c>
      <c r="B184">
        <v>15</v>
      </c>
      <c r="C184">
        <v>73.733159999999998</v>
      </c>
      <c r="D184">
        <v>139.20018000000002</v>
      </c>
    </row>
    <row r="185" spans="1:4" x14ac:dyDescent="0.25">
      <c r="A185" t="s">
        <v>1097</v>
      </c>
      <c r="B185">
        <v>12</v>
      </c>
      <c r="C185">
        <v>40.160319999999999</v>
      </c>
      <c r="D185">
        <v>51.199919999999999</v>
      </c>
    </row>
    <row r="186" spans="1:4" x14ac:dyDescent="0.25">
      <c r="A186" t="s">
        <v>99</v>
      </c>
      <c r="B186">
        <v>25</v>
      </c>
      <c r="C186">
        <v>128.64032</v>
      </c>
      <c r="D186">
        <v>211.20008000000001</v>
      </c>
    </row>
    <row r="187" spans="1:4" x14ac:dyDescent="0.25">
      <c r="A187" t="s">
        <v>274</v>
      </c>
      <c r="B187">
        <v>8</v>
      </c>
      <c r="C187">
        <v>66.361872000000005</v>
      </c>
      <c r="D187">
        <v>140.80000000000001</v>
      </c>
    </row>
    <row r="188" spans="1:4" x14ac:dyDescent="0.25">
      <c r="A188" t="s">
        <v>315</v>
      </c>
      <c r="B188">
        <v>16</v>
      </c>
      <c r="C188">
        <v>84.125504000000006</v>
      </c>
      <c r="D188">
        <v>147.19999999999999</v>
      </c>
    </row>
    <row r="189" spans="1:4" x14ac:dyDescent="0.25">
      <c r="A189" t="s">
        <v>513</v>
      </c>
      <c r="B189">
        <v>10</v>
      </c>
      <c r="C189">
        <v>27.648</v>
      </c>
      <c r="D189">
        <v>76.8</v>
      </c>
    </row>
    <row r="190" spans="1:4" x14ac:dyDescent="0.25">
      <c r="A190" t="s">
        <v>509</v>
      </c>
      <c r="B190">
        <v>10</v>
      </c>
      <c r="C190">
        <v>38.986111999999999</v>
      </c>
      <c r="D190">
        <v>70.400000000000006</v>
      </c>
    </row>
    <row r="191" spans="1:4" x14ac:dyDescent="0.25">
      <c r="A191" t="s">
        <v>1098</v>
      </c>
      <c r="B191">
        <v>2</v>
      </c>
      <c r="C191">
        <v>10.68886</v>
      </c>
      <c r="D191">
        <v>14.865996000000001</v>
      </c>
    </row>
    <row r="192" spans="1:4" x14ac:dyDescent="0.25">
      <c r="A192" t="s">
        <v>1099</v>
      </c>
      <c r="B192">
        <v>6</v>
      </c>
      <c r="C192">
        <v>29.191984000000001</v>
      </c>
      <c r="D192">
        <v>40</v>
      </c>
    </row>
    <row r="193" spans="1:4" x14ac:dyDescent="0.25">
      <c r="A193" t="s">
        <v>596</v>
      </c>
      <c r="B193">
        <v>25</v>
      </c>
      <c r="C193">
        <v>70.046189999999996</v>
      </c>
      <c r="D193">
        <v>176</v>
      </c>
    </row>
    <row r="194" spans="1:4" x14ac:dyDescent="0.25">
      <c r="A194" t="s">
        <v>45</v>
      </c>
      <c r="B194">
        <v>28</v>
      </c>
      <c r="C194">
        <v>349.02364</v>
      </c>
      <c r="D194">
        <v>448</v>
      </c>
    </row>
    <row r="195" spans="1:4" x14ac:dyDescent="0.25">
      <c r="A195" t="s">
        <v>1100</v>
      </c>
      <c r="B195">
        <v>8</v>
      </c>
      <c r="C195">
        <v>37.047552000000003</v>
      </c>
      <c r="D195">
        <v>48</v>
      </c>
    </row>
    <row r="196" spans="1:4" x14ac:dyDescent="0.25">
      <c r="A196" t="s">
        <v>1102</v>
      </c>
      <c r="B196">
        <v>2</v>
      </c>
      <c r="C196">
        <v>12.604082</v>
      </c>
      <c r="D196">
        <v>17.556000000000001</v>
      </c>
    </row>
    <row r="197" spans="1:4" x14ac:dyDescent="0.25">
      <c r="A197" t="s">
        <v>797</v>
      </c>
      <c r="B197">
        <v>24</v>
      </c>
      <c r="C197">
        <v>161.18412000000001</v>
      </c>
      <c r="D197">
        <v>220.79999999999998</v>
      </c>
    </row>
    <row r="198" spans="1:4" x14ac:dyDescent="0.25">
      <c r="A198" t="s">
        <v>952</v>
      </c>
      <c r="B198">
        <v>48</v>
      </c>
      <c r="C198">
        <v>1879.76288</v>
      </c>
      <c r="D198">
        <v>2662.3977599999998</v>
      </c>
    </row>
    <row r="199" spans="1:4" x14ac:dyDescent="0.25">
      <c r="A199" t="s">
        <v>943</v>
      </c>
      <c r="B199">
        <v>35.75</v>
      </c>
      <c r="C199">
        <v>1457.5065599999998</v>
      </c>
      <c r="D199">
        <v>2457.6000000000004</v>
      </c>
    </row>
    <row r="200" spans="1:4" x14ac:dyDescent="0.25">
      <c r="A200" t="s">
        <v>91</v>
      </c>
      <c r="B200">
        <v>25</v>
      </c>
      <c r="C200">
        <v>105.92543999999999</v>
      </c>
      <c r="D200">
        <v>211.20008000000001</v>
      </c>
    </row>
    <row r="201" spans="1:4" x14ac:dyDescent="0.25">
      <c r="A201" t="s">
        <v>573</v>
      </c>
      <c r="B201">
        <v>20</v>
      </c>
      <c r="C201">
        <v>213.12792000000002</v>
      </c>
      <c r="D201">
        <v>326.40017999999998</v>
      </c>
    </row>
    <row r="202" spans="1:4" x14ac:dyDescent="0.25">
      <c r="A202" t="s">
        <v>580</v>
      </c>
      <c r="B202">
        <v>25</v>
      </c>
      <c r="C202">
        <v>87.263909999999996</v>
      </c>
      <c r="D202">
        <v>136</v>
      </c>
    </row>
    <row r="203" spans="1:4" x14ac:dyDescent="0.25">
      <c r="A203" t="s">
        <v>1103</v>
      </c>
      <c r="B203">
        <v>16</v>
      </c>
      <c r="C203">
        <v>116.50390400000001</v>
      </c>
      <c r="D203">
        <v>153.599616</v>
      </c>
    </row>
    <row r="204" spans="1:4" x14ac:dyDescent="0.25">
      <c r="A204" t="s">
        <v>1104</v>
      </c>
      <c r="B204">
        <v>12</v>
      </c>
      <c r="C204">
        <v>36.797260000000001</v>
      </c>
      <c r="D204">
        <v>48</v>
      </c>
    </row>
    <row r="205" spans="1:4" x14ac:dyDescent="0.25">
      <c r="A205" t="s">
        <v>1105</v>
      </c>
      <c r="B205">
        <v>1</v>
      </c>
      <c r="C205">
        <v>5.873227</v>
      </c>
      <c r="D205">
        <v>7.2</v>
      </c>
    </row>
    <row r="206" spans="1:4" x14ac:dyDescent="0.25">
      <c r="A206" t="s">
        <v>893</v>
      </c>
      <c r="B206">
        <v>12</v>
      </c>
      <c r="C206">
        <v>19.326823999999998</v>
      </c>
      <c r="D206">
        <v>37.328000000000003</v>
      </c>
    </row>
    <row r="207" spans="1:4" x14ac:dyDescent="0.25">
      <c r="A207" t="s">
        <v>1106</v>
      </c>
      <c r="B207">
        <v>16</v>
      </c>
      <c r="C207">
        <v>106.39096000000001</v>
      </c>
      <c r="D207">
        <v>153.60019199999999</v>
      </c>
    </row>
    <row r="208" spans="1:4" x14ac:dyDescent="0.25">
      <c r="A208" t="s">
        <v>688</v>
      </c>
      <c r="B208">
        <v>8</v>
      </c>
      <c r="C208">
        <v>28.533332000000001</v>
      </c>
      <c r="D208">
        <v>37.328000000000003</v>
      </c>
    </row>
    <row r="209" spans="1:4" x14ac:dyDescent="0.25">
      <c r="A209" t="s">
        <v>1108</v>
      </c>
      <c r="B209">
        <v>6</v>
      </c>
      <c r="C209">
        <v>24.405076000000001</v>
      </c>
      <c r="D209">
        <v>46.4</v>
      </c>
    </row>
    <row r="210" spans="1:4" x14ac:dyDescent="0.25">
      <c r="A210" t="s">
        <v>1109</v>
      </c>
      <c r="B210">
        <v>6</v>
      </c>
      <c r="C210">
        <v>36.840276000000003</v>
      </c>
      <c r="D210">
        <v>57.599999999999994</v>
      </c>
    </row>
    <row r="211" spans="1:4" x14ac:dyDescent="0.25">
      <c r="A211" t="s">
        <v>490</v>
      </c>
      <c r="B211">
        <v>8</v>
      </c>
      <c r="C211">
        <v>28.533332000000001</v>
      </c>
      <c r="D211">
        <v>37.328000000000003</v>
      </c>
    </row>
    <row r="212" spans="1:4" x14ac:dyDescent="0.25">
      <c r="A212" t="s">
        <v>1110</v>
      </c>
      <c r="B212">
        <v>12</v>
      </c>
      <c r="C212">
        <v>58.875624000000002</v>
      </c>
      <c r="D212">
        <v>70.400080000000003</v>
      </c>
    </row>
  </sheetData>
  <autoFilter ref="A1:D212" xr:uid="{FE6D9697-F810-4606-B5BC-07DAA18CB919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342A6-DF3E-44F4-9F36-65CD158F0E10}">
  <dimension ref="A1:C212"/>
  <sheetViews>
    <sheetView workbookViewId="0">
      <selection activeCell="G29" sqref="G29"/>
    </sheetView>
  </sheetViews>
  <sheetFormatPr defaultRowHeight="13.2" x14ac:dyDescent="0.25"/>
  <sheetData>
    <row r="1" spans="1:3" x14ac:dyDescent="0.25">
      <c r="A1" t="s">
        <v>423</v>
      </c>
      <c r="B1" t="s">
        <v>429</v>
      </c>
      <c r="C1" t="s">
        <v>434</v>
      </c>
    </row>
    <row r="2" spans="1:3" x14ac:dyDescent="0.25">
      <c r="A2" t="s">
        <v>615</v>
      </c>
      <c r="B2">
        <v>115</v>
      </c>
      <c r="C2">
        <v>117.68528000000001</v>
      </c>
    </row>
    <row r="3" spans="1:3" x14ac:dyDescent="0.25">
      <c r="A3" t="s">
        <v>626</v>
      </c>
      <c r="B3">
        <v>135</v>
      </c>
      <c r="C3">
        <v>569.82119999999998</v>
      </c>
    </row>
    <row r="4" spans="1:3" x14ac:dyDescent="0.25">
      <c r="A4" t="s">
        <v>635</v>
      </c>
      <c r="B4">
        <v>120</v>
      </c>
      <c r="C4">
        <v>335.84111999999999</v>
      </c>
    </row>
    <row r="5" spans="1:3" x14ac:dyDescent="0.25">
      <c r="A5" t="s">
        <v>1014</v>
      </c>
      <c r="B5">
        <v>95</v>
      </c>
      <c r="C5">
        <v>39.410802000000004</v>
      </c>
    </row>
    <row r="6" spans="1:3" x14ac:dyDescent="0.25">
      <c r="A6" t="s">
        <v>664</v>
      </c>
      <c r="B6">
        <v>120</v>
      </c>
      <c r="C6">
        <v>531.20051999999998</v>
      </c>
    </row>
    <row r="7" spans="1:3" x14ac:dyDescent="0.25">
      <c r="A7" t="s">
        <v>848</v>
      </c>
      <c r="B7">
        <v>150</v>
      </c>
      <c r="C7">
        <v>909.88400000000001</v>
      </c>
    </row>
    <row r="8" spans="1:3" x14ac:dyDescent="0.25">
      <c r="A8" t="s">
        <v>623</v>
      </c>
      <c r="B8">
        <v>110</v>
      </c>
      <c r="C8">
        <v>300.44867999999997</v>
      </c>
    </row>
    <row r="9" spans="1:3" x14ac:dyDescent="0.25">
      <c r="A9" t="s">
        <v>833</v>
      </c>
      <c r="B9">
        <v>150</v>
      </c>
      <c r="C9">
        <v>843.18780000000004</v>
      </c>
    </row>
    <row r="10" spans="1:3" x14ac:dyDescent="0.25">
      <c r="A10" t="s">
        <v>655</v>
      </c>
      <c r="B10">
        <v>135</v>
      </c>
      <c r="C10">
        <v>384.99288000000001</v>
      </c>
    </row>
    <row r="11" spans="1:3" x14ac:dyDescent="0.25">
      <c r="A11" t="s">
        <v>105</v>
      </c>
      <c r="B11">
        <v>115</v>
      </c>
      <c r="C11">
        <v>168.55869999999999</v>
      </c>
    </row>
    <row r="12" spans="1:3" x14ac:dyDescent="0.25">
      <c r="A12" t="s">
        <v>1030</v>
      </c>
      <c r="B12">
        <v>95</v>
      </c>
      <c r="C12">
        <v>45.101376000000002</v>
      </c>
    </row>
    <row r="13" spans="1:3" x14ac:dyDescent="0.25">
      <c r="A13" t="s">
        <v>632</v>
      </c>
      <c r="B13">
        <v>130</v>
      </c>
      <c r="C13">
        <v>139.36048</v>
      </c>
    </row>
    <row r="14" spans="1:3" x14ac:dyDescent="0.25">
      <c r="A14" t="s">
        <v>638</v>
      </c>
      <c r="B14">
        <v>120</v>
      </c>
      <c r="C14">
        <v>346.02078</v>
      </c>
    </row>
    <row r="15" spans="1:3" x14ac:dyDescent="0.25">
      <c r="A15" t="s">
        <v>764</v>
      </c>
      <c r="B15">
        <v>80</v>
      </c>
      <c r="C15">
        <v>33.545501999999999</v>
      </c>
    </row>
    <row r="16" spans="1:3" x14ac:dyDescent="0.25">
      <c r="A16" t="s">
        <v>121</v>
      </c>
      <c r="B16">
        <v>130</v>
      </c>
      <c r="C16">
        <v>203.48628000000002</v>
      </c>
    </row>
    <row r="17" spans="1:3" x14ac:dyDescent="0.25">
      <c r="A17" t="s">
        <v>641</v>
      </c>
      <c r="B17">
        <v>120</v>
      </c>
      <c r="C17">
        <v>315.16192000000001</v>
      </c>
    </row>
    <row r="18" spans="1:3" x14ac:dyDescent="0.25">
      <c r="A18" t="s">
        <v>675</v>
      </c>
      <c r="B18">
        <v>135</v>
      </c>
      <c r="C18">
        <v>407.64528000000001</v>
      </c>
    </row>
    <row r="19" spans="1:3" x14ac:dyDescent="0.25">
      <c r="A19" t="s">
        <v>618</v>
      </c>
      <c r="B19">
        <v>120</v>
      </c>
      <c r="C19">
        <v>232.57668000000001</v>
      </c>
    </row>
    <row r="20" spans="1:3" x14ac:dyDescent="0.25">
      <c r="A20" t="s">
        <v>146</v>
      </c>
      <c r="B20">
        <v>215</v>
      </c>
      <c r="C20">
        <v>1624.7988</v>
      </c>
    </row>
    <row r="21" spans="1:3" x14ac:dyDescent="0.25">
      <c r="A21" t="s">
        <v>96</v>
      </c>
      <c r="B21">
        <v>115</v>
      </c>
      <c r="C21">
        <v>169.58100000000002</v>
      </c>
    </row>
    <row r="22" spans="1:3" x14ac:dyDescent="0.25">
      <c r="A22" t="s">
        <v>561</v>
      </c>
      <c r="B22">
        <v>85</v>
      </c>
      <c r="C22">
        <v>189.39570000000001</v>
      </c>
    </row>
    <row r="23" spans="1:3" x14ac:dyDescent="0.25">
      <c r="A23" t="s">
        <v>565</v>
      </c>
      <c r="B23">
        <v>95</v>
      </c>
      <c r="C23">
        <v>64.830120000000008</v>
      </c>
    </row>
    <row r="24" spans="1:3" x14ac:dyDescent="0.25">
      <c r="A24" t="s">
        <v>669</v>
      </c>
      <c r="B24">
        <v>145</v>
      </c>
      <c r="C24">
        <v>431.67292000000003</v>
      </c>
    </row>
    <row r="25" spans="1:3" x14ac:dyDescent="0.25">
      <c r="A25" t="s">
        <v>1008</v>
      </c>
      <c r="B25">
        <v>95</v>
      </c>
      <c r="C25">
        <v>40.56532</v>
      </c>
    </row>
    <row r="26" spans="1:3" x14ac:dyDescent="0.25">
      <c r="A26" t="s">
        <v>587</v>
      </c>
      <c r="B26">
        <v>105</v>
      </c>
      <c r="C26">
        <v>242.29500000000002</v>
      </c>
    </row>
    <row r="27" spans="1:3" x14ac:dyDescent="0.25">
      <c r="A27" t="s">
        <v>826</v>
      </c>
      <c r="B27">
        <v>125</v>
      </c>
      <c r="C27">
        <v>584.52160000000003</v>
      </c>
    </row>
    <row r="28" spans="1:3" x14ac:dyDescent="0.25">
      <c r="A28" t="s">
        <v>234</v>
      </c>
      <c r="B28">
        <v>115</v>
      </c>
      <c r="C28">
        <v>77.393051999999997</v>
      </c>
    </row>
    <row r="29" spans="1:3" x14ac:dyDescent="0.25">
      <c r="A29" t="s">
        <v>582</v>
      </c>
      <c r="B29">
        <v>105</v>
      </c>
      <c r="C29">
        <v>167.31480000000002</v>
      </c>
    </row>
    <row r="30" spans="1:3" x14ac:dyDescent="0.25">
      <c r="A30" t="s">
        <v>555</v>
      </c>
      <c r="B30">
        <v>95</v>
      </c>
      <c r="C30">
        <v>56.671662000000005</v>
      </c>
    </row>
    <row r="31" spans="1:3" x14ac:dyDescent="0.25">
      <c r="A31" t="s">
        <v>545</v>
      </c>
      <c r="B31">
        <v>85</v>
      </c>
      <c r="C31">
        <v>95.400900000000007</v>
      </c>
    </row>
    <row r="32" spans="1:3" x14ac:dyDescent="0.25">
      <c r="A32" t="s">
        <v>79</v>
      </c>
      <c r="B32">
        <v>95</v>
      </c>
      <c r="C32">
        <v>104.34272</v>
      </c>
    </row>
    <row r="33" spans="1:3" x14ac:dyDescent="0.25">
      <c r="A33" t="s">
        <v>737</v>
      </c>
      <c r="B33">
        <v>80</v>
      </c>
      <c r="C33">
        <v>24.009208000000001</v>
      </c>
    </row>
    <row r="34" spans="1:3" x14ac:dyDescent="0.25">
      <c r="A34" t="s">
        <v>851</v>
      </c>
      <c r="B34">
        <v>165</v>
      </c>
      <c r="C34">
        <v>900.46565999999996</v>
      </c>
    </row>
    <row r="35" spans="1:3" x14ac:dyDescent="0.25">
      <c r="A35" t="s">
        <v>115</v>
      </c>
      <c r="B35">
        <v>115</v>
      </c>
      <c r="C35">
        <v>206.34947999999997</v>
      </c>
    </row>
    <row r="36" spans="1:3" x14ac:dyDescent="0.25">
      <c r="A36" t="s">
        <v>880</v>
      </c>
      <c r="B36">
        <v>150</v>
      </c>
      <c r="C36">
        <v>913.49220000000003</v>
      </c>
    </row>
    <row r="37" spans="1:3" x14ac:dyDescent="0.25">
      <c r="A37" t="s">
        <v>1043</v>
      </c>
      <c r="B37">
        <v>95</v>
      </c>
      <c r="C37">
        <v>48.941286000000005</v>
      </c>
    </row>
    <row r="38" spans="1:3" x14ac:dyDescent="0.25">
      <c r="A38" t="s">
        <v>578</v>
      </c>
      <c r="B38">
        <v>95</v>
      </c>
      <c r="C38">
        <v>71.247960000000006</v>
      </c>
    </row>
    <row r="39" spans="1:3" x14ac:dyDescent="0.25">
      <c r="A39" t="s">
        <v>548</v>
      </c>
      <c r="B39">
        <v>85</v>
      </c>
      <c r="C39">
        <v>131.15432000000001</v>
      </c>
    </row>
    <row r="40" spans="1:3" x14ac:dyDescent="0.25">
      <c r="A40" t="s">
        <v>672</v>
      </c>
      <c r="B40">
        <v>145</v>
      </c>
      <c r="C40">
        <v>533.37419999999997</v>
      </c>
    </row>
    <row r="41" spans="1:3" x14ac:dyDescent="0.25">
      <c r="A41" t="s">
        <v>281</v>
      </c>
      <c r="B41">
        <v>115</v>
      </c>
      <c r="C41">
        <v>113.13131199999999</v>
      </c>
    </row>
    <row r="42" spans="1:3" x14ac:dyDescent="0.25">
      <c r="A42" t="s">
        <v>1024</v>
      </c>
      <c r="B42">
        <v>95</v>
      </c>
      <c r="C42">
        <v>49.522242000000006</v>
      </c>
    </row>
    <row r="43" spans="1:3" x14ac:dyDescent="0.25">
      <c r="A43" t="s">
        <v>815</v>
      </c>
      <c r="B43">
        <v>105</v>
      </c>
      <c r="C43">
        <v>213.87515999999999</v>
      </c>
    </row>
    <row r="44" spans="1:3" x14ac:dyDescent="0.25">
      <c r="A44" t="s">
        <v>643</v>
      </c>
      <c r="B44">
        <v>120</v>
      </c>
      <c r="C44">
        <v>390.27152000000001</v>
      </c>
    </row>
    <row r="45" spans="1:3" x14ac:dyDescent="0.25">
      <c r="A45" t="s">
        <v>593</v>
      </c>
      <c r="B45">
        <v>95</v>
      </c>
      <c r="C45">
        <v>100.26</v>
      </c>
    </row>
    <row r="46" spans="1:3" x14ac:dyDescent="0.25">
      <c r="A46" t="s">
        <v>598</v>
      </c>
      <c r="B46">
        <v>105</v>
      </c>
      <c r="C46">
        <v>227.7269</v>
      </c>
    </row>
    <row r="47" spans="1:3" x14ac:dyDescent="0.25">
      <c r="A47" t="s">
        <v>658</v>
      </c>
      <c r="B47">
        <v>135</v>
      </c>
      <c r="C47">
        <v>416.83627999999999</v>
      </c>
    </row>
    <row r="48" spans="1:3" x14ac:dyDescent="0.25">
      <c r="A48" t="s">
        <v>930</v>
      </c>
      <c r="B48">
        <v>205</v>
      </c>
      <c r="C48">
        <v>1340.27232</v>
      </c>
    </row>
    <row r="49" spans="1:3" x14ac:dyDescent="0.25">
      <c r="A49" t="s">
        <v>819</v>
      </c>
      <c r="B49">
        <v>125</v>
      </c>
      <c r="C49">
        <v>345.05824000000001</v>
      </c>
    </row>
    <row r="50" spans="1:3" x14ac:dyDescent="0.25">
      <c r="A50" t="s">
        <v>925</v>
      </c>
      <c r="B50">
        <v>150</v>
      </c>
      <c r="C50">
        <v>983.79696000000001</v>
      </c>
    </row>
    <row r="51" spans="1:3" x14ac:dyDescent="0.25">
      <c r="A51" t="s">
        <v>712</v>
      </c>
      <c r="B51">
        <v>80</v>
      </c>
      <c r="C51">
        <v>36.708916000000002</v>
      </c>
    </row>
    <row r="52" spans="1:3" x14ac:dyDescent="0.25">
      <c r="A52" t="s">
        <v>67</v>
      </c>
      <c r="B52">
        <v>80</v>
      </c>
      <c r="C52">
        <v>46.53537</v>
      </c>
    </row>
    <row r="53" spans="1:3" x14ac:dyDescent="0.25">
      <c r="A53" t="s">
        <v>522</v>
      </c>
      <c r="B53">
        <v>95</v>
      </c>
      <c r="C53">
        <v>65.293992000000003</v>
      </c>
    </row>
    <row r="54" spans="1:3" x14ac:dyDescent="0.25">
      <c r="A54" t="s">
        <v>465</v>
      </c>
      <c r="B54">
        <v>200</v>
      </c>
      <c r="C54">
        <v>916.65632000000005</v>
      </c>
    </row>
    <row r="55" spans="1:3" x14ac:dyDescent="0.25">
      <c r="A55" t="s">
        <v>678</v>
      </c>
      <c r="B55">
        <v>135</v>
      </c>
      <c r="C55">
        <v>597.58640000000003</v>
      </c>
    </row>
    <row r="56" spans="1:3" x14ac:dyDescent="0.25">
      <c r="A56" t="s">
        <v>558</v>
      </c>
      <c r="B56">
        <v>85</v>
      </c>
      <c r="C56">
        <v>191.39815999999999</v>
      </c>
    </row>
    <row r="57" spans="1:3" x14ac:dyDescent="0.25">
      <c r="A57" t="s">
        <v>863</v>
      </c>
      <c r="B57">
        <v>165</v>
      </c>
      <c r="C57">
        <v>931.58807999999999</v>
      </c>
    </row>
    <row r="58" spans="1:3" x14ac:dyDescent="0.25">
      <c r="A58" t="s">
        <v>829</v>
      </c>
      <c r="B58">
        <v>140</v>
      </c>
      <c r="C58">
        <v>645.42337999999995</v>
      </c>
    </row>
    <row r="59" spans="1:3" x14ac:dyDescent="0.25">
      <c r="A59" t="s">
        <v>243</v>
      </c>
      <c r="B59">
        <v>115</v>
      </c>
      <c r="C59">
        <v>69.603995999999995</v>
      </c>
    </row>
    <row r="60" spans="1:3" x14ac:dyDescent="0.25">
      <c r="A60" t="s">
        <v>528</v>
      </c>
      <c r="B60">
        <v>70</v>
      </c>
      <c r="C60">
        <v>45.120511999999998</v>
      </c>
    </row>
    <row r="61" spans="1:3" x14ac:dyDescent="0.25">
      <c r="A61" t="s">
        <v>837</v>
      </c>
      <c r="B61">
        <v>140</v>
      </c>
      <c r="C61">
        <v>755.71505999999999</v>
      </c>
    </row>
    <row r="62" spans="1:3" x14ac:dyDescent="0.25">
      <c r="A62" t="s">
        <v>110</v>
      </c>
      <c r="B62">
        <v>130</v>
      </c>
      <c r="C62">
        <v>185.83240000000001</v>
      </c>
    </row>
    <row r="63" spans="1:3" x14ac:dyDescent="0.25">
      <c r="A63" t="s">
        <v>758</v>
      </c>
      <c r="B63">
        <v>80</v>
      </c>
      <c r="C63">
        <v>31.40925</v>
      </c>
    </row>
    <row r="64" spans="1:3" x14ac:dyDescent="0.25">
      <c r="A64" t="s">
        <v>143</v>
      </c>
      <c r="B64">
        <v>215</v>
      </c>
      <c r="C64">
        <v>1529.1372799999999</v>
      </c>
    </row>
    <row r="65" spans="1:3" x14ac:dyDescent="0.25">
      <c r="A65" t="s">
        <v>1002</v>
      </c>
      <c r="B65">
        <v>95</v>
      </c>
      <c r="C65">
        <v>39.319611999999999</v>
      </c>
    </row>
    <row r="66" spans="1:3" x14ac:dyDescent="0.25">
      <c r="A66" t="s">
        <v>220</v>
      </c>
      <c r="B66">
        <v>115</v>
      </c>
      <c r="C66">
        <v>55.050975999999999</v>
      </c>
    </row>
    <row r="67" spans="1:3" x14ac:dyDescent="0.25">
      <c r="A67" t="s">
        <v>992</v>
      </c>
      <c r="B67">
        <v>95</v>
      </c>
      <c r="C67">
        <v>28.247095999999999</v>
      </c>
    </row>
    <row r="68" spans="1:3" x14ac:dyDescent="0.25">
      <c r="A68" t="s">
        <v>949</v>
      </c>
      <c r="B68">
        <v>205</v>
      </c>
      <c r="C68">
        <v>1354.56888</v>
      </c>
    </row>
    <row r="69" spans="1:3" x14ac:dyDescent="0.25">
      <c r="A69" t="s">
        <v>567</v>
      </c>
      <c r="B69">
        <v>90</v>
      </c>
      <c r="C69">
        <v>181.71096</v>
      </c>
    </row>
    <row r="70" spans="1:3" x14ac:dyDescent="0.25">
      <c r="A70" t="s">
        <v>185</v>
      </c>
      <c r="B70">
        <v>115</v>
      </c>
      <c r="C70">
        <v>127.237184</v>
      </c>
    </row>
    <row r="71" spans="1:3" x14ac:dyDescent="0.25">
      <c r="A71" t="s">
        <v>940</v>
      </c>
      <c r="B71">
        <v>205</v>
      </c>
      <c r="C71">
        <v>1434.8606399999999</v>
      </c>
    </row>
    <row r="72" spans="1:3" x14ac:dyDescent="0.25">
      <c r="A72" t="s">
        <v>23</v>
      </c>
      <c r="B72">
        <v>225</v>
      </c>
      <c r="C72">
        <v>1777.40544</v>
      </c>
    </row>
    <row r="73" spans="1:3" x14ac:dyDescent="0.25">
      <c r="A73" t="s">
        <v>69</v>
      </c>
      <c r="B73">
        <v>80</v>
      </c>
      <c r="C73">
        <v>65.681520000000006</v>
      </c>
    </row>
    <row r="74" spans="1:3" x14ac:dyDescent="0.25">
      <c r="A74" t="s">
        <v>928</v>
      </c>
      <c r="B74">
        <v>205</v>
      </c>
      <c r="C74">
        <v>1080.6249600000001</v>
      </c>
    </row>
    <row r="75" spans="1:3" x14ac:dyDescent="0.25">
      <c r="A75" t="s">
        <v>89</v>
      </c>
      <c r="B75">
        <v>95</v>
      </c>
      <c r="C75">
        <v>87.621219999999994</v>
      </c>
    </row>
    <row r="76" spans="1:3" x14ac:dyDescent="0.25">
      <c r="A76" t="s">
        <v>1074</v>
      </c>
      <c r="B76">
        <v>80</v>
      </c>
      <c r="C76">
        <v>19.539884000000001</v>
      </c>
    </row>
    <row r="77" spans="1:3" x14ac:dyDescent="0.25">
      <c r="A77" t="s">
        <v>269</v>
      </c>
      <c r="B77">
        <v>115</v>
      </c>
      <c r="C77">
        <v>103.238224</v>
      </c>
    </row>
    <row r="78" spans="1:3" x14ac:dyDescent="0.25">
      <c r="A78" t="s">
        <v>543</v>
      </c>
      <c r="B78">
        <v>95</v>
      </c>
      <c r="C78">
        <v>47.453562000000005</v>
      </c>
    </row>
    <row r="79" spans="1:3" x14ac:dyDescent="0.25">
      <c r="A79" t="s">
        <v>1062</v>
      </c>
      <c r="B79">
        <v>130</v>
      </c>
      <c r="C79">
        <v>60.717328000000002</v>
      </c>
    </row>
    <row r="80" spans="1:3" x14ac:dyDescent="0.25">
      <c r="A80" t="s">
        <v>153</v>
      </c>
      <c r="B80">
        <v>350</v>
      </c>
      <c r="C80">
        <v>2479.6665600000001</v>
      </c>
    </row>
    <row r="81" spans="1:3" x14ac:dyDescent="0.25">
      <c r="A81" t="s">
        <v>252</v>
      </c>
      <c r="B81">
        <v>115</v>
      </c>
      <c r="C81">
        <v>64.386060000000001</v>
      </c>
    </row>
    <row r="82" spans="1:3" x14ac:dyDescent="0.25">
      <c r="A82" t="s">
        <v>1075</v>
      </c>
      <c r="B82">
        <v>75</v>
      </c>
      <c r="C82">
        <v>28.528548000000001</v>
      </c>
    </row>
    <row r="83" spans="1:3" x14ac:dyDescent="0.25">
      <c r="A83" t="s">
        <v>139</v>
      </c>
      <c r="B83">
        <v>215</v>
      </c>
      <c r="C83">
        <v>1499.8841600000001</v>
      </c>
    </row>
    <row r="84" spans="1:3" x14ac:dyDescent="0.25">
      <c r="A84" t="s">
        <v>854</v>
      </c>
      <c r="B84">
        <v>200</v>
      </c>
      <c r="C84">
        <v>1152.53496</v>
      </c>
    </row>
    <row r="85" spans="1:3" x14ac:dyDescent="0.25">
      <c r="A85" t="s">
        <v>841</v>
      </c>
      <c r="B85">
        <v>150</v>
      </c>
      <c r="C85">
        <v>776.50879999999995</v>
      </c>
    </row>
    <row r="86" spans="1:3" x14ac:dyDescent="0.25">
      <c r="A86" t="s">
        <v>65</v>
      </c>
      <c r="B86">
        <v>80</v>
      </c>
      <c r="C86">
        <v>18.473416</v>
      </c>
    </row>
    <row r="87" spans="1:3" x14ac:dyDescent="0.25">
      <c r="A87" t="s">
        <v>886</v>
      </c>
      <c r="B87">
        <v>150</v>
      </c>
      <c r="C87">
        <v>815.43000000000006</v>
      </c>
    </row>
    <row r="88" spans="1:3" x14ac:dyDescent="0.25">
      <c r="A88" t="s">
        <v>917</v>
      </c>
      <c r="B88">
        <v>60</v>
      </c>
      <c r="C88">
        <v>31.301796000000003</v>
      </c>
    </row>
    <row r="89" spans="1:3" x14ac:dyDescent="0.25">
      <c r="A89" t="s">
        <v>682</v>
      </c>
      <c r="B89">
        <v>145</v>
      </c>
      <c r="C89">
        <v>481.37328000000002</v>
      </c>
    </row>
    <row r="90" spans="1:3" x14ac:dyDescent="0.25">
      <c r="A90" t="s">
        <v>517</v>
      </c>
      <c r="B90">
        <v>60</v>
      </c>
      <c r="C90">
        <v>62.003143999999999</v>
      </c>
    </row>
    <row r="91" spans="1:3" x14ac:dyDescent="0.25">
      <c r="A91" t="s">
        <v>652</v>
      </c>
      <c r="B91">
        <v>135</v>
      </c>
      <c r="C91">
        <v>162.48231999999999</v>
      </c>
    </row>
    <row r="92" spans="1:3" x14ac:dyDescent="0.25">
      <c r="A92" t="s">
        <v>856</v>
      </c>
      <c r="B92">
        <v>125</v>
      </c>
      <c r="C92">
        <v>887.69940000000008</v>
      </c>
    </row>
    <row r="93" spans="1:3" x14ac:dyDescent="0.25">
      <c r="A93" t="s">
        <v>1049</v>
      </c>
      <c r="B93">
        <v>130</v>
      </c>
      <c r="C93">
        <v>65.37324000000001</v>
      </c>
    </row>
    <row r="94" spans="1:3" x14ac:dyDescent="0.25">
      <c r="A94" t="s">
        <v>62</v>
      </c>
      <c r="B94">
        <v>95</v>
      </c>
      <c r="C94">
        <v>99.563999999999993</v>
      </c>
    </row>
    <row r="95" spans="1:3" x14ac:dyDescent="0.25">
      <c r="A95" t="s">
        <v>933</v>
      </c>
      <c r="B95">
        <v>240</v>
      </c>
      <c r="C95">
        <v>1619.2512000000002</v>
      </c>
    </row>
    <row r="96" spans="1:3" x14ac:dyDescent="0.25">
      <c r="A96" t="s">
        <v>784</v>
      </c>
      <c r="B96">
        <v>115</v>
      </c>
      <c r="C96">
        <v>174.41018</v>
      </c>
    </row>
    <row r="97" spans="1:3" x14ac:dyDescent="0.25">
      <c r="A97" t="s">
        <v>901</v>
      </c>
      <c r="B97">
        <v>80</v>
      </c>
      <c r="C97">
        <v>26.271035999999999</v>
      </c>
    </row>
    <row r="98" spans="1:3" x14ac:dyDescent="0.25">
      <c r="A98" t="s">
        <v>33</v>
      </c>
      <c r="B98">
        <v>280</v>
      </c>
      <c r="C98">
        <v>1955.60896</v>
      </c>
    </row>
    <row r="99" spans="1:3" x14ac:dyDescent="0.25">
      <c r="A99" t="s">
        <v>36</v>
      </c>
      <c r="B99">
        <v>280</v>
      </c>
      <c r="C99">
        <v>2038.46336</v>
      </c>
    </row>
    <row r="100" spans="1:3" x14ac:dyDescent="0.25">
      <c r="A100" t="s">
        <v>799</v>
      </c>
      <c r="B100">
        <v>140</v>
      </c>
      <c r="C100">
        <v>345.08800000000002</v>
      </c>
    </row>
    <row r="101" spans="1:3" x14ac:dyDescent="0.25">
      <c r="A101" t="s">
        <v>685</v>
      </c>
      <c r="B101">
        <v>145</v>
      </c>
      <c r="C101">
        <v>614.61422000000005</v>
      </c>
    </row>
    <row r="102" spans="1:3" x14ac:dyDescent="0.25">
      <c r="A102" t="s">
        <v>347</v>
      </c>
      <c r="B102">
        <v>75</v>
      </c>
      <c r="C102">
        <v>31.264483999999999</v>
      </c>
    </row>
    <row r="103" spans="1:3" x14ac:dyDescent="0.25">
      <c r="A103" t="s">
        <v>835</v>
      </c>
      <c r="B103">
        <v>125</v>
      </c>
      <c r="C103">
        <v>704.68059999999991</v>
      </c>
    </row>
    <row r="104" spans="1:3" x14ac:dyDescent="0.25">
      <c r="A104" t="s">
        <v>606</v>
      </c>
      <c r="B104">
        <v>135</v>
      </c>
      <c r="C104">
        <v>242.61624</v>
      </c>
    </row>
    <row r="105" spans="1:3" x14ac:dyDescent="0.25">
      <c r="A105" t="s">
        <v>1055</v>
      </c>
      <c r="B105">
        <v>130</v>
      </c>
      <c r="C105">
        <v>63.179099999999998</v>
      </c>
    </row>
    <row r="106" spans="1:3" x14ac:dyDescent="0.25">
      <c r="A106" t="s">
        <v>71</v>
      </c>
      <c r="B106">
        <v>130</v>
      </c>
      <c r="C106">
        <v>43.152760000000001</v>
      </c>
    </row>
    <row r="107" spans="1:3" x14ac:dyDescent="0.25">
      <c r="A107" t="s">
        <v>971</v>
      </c>
      <c r="B107">
        <v>85</v>
      </c>
      <c r="C107">
        <v>128.59520000000001</v>
      </c>
    </row>
    <row r="108" spans="1:3" x14ac:dyDescent="0.25">
      <c r="A108" t="s">
        <v>534</v>
      </c>
      <c r="B108">
        <v>80</v>
      </c>
      <c r="C108">
        <v>39.751035999999999</v>
      </c>
    </row>
    <row r="109" spans="1:3" x14ac:dyDescent="0.25">
      <c r="A109" t="s">
        <v>27</v>
      </c>
      <c r="B109">
        <v>280</v>
      </c>
      <c r="C109">
        <v>1896.55872</v>
      </c>
    </row>
    <row r="110" spans="1:3" x14ac:dyDescent="0.25">
      <c r="A110" t="s">
        <v>646</v>
      </c>
      <c r="B110">
        <v>120</v>
      </c>
      <c r="C110">
        <v>350.86645999999996</v>
      </c>
    </row>
    <row r="111" spans="1:3" x14ac:dyDescent="0.25">
      <c r="A111" t="s">
        <v>84</v>
      </c>
      <c r="B111">
        <v>95</v>
      </c>
      <c r="C111">
        <v>150.5729</v>
      </c>
    </row>
    <row r="112" spans="1:3" x14ac:dyDescent="0.25">
      <c r="A112" t="s">
        <v>810</v>
      </c>
      <c r="B112">
        <v>105</v>
      </c>
      <c r="C112">
        <v>218.71584000000001</v>
      </c>
    </row>
    <row r="113" spans="1:3" x14ac:dyDescent="0.25">
      <c r="A113" t="s">
        <v>906</v>
      </c>
      <c r="B113">
        <v>60</v>
      </c>
      <c r="C113">
        <v>22.729652000000002</v>
      </c>
    </row>
    <row r="114" spans="1:3" x14ac:dyDescent="0.25">
      <c r="A114" t="s">
        <v>194</v>
      </c>
      <c r="B114">
        <v>50</v>
      </c>
      <c r="C114">
        <v>32.969333999999996</v>
      </c>
    </row>
    <row r="115" spans="1:3" x14ac:dyDescent="0.25">
      <c r="A115" t="s">
        <v>781</v>
      </c>
      <c r="B115">
        <v>105</v>
      </c>
      <c r="C115">
        <v>80.936559999999986</v>
      </c>
    </row>
    <row r="116" spans="1:3" x14ac:dyDescent="0.25">
      <c r="A116" t="s">
        <v>1076</v>
      </c>
      <c r="B116">
        <v>75</v>
      </c>
      <c r="C116">
        <v>47.109450000000002</v>
      </c>
    </row>
    <row r="117" spans="1:3" x14ac:dyDescent="0.25">
      <c r="A117" t="s">
        <v>1077</v>
      </c>
      <c r="B117">
        <v>75</v>
      </c>
      <c r="C117">
        <v>25.541640000000001</v>
      </c>
    </row>
    <row r="118" spans="1:3" x14ac:dyDescent="0.25">
      <c r="A118" t="s">
        <v>936</v>
      </c>
      <c r="B118">
        <v>165</v>
      </c>
      <c r="C118">
        <v>1101.3504</v>
      </c>
    </row>
    <row r="119" spans="1:3" x14ac:dyDescent="0.25">
      <c r="A119" t="s">
        <v>6</v>
      </c>
      <c r="B119">
        <v>225</v>
      </c>
      <c r="C119">
        <v>926.21888000000001</v>
      </c>
    </row>
    <row r="120" spans="1:3" x14ac:dyDescent="0.25">
      <c r="A120" t="s">
        <v>585</v>
      </c>
      <c r="B120">
        <v>105</v>
      </c>
      <c r="C120">
        <v>134.98259999999999</v>
      </c>
    </row>
    <row r="121" spans="1:3" x14ac:dyDescent="0.25">
      <c r="A121" t="s">
        <v>570</v>
      </c>
      <c r="B121">
        <v>90</v>
      </c>
      <c r="C121">
        <v>170.10829999999999</v>
      </c>
    </row>
    <row r="122" spans="1:3" x14ac:dyDescent="0.25">
      <c r="A122" t="s">
        <v>287</v>
      </c>
      <c r="B122">
        <v>115</v>
      </c>
      <c r="C122">
        <v>28.3125</v>
      </c>
    </row>
    <row r="123" spans="1:3" x14ac:dyDescent="0.25">
      <c r="A123" t="s">
        <v>921</v>
      </c>
      <c r="B123">
        <v>240</v>
      </c>
      <c r="C123">
        <v>846.18756000000008</v>
      </c>
    </row>
    <row r="124" spans="1:3" x14ac:dyDescent="0.25">
      <c r="A124" t="s">
        <v>802</v>
      </c>
      <c r="B124">
        <v>140</v>
      </c>
      <c r="C124">
        <v>373.82382000000001</v>
      </c>
    </row>
    <row r="125" spans="1:3" x14ac:dyDescent="0.25">
      <c r="A125" t="s">
        <v>844</v>
      </c>
      <c r="B125">
        <v>160</v>
      </c>
      <c r="C125">
        <v>724.29215999999997</v>
      </c>
    </row>
    <row r="126" spans="1:3" x14ac:dyDescent="0.25">
      <c r="A126" t="s">
        <v>1078</v>
      </c>
      <c r="B126">
        <v>115</v>
      </c>
      <c r="C126">
        <v>136.96224000000001</v>
      </c>
    </row>
    <row r="127" spans="1:3" x14ac:dyDescent="0.25">
      <c r="A127" t="s">
        <v>774</v>
      </c>
      <c r="B127">
        <v>105</v>
      </c>
      <c r="C127">
        <v>97.206639999999993</v>
      </c>
    </row>
    <row r="128" spans="1:3" x14ac:dyDescent="0.25">
      <c r="A128" t="s">
        <v>689</v>
      </c>
      <c r="B128">
        <v>80</v>
      </c>
      <c r="C128">
        <v>28.576575999999999</v>
      </c>
    </row>
    <row r="129" spans="1:3" x14ac:dyDescent="0.25">
      <c r="A129" t="s">
        <v>968</v>
      </c>
      <c r="B129">
        <v>165</v>
      </c>
      <c r="C129">
        <v>1226.0886399999999</v>
      </c>
    </row>
    <row r="130" spans="1:3" x14ac:dyDescent="0.25">
      <c r="A130" t="s">
        <v>19</v>
      </c>
      <c r="B130">
        <v>200</v>
      </c>
      <c r="C130">
        <v>1305.1987200000001</v>
      </c>
    </row>
    <row r="131" spans="1:3" x14ac:dyDescent="0.25">
      <c r="A131" t="s">
        <v>609</v>
      </c>
      <c r="B131">
        <v>135</v>
      </c>
      <c r="C131">
        <v>223.03816</v>
      </c>
    </row>
    <row r="132" spans="1:3" x14ac:dyDescent="0.25">
      <c r="A132" t="s">
        <v>601</v>
      </c>
      <c r="B132">
        <v>105</v>
      </c>
      <c r="C132">
        <v>200.16192000000001</v>
      </c>
    </row>
    <row r="133" spans="1:3" x14ac:dyDescent="0.25">
      <c r="A133" t="s">
        <v>77</v>
      </c>
      <c r="B133">
        <v>70</v>
      </c>
      <c r="C133">
        <v>82.558039999999991</v>
      </c>
    </row>
    <row r="134" spans="1:3" x14ac:dyDescent="0.25">
      <c r="A134" t="s">
        <v>975</v>
      </c>
      <c r="B134">
        <v>85</v>
      </c>
      <c r="C134">
        <v>173.37510000000003</v>
      </c>
    </row>
    <row r="135" spans="1:3" x14ac:dyDescent="0.25">
      <c r="A135" t="s">
        <v>1079</v>
      </c>
      <c r="B135">
        <v>115</v>
      </c>
      <c r="C135">
        <v>45.133848</v>
      </c>
    </row>
    <row r="136" spans="1:3" x14ac:dyDescent="0.25">
      <c r="A136" t="s">
        <v>1080</v>
      </c>
      <c r="B136">
        <v>150</v>
      </c>
      <c r="C136">
        <v>37.008339999999997</v>
      </c>
    </row>
    <row r="137" spans="1:3" x14ac:dyDescent="0.25">
      <c r="A137" t="s">
        <v>722</v>
      </c>
      <c r="B137">
        <v>80</v>
      </c>
      <c r="C137">
        <v>23.014212000000001</v>
      </c>
    </row>
    <row r="138" spans="1:3" x14ac:dyDescent="0.25">
      <c r="A138" t="s">
        <v>11</v>
      </c>
      <c r="B138">
        <v>180</v>
      </c>
      <c r="C138">
        <v>382.89472000000001</v>
      </c>
    </row>
    <row r="139" spans="1:3" x14ac:dyDescent="0.25">
      <c r="A139" t="s">
        <v>872</v>
      </c>
      <c r="B139">
        <v>150</v>
      </c>
      <c r="C139">
        <v>718.52080000000001</v>
      </c>
    </row>
    <row r="140" spans="1:3" x14ac:dyDescent="0.25">
      <c r="A140" t="s">
        <v>869</v>
      </c>
      <c r="B140">
        <v>150</v>
      </c>
      <c r="C140">
        <v>1037.2912200000001</v>
      </c>
    </row>
    <row r="141" spans="1:3" x14ac:dyDescent="0.25">
      <c r="A141" t="s">
        <v>661</v>
      </c>
      <c r="B141">
        <v>120</v>
      </c>
      <c r="C141">
        <v>371.83104000000003</v>
      </c>
    </row>
    <row r="142" spans="1:3" x14ac:dyDescent="0.25">
      <c r="A142" t="s">
        <v>750</v>
      </c>
      <c r="B142">
        <v>80</v>
      </c>
      <c r="C142">
        <v>20.336756000000001</v>
      </c>
    </row>
    <row r="143" spans="1:3" x14ac:dyDescent="0.25">
      <c r="A143" t="s">
        <v>149</v>
      </c>
      <c r="B143">
        <v>215</v>
      </c>
      <c r="C143">
        <v>2072.8440000000001</v>
      </c>
    </row>
    <row r="144" spans="1:3" x14ac:dyDescent="0.25">
      <c r="A144" t="s">
        <v>59</v>
      </c>
      <c r="B144">
        <v>80</v>
      </c>
      <c r="C144">
        <v>58.070238000000003</v>
      </c>
    </row>
    <row r="145" spans="1:3" x14ac:dyDescent="0.25">
      <c r="A145" t="s">
        <v>207</v>
      </c>
      <c r="B145">
        <v>65</v>
      </c>
      <c r="C145">
        <v>58.875624000000002</v>
      </c>
    </row>
    <row r="146" spans="1:3" x14ac:dyDescent="0.25">
      <c r="A146" t="s">
        <v>964</v>
      </c>
      <c r="B146">
        <v>270</v>
      </c>
      <c r="C146">
        <v>2154.99748</v>
      </c>
    </row>
    <row r="147" spans="1:3" x14ac:dyDescent="0.25">
      <c r="A147" t="s">
        <v>960</v>
      </c>
      <c r="B147">
        <v>270</v>
      </c>
      <c r="C147">
        <v>1973.1940800000002</v>
      </c>
    </row>
    <row r="148" spans="1:3" x14ac:dyDescent="0.25">
      <c r="A148" t="s">
        <v>1082</v>
      </c>
      <c r="B148">
        <v>130</v>
      </c>
      <c r="C148">
        <v>75.483620000000002</v>
      </c>
    </row>
    <row r="149" spans="1:3" x14ac:dyDescent="0.25">
      <c r="A149" t="s">
        <v>889</v>
      </c>
      <c r="B149">
        <v>205</v>
      </c>
      <c r="C149">
        <v>1449.9998800000001</v>
      </c>
    </row>
    <row r="150" spans="1:3" x14ac:dyDescent="0.25">
      <c r="A150" t="s">
        <v>787</v>
      </c>
      <c r="B150">
        <v>115</v>
      </c>
      <c r="C150">
        <v>401.84032000000002</v>
      </c>
    </row>
    <row r="151" spans="1:3" x14ac:dyDescent="0.25">
      <c r="A151" t="s">
        <v>783</v>
      </c>
      <c r="B151">
        <v>105</v>
      </c>
      <c r="C151">
        <v>110.39999999999999</v>
      </c>
    </row>
    <row r="152" spans="1:3" x14ac:dyDescent="0.25">
      <c r="A152" t="s">
        <v>299</v>
      </c>
      <c r="B152">
        <v>115</v>
      </c>
      <c r="C152">
        <v>82.039168000000004</v>
      </c>
    </row>
    <row r="153" spans="1:3" x14ac:dyDescent="0.25">
      <c r="A153" t="s">
        <v>859</v>
      </c>
      <c r="B153">
        <v>150</v>
      </c>
      <c r="C153">
        <v>802.3691</v>
      </c>
    </row>
    <row r="154" spans="1:3" x14ac:dyDescent="0.25">
      <c r="A154" t="s">
        <v>74</v>
      </c>
      <c r="B154">
        <v>95</v>
      </c>
      <c r="C154">
        <v>80.240719999999996</v>
      </c>
    </row>
    <row r="155" spans="1:3" x14ac:dyDescent="0.25">
      <c r="A155" t="s">
        <v>498</v>
      </c>
      <c r="B155">
        <v>82</v>
      </c>
      <c r="C155">
        <v>58.821120000000001</v>
      </c>
    </row>
    <row r="156" spans="1:3" x14ac:dyDescent="0.25">
      <c r="A156" t="s">
        <v>621</v>
      </c>
      <c r="B156">
        <v>110</v>
      </c>
      <c r="C156">
        <v>147.29079999999999</v>
      </c>
    </row>
    <row r="157" spans="1:3" x14ac:dyDescent="0.25">
      <c r="A157" t="s">
        <v>1083</v>
      </c>
      <c r="B157">
        <v>115</v>
      </c>
      <c r="C157">
        <v>42.129159999999999</v>
      </c>
    </row>
    <row r="158" spans="1:3" x14ac:dyDescent="0.25">
      <c r="A158" t="s">
        <v>1084</v>
      </c>
      <c r="B158">
        <v>115</v>
      </c>
      <c r="C158">
        <v>102.406836</v>
      </c>
    </row>
    <row r="159" spans="1:3" x14ac:dyDescent="0.25">
      <c r="A159" t="s">
        <v>804</v>
      </c>
      <c r="B159">
        <v>165</v>
      </c>
      <c r="C159">
        <v>416</v>
      </c>
    </row>
    <row r="160" spans="1:3" x14ac:dyDescent="0.25">
      <c r="A160" t="s">
        <v>883</v>
      </c>
      <c r="B160">
        <v>205</v>
      </c>
      <c r="C160">
        <v>1413.6057599999999</v>
      </c>
    </row>
    <row r="161" spans="1:3" x14ac:dyDescent="0.25">
      <c r="A161" t="s">
        <v>865</v>
      </c>
      <c r="B161">
        <v>140</v>
      </c>
      <c r="C161">
        <v>670.00933999999995</v>
      </c>
    </row>
    <row r="162" spans="1:3" x14ac:dyDescent="0.25">
      <c r="A162" t="s">
        <v>876</v>
      </c>
      <c r="B162">
        <v>205</v>
      </c>
      <c r="C162">
        <v>1324.8795999999998</v>
      </c>
    </row>
    <row r="163" spans="1:3" x14ac:dyDescent="0.25">
      <c r="A163" t="s">
        <v>777</v>
      </c>
      <c r="B163">
        <v>105</v>
      </c>
      <c r="C163">
        <v>73.812504000000004</v>
      </c>
    </row>
    <row r="164" spans="1:3" x14ac:dyDescent="0.25">
      <c r="A164" t="s">
        <v>133</v>
      </c>
      <c r="B164">
        <v>125</v>
      </c>
      <c r="C164">
        <v>710.21987999999999</v>
      </c>
    </row>
    <row r="165" spans="1:3" x14ac:dyDescent="0.25">
      <c r="A165" t="s">
        <v>1087</v>
      </c>
      <c r="B165">
        <v>130</v>
      </c>
      <c r="C165">
        <v>143.51215999999999</v>
      </c>
    </row>
    <row r="166" spans="1:3" x14ac:dyDescent="0.25">
      <c r="A166" t="s">
        <v>296</v>
      </c>
      <c r="B166">
        <v>115</v>
      </c>
      <c r="C166">
        <v>86.265816000000001</v>
      </c>
    </row>
    <row r="167" spans="1:3" x14ac:dyDescent="0.25">
      <c r="A167" t="s">
        <v>1088</v>
      </c>
      <c r="B167">
        <v>115</v>
      </c>
      <c r="C167">
        <v>58.052531999999999</v>
      </c>
    </row>
    <row r="168" spans="1:3" x14ac:dyDescent="0.25">
      <c r="A168" t="s">
        <v>700</v>
      </c>
      <c r="B168">
        <v>80</v>
      </c>
      <c r="C168">
        <v>31.823312000000001</v>
      </c>
    </row>
    <row r="169" spans="1:3" x14ac:dyDescent="0.25">
      <c r="A169" t="s">
        <v>979</v>
      </c>
      <c r="B169">
        <v>80</v>
      </c>
      <c r="C169">
        <v>20.90034</v>
      </c>
    </row>
    <row r="170" spans="1:3" x14ac:dyDescent="0.25">
      <c r="A170" t="s">
        <v>537</v>
      </c>
      <c r="B170">
        <v>85</v>
      </c>
      <c r="C170">
        <v>88.605540000000005</v>
      </c>
    </row>
    <row r="171" spans="1:3" x14ac:dyDescent="0.25">
      <c r="A171" t="s">
        <v>693</v>
      </c>
      <c r="B171">
        <v>80</v>
      </c>
      <c r="C171">
        <v>28.59394</v>
      </c>
    </row>
    <row r="172" spans="1:3" x14ac:dyDescent="0.25">
      <c r="A172" t="s">
        <v>1089</v>
      </c>
      <c r="B172">
        <v>80</v>
      </c>
      <c r="C172">
        <v>49.909855999999998</v>
      </c>
    </row>
    <row r="173" spans="1:3" x14ac:dyDescent="0.25">
      <c r="A173" t="s">
        <v>716</v>
      </c>
      <c r="B173">
        <v>80</v>
      </c>
      <c r="C173">
        <v>17.532451999999999</v>
      </c>
    </row>
    <row r="174" spans="1:3" x14ac:dyDescent="0.25">
      <c r="A174" t="s">
        <v>1090</v>
      </c>
      <c r="B174">
        <v>80</v>
      </c>
      <c r="C174">
        <v>29.501764000000001</v>
      </c>
    </row>
    <row r="175" spans="1:3" x14ac:dyDescent="0.25">
      <c r="A175" t="s">
        <v>1091</v>
      </c>
      <c r="B175">
        <v>60</v>
      </c>
      <c r="C175">
        <v>31.319807999999998</v>
      </c>
    </row>
    <row r="176" spans="1:3" x14ac:dyDescent="0.25">
      <c r="A176" t="s">
        <v>946</v>
      </c>
      <c r="B176">
        <v>165</v>
      </c>
      <c r="C176">
        <v>1223.4821200000001</v>
      </c>
    </row>
    <row r="177" spans="1:3" x14ac:dyDescent="0.25">
      <c r="A177" t="s">
        <v>16</v>
      </c>
      <c r="B177">
        <v>225</v>
      </c>
      <c r="C177">
        <v>1745.9142400000001</v>
      </c>
    </row>
    <row r="178" spans="1:3" x14ac:dyDescent="0.25">
      <c r="A178" t="s">
        <v>127</v>
      </c>
      <c r="B178">
        <v>140</v>
      </c>
      <c r="C178">
        <v>374.77421999999996</v>
      </c>
    </row>
    <row r="179" spans="1:3" x14ac:dyDescent="0.25">
      <c r="A179" t="s">
        <v>957</v>
      </c>
      <c r="B179">
        <v>250</v>
      </c>
      <c r="C179">
        <v>1700.99892</v>
      </c>
    </row>
    <row r="180" spans="1:3" x14ac:dyDescent="0.25">
      <c r="A180" t="s">
        <v>805</v>
      </c>
      <c r="B180">
        <v>140</v>
      </c>
      <c r="C180">
        <v>393.11982</v>
      </c>
    </row>
    <row r="181" spans="1:3" x14ac:dyDescent="0.25">
      <c r="A181" t="s">
        <v>1094</v>
      </c>
      <c r="B181">
        <v>130</v>
      </c>
      <c r="C181">
        <v>50.336600000000004</v>
      </c>
    </row>
    <row r="182" spans="1:3" x14ac:dyDescent="0.25">
      <c r="A182" t="s">
        <v>667</v>
      </c>
      <c r="B182">
        <v>145</v>
      </c>
      <c r="C182">
        <v>430.44560000000001</v>
      </c>
    </row>
    <row r="183" spans="1:3" x14ac:dyDescent="0.25">
      <c r="A183" t="s">
        <v>1095</v>
      </c>
      <c r="B183">
        <v>130</v>
      </c>
      <c r="C183">
        <v>232.99715999999998</v>
      </c>
    </row>
    <row r="184" spans="1:3" x14ac:dyDescent="0.25">
      <c r="A184" t="s">
        <v>822</v>
      </c>
      <c r="B184">
        <v>125</v>
      </c>
      <c r="C184">
        <v>734.48616000000004</v>
      </c>
    </row>
    <row r="185" spans="1:3" x14ac:dyDescent="0.25">
      <c r="A185" t="s">
        <v>124</v>
      </c>
      <c r="B185">
        <v>95</v>
      </c>
      <c r="C185">
        <v>106.496</v>
      </c>
    </row>
    <row r="186" spans="1:3" x14ac:dyDescent="0.25">
      <c r="A186" t="s">
        <v>1096</v>
      </c>
      <c r="B186">
        <v>130</v>
      </c>
      <c r="C186">
        <v>73.733159999999998</v>
      </c>
    </row>
    <row r="187" spans="1:3" x14ac:dyDescent="0.25">
      <c r="A187" t="s">
        <v>1097</v>
      </c>
      <c r="B187">
        <v>95</v>
      </c>
      <c r="C187">
        <v>40.160319999999999</v>
      </c>
    </row>
    <row r="188" spans="1:3" x14ac:dyDescent="0.25">
      <c r="A188" t="s">
        <v>99</v>
      </c>
      <c r="B188">
        <v>110</v>
      </c>
      <c r="C188">
        <v>128.64032</v>
      </c>
    </row>
    <row r="189" spans="1:3" x14ac:dyDescent="0.25">
      <c r="A189" t="s">
        <v>274</v>
      </c>
      <c r="B189">
        <v>115</v>
      </c>
      <c r="C189">
        <v>66.361872000000005</v>
      </c>
    </row>
    <row r="190" spans="1:3" x14ac:dyDescent="0.25">
      <c r="A190" t="s">
        <v>315</v>
      </c>
      <c r="B190">
        <v>115</v>
      </c>
      <c r="C190">
        <v>84.125504000000006</v>
      </c>
    </row>
    <row r="191" spans="1:3" x14ac:dyDescent="0.25">
      <c r="A191" t="s">
        <v>513</v>
      </c>
      <c r="B191">
        <v>80</v>
      </c>
      <c r="C191">
        <v>27.648</v>
      </c>
    </row>
    <row r="192" spans="1:3" x14ac:dyDescent="0.25">
      <c r="A192" t="s">
        <v>509</v>
      </c>
      <c r="B192">
        <v>80</v>
      </c>
      <c r="C192">
        <v>38.986111999999999</v>
      </c>
    </row>
    <row r="193" spans="1:3" x14ac:dyDescent="0.25">
      <c r="A193" t="s">
        <v>1098</v>
      </c>
      <c r="B193">
        <v>95</v>
      </c>
      <c r="C193">
        <v>10.68886</v>
      </c>
    </row>
    <row r="194" spans="1:3" x14ac:dyDescent="0.25">
      <c r="A194" t="s">
        <v>1099</v>
      </c>
      <c r="B194">
        <v>75</v>
      </c>
      <c r="C194">
        <v>29.191984000000001</v>
      </c>
    </row>
    <row r="195" spans="1:3" x14ac:dyDescent="0.25">
      <c r="A195" t="s">
        <v>596</v>
      </c>
      <c r="B195">
        <v>95</v>
      </c>
      <c r="C195">
        <v>70.046189999999996</v>
      </c>
    </row>
    <row r="196" spans="1:3" x14ac:dyDescent="0.25">
      <c r="A196" t="s">
        <v>45</v>
      </c>
      <c r="B196">
        <v>8</v>
      </c>
      <c r="C196">
        <v>349.02364</v>
      </c>
    </row>
    <row r="197" spans="1:3" x14ac:dyDescent="0.25">
      <c r="A197" t="s">
        <v>1100</v>
      </c>
      <c r="B197">
        <v>150</v>
      </c>
      <c r="C197">
        <v>37.047552000000003</v>
      </c>
    </row>
    <row r="198" spans="1:3" x14ac:dyDescent="0.25">
      <c r="A198" t="s">
        <v>797</v>
      </c>
      <c r="B198">
        <v>105</v>
      </c>
      <c r="C198">
        <v>161.18412000000001</v>
      </c>
    </row>
    <row r="199" spans="1:3" x14ac:dyDescent="0.25">
      <c r="A199" t="s">
        <v>952</v>
      </c>
      <c r="B199">
        <v>250</v>
      </c>
      <c r="C199">
        <v>1879.76288</v>
      </c>
    </row>
    <row r="200" spans="1:3" x14ac:dyDescent="0.25">
      <c r="A200" t="s">
        <v>943</v>
      </c>
      <c r="B200">
        <v>240</v>
      </c>
      <c r="C200">
        <v>1457.5065599999998</v>
      </c>
    </row>
    <row r="201" spans="1:3" x14ac:dyDescent="0.25">
      <c r="A201" t="s">
        <v>91</v>
      </c>
      <c r="B201">
        <v>130</v>
      </c>
      <c r="C201">
        <v>105.92543999999999</v>
      </c>
    </row>
    <row r="202" spans="1:3" x14ac:dyDescent="0.25">
      <c r="A202" t="s">
        <v>573</v>
      </c>
      <c r="B202">
        <v>135</v>
      </c>
      <c r="C202">
        <v>213.12792000000002</v>
      </c>
    </row>
    <row r="203" spans="1:3" x14ac:dyDescent="0.25">
      <c r="A203" t="s">
        <v>580</v>
      </c>
      <c r="B203">
        <v>70</v>
      </c>
      <c r="C203">
        <v>87.263909999999996</v>
      </c>
    </row>
    <row r="204" spans="1:3" x14ac:dyDescent="0.25">
      <c r="A204" t="s">
        <v>1103</v>
      </c>
      <c r="B204">
        <v>115</v>
      </c>
      <c r="C204">
        <v>116.50390400000001</v>
      </c>
    </row>
    <row r="205" spans="1:3" x14ac:dyDescent="0.25">
      <c r="A205" t="s">
        <v>1104</v>
      </c>
      <c r="B205">
        <v>120</v>
      </c>
      <c r="C205">
        <v>36.797260000000001</v>
      </c>
    </row>
    <row r="206" spans="1:3" x14ac:dyDescent="0.25">
      <c r="A206" t="s">
        <v>1105</v>
      </c>
      <c r="B206">
        <v>90</v>
      </c>
      <c r="C206">
        <v>5.873227</v>
      </c>
    </row>
    <row r="207" spans="1:3" x14ac:dyDescent="0.25">
      <c r="A207" t="s">
        <v>893</v>
      </c>
      <c r="B207">
        <v>50</v>
      </c>
      <c r="C207">
        <v>19.326823999999998</v>
      </c>
    </row>
    <row r="208" spans="1:3" x14ac:dyDescent="0.25">
      <c r="A208" t="s">
        <v>688</v>
      </c>
      <c r="B208">
        <v>80</v>
      </c>
      <c r="C208">
        <v>28.533332000000001</v>
      </c>
    </row>
    <row r="209" spans="1:3" x14ac:dyDescent="0.25">
      <c r="A209" t="s">
        <v>1108</v>
      </c>
      <c r="B209">
        <v>75</v>
      </c>
      <c r="C209">
        <v>24.405076000000001</v>
      </c>
    </row>
    <row r="210" spans="1:3" x14ac:dyDescent="0.25">
      <c r="A210" t="s">
        <v>1109</v>
      </c>
      <c r="B210">
        <v>75</v>
      </c>
      <c r="C210">
        <v>36.840276000000003</v>
      </c>
    </row>
    <row r="211" spans="1:3" x14ac:dyDescent="0.25">
      <c r="A211" t="s">
        <v>490</v>
      </c>
      <c r="B211">
        <v>80</v>
      </c>
      <c r="C211">
        <v>28.533332000000001</v>
      </c>
    </row>
    <row r="212" spans="1:3" x14ac:dyDescent="0.25">
      <c r="A212" t="s">
        <v>1110</v>
      </c>
      <c r="B212">
        <v>85</v>
      </c>
      <c r="C212">
        <v>58.875624000000002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7081E-812C-4338-BA16-F06AAE7F6630}">
  <dimension ref="A1:C219"/>
  <sheetViews>
    <sheetView workbookViewId="0">
      <selection activeCell="K26" sqref="K26"/>
    </sheetView>
  </sheetViews>
  <sheetFormatPr defaultRowHeight="13.2" x14ac:dyDescent="0.25"/>
  <sheetData>
    <row r="1" spans="1:3" x14ac:dyDescent="0.25">
      <c r="A1" t="s">
        <v>423</v>
      </c>
      <c r="B1" t="s">
        <v>431</v>
      </c>
      <c r="C1" t="s">
        <v>434</v>
      </c>
    </row>
    <row r="2" spans="1:3" x14ac:dyDescent="0.25">
      <c r="A2" t="s">
        <v>615</v>
      </c>
      <c r="B2">
        <v>2.6</v>
      </c>
      <c r="C2">
        <v>117.68528000000001</v>
      </c>
    </row>
    <row r="3" spans="1:3" x14ac:dyDescent="0.25">
      <c r="A3" t="s">
        <v>626</v>
      </c>
      <c r="B3">
        <v>2.2999999999999998</v>
      </c>
      <c r="C3">
        <v>569.82119999999998</v>
      </c>
    </row>
    <row r="4" spans="1:3" x14ac:dyDescent="0.25">
      <c r="A4" t="s">
        <v>635</v>
      </c>
      <c r="B4">
        <v>2.5</v>
      </c>
      <c r="C4">
        <v>335.84111999999999</v>
      </c>
    </row>
    <row r="5" spans="1:3" x14ac:dyDescent="0.25">
      <c r="A5" t="s">
        <v>1014</v>
      </c>
      <c r="B5">
        <v>2.66</v>
      </c>
      <c r="C5">
        <v>39.410802000000004</v>
      </c>
    </row>
    <row r="6" spans="1:3" x14ac:dyDescent="0.25">
      <c r="A6" t="s">
        <v>664</v>
      </c>
      <c r="B6">
        <v>2.1</v>
      </c>
      <c r="C6">
        <v>531.20051999999998</v>
      </c>
    </row>
    <row r="7" spans="1:3" x14ac:dyDescent="0.25">
      <c r="A7" t="s">
        <v>848</v>
      </c>
      <c r="B7">
        <v>2.4</v>
      </c>
      <c r="C7">
        <v>909.88400000000001</v>
      </c>
    </row>
    <row r="8" spans="1:3" x14ac:dyDescent="0.25">
      <c r="A8" t="s">
        <v>623</v>
      </c>
      <c r="B8">
        <v>2.4</v>
      </c>
      <c r="C8">
        <v>300.44867999999997</v>
      </c>
    </row>
    <row r="9" spans="1:3" x14ac:dyDescent="0.25">
      <c r="A9" t="s">
        <v>833</v>
      </c>
      <c r="B9">
        <v>2.5</v>
      </c>
      <c r="C9">
        <v>843.18780000000004</v>
      </c>
    </row>
    <row r="10" spans="1:3" x14ac:dyDescent="0.25">
      <c r="A10" t="s">
        <v>655</v>
      </c>
      <c r="B10">
        <v>2.6</v>
      </c>
      <c r="C10">
        <v>384.99288000000001</v>
      </c>
    </row>
    <row r="11" spans="1:3" x14ac:dyDescent="0.25">
      <c r="A11" t="s">
        <v>105</v>
      </c>
      <c r="B11">
        <v>2.8</v>
      </c>
      <c r="C11">
        <v>168.55869999999999</v>
      </c>
    </row>
    <row r="12" spans="1:3" x14ac:dyDescent="0.25">
      <c r="A12" t="s">
        <v>1030</v>
      </c>
      <c r="B12">
        <v>2.93</v>
      </c>
      <c r="C12">
        <v>45.101376000000002</v>
      </c>
    </row>
    <row r="13" spans="1:3" x14ac:dyDescent="0.25">
      <c r="A13" t="s">
        <v>632</v>
      </c>
      <c r="B13">
        <v>2.7</v>
      </c>
      <c r="C13">
        <v>139.36048</v>
      </c>
    </row>
    <row r="14" spans="1:3" x14ac:dyDescent="0.25">
      <c r="A14" t="s">
        <v>638</v>
      </c>
      <c r="B14">
        <v>2.4</v>
      </c>
      <c r="C14">
        <v>346.02078</v>
      </c>
    </row>
    <row r="15" spans="1:3" x14ac:dyDescent="0.25">
      <c r="A15" t="s">
        <v>764</v>
      </c>
      <c r="B15">
        <v>2.5299999999999998</v>
      </c>
      <c r="C15">
        <v>33.545501999999999</v>
      </c>
    </row>
    <row r="16" spans="1:3" x14ac:dyDescent="0.25">
      <c r="A16" t="s">
        <v>121</v>
      </c>
      <c r="B16">
        <v>2.7</v>
      </c>
      <c r="C16">
        <v>203.48628000000002</v>
      </c>
    </row>
    <row r="17" spans="1:3" x14ac:dyDescent="0.25">
      <c r="A17" t="s">
        <v>641</v>
      </c>
      <c r="B17">
        <v>2.5</v>
      </c>
      <c r="C17">
        <v>315.16192000000001</v>
      </c>
    </row>
    <row r="18" spans="1:3" x14ac:dyDescent="0.25">
      <c r="A18" t="s">
        <v>675</v>
      </c>
      <c r="B18">
        <v>2.2999999999999998</v>
      </c>
      <c r="C18">
        <v>407.64528000000001</v>
      </c>
    </row>
    <row r="19" spans="1:3" x14ac:dyDescent="0.25">
      <c r="A19" t="s">
        <v>618</v>
      </c>
      <c r="B19">
        <v>2.2999999999999998</v>
      </c>
      <c r="C19">
        <v>232.57668000000001</v>
      </c>
    </row>
    <row r="20" spans="1:3" x14ac:dyDescent="0.25">
      <c r="A20" t="s">
        <v>146</v>
      </c>
      <c r="B20">
        <v>1.4</v>
      </c>
      <c r="C20">
        <v>1624.7988</v>
      </c>
    </row>
    <row r="21" spans="1:3" x14ac:dyDescent="0.25">
      <c r="A21" t="s">
        <v>96</v>
      </c>
      <c r="B21">
        <v>2.5</v>
      </c>
      <c r="C21">
        <v>169.58100000000002</v>
      </c>
    </row>
    <row r="22" spans="1:3" x14ac:dyDescent="0.25">
      <c r="A22" t="s">
        <v>561</v>
      </c>
      <c r="B22">
        <v>2.2000000000000002</v>
      </c>
      <c r="C22">
        <v>189.39570000000001</v>
      </c>
    </row>
    <row r="23" spans="1:3" x14ac:dyDescent="0.25">
      <c r="A23" t="s">
        <v>565</v>
      </c>
      <c r="B23">
        <v>2.5</v>
      </c>
      <c r="C23">
        <v>64.830120000000008</v>
      </c>
    </row>
    <row r="24" spans="1:3" x14ac:dyDescent="0.25">
      <c r="A24" t="s">
        <v>669</v>
      </c>
      <c r="B24">
        <v>2.6</v>
      </c>
      <c r="C24">
        <v>431.67292000000003</v>
      </c>
    </row>
    <row r="25" spans="1:3" x14ac:dyDescent="0.25">
      <c r="A25" t="s">
        <v>1008</v>
      </c>
      <c r="B25">
        <v>2.93</v>
      </c>
      <c r="C25">
        <v>40.56532</v>
      </c>
    </row>
    <row r="26" spans="1:3" x14ac:dyDescent="0.25">
      <c r="A26" t="s">
        <v>587</v>
      </c>
      <c r="B26">
        <v>2.2000000000000002</v>
      </c>
      <c r="C26">
        <v>242.29500000000002</v>
      </c>
    </row>
    <row r="27" spans="1:3" x14ac:dyDescent="0.25">
      <c r="A27" t="s">
        <v>826</v>
      </c>
      <c r="B27">
        <v>2.1</v>
      </c>
      <c r="C27">
        <v>584.52160000000003</v>
      </c>
    </row>
    <row r="28" spans="1:3" x14ac:dyDescent="0.25">
      <c r="A28" t="s">
        <v>234</v>
      </c>
      <c r="B28">
        <v>2.1</v>
      </c>
      <c r="C28">
        <v>77.393051999999997</v>
      </c>
    </row>
    <row r="29" spans="1:3" x14ac:dyDescent="0.25">
      <c r="A29" t="s">
        <v>582</v>
      </c>
      <c r="B29">
        <v>2.2999999999999998</v>
      </c>
      <c r="C29">
        <v>167.31480000000002</v>
      </c>
    </row>
    <row r="30" spans="1:3" x14ac:dyDescent="0.25">
      <c r="A30" t="s">
        <v>555</v>
      </c>
      <c r="B30">
        <v>2.2999999999999998</v>
      </c>
      <c r="C30">
        <v>56.671662000000005</v>
      </c>
    </row>
    <row r="31" spans="1:3" x14ac:dyDescent="0.25">
      <c r="A31" t="s">
        <v>545</v>
      </c>
      <c r="B31">
        <v>2.4</v>
      </c>
      <c r="C31">
        <v>95.400900000000007</v>
      </c>
    </row>
    <row r="32" spans="1:3" x14ac:dyDescent="0.25">
      <c r="A32" t="s">
        <v>79</v>
      </c>
      <c r="B32">
        <v>2.6</v>
      </c>
      <c r="C32">
        <v>104.34272</v>
      </c>
    </row>
    <row r="33" spans="1:3" x14ac:dyDescent="0.25">
      <c r="A33" t="s">
        <v>737</v>
      </c>
      <c r="B33">
        <v>2.5299999999999998</v>
      </c>
      <c r="C33">
        <v>24.009208000000001</v>
      </c>
    </row>
    <row r="34" spans="1:3" x14ac:dyDescent="0.25">
      <c r="A34" t="s">
        <v>851</v>
      </c>
      <c r="B34">
        <v>2.7</v>
      </c>
      <c r="C34">
        <v>900.46565999999996</v>
      </c>
    </row>
    <row r="35" spans="1:3" x14ac:dyDescent="0.25">
      <c r="A35" t="s">
        <v>115</v>
      </c>
      <c r="B35">
        <v>2.4</v>
      </c>
      <c r="C35">
        <v>206.34947999999997</v>
      </c>
    </row>
    <row r="36" spans="1:3" x14ac:dyDescent="0.25">
      <c r="A36" t="s">
        <v>880</v>
      </c>
      <c r="B36">
        <v>2.5</v>
      </c>
      <c r="C36">
        <v>913.49220000000003</v>
      </c>
    </row>
    <row r="37" spans="1:3" x14ac:dyDescent="0.25">
      <c r="A37" t="s">
        <v>1043</v>
      </c>
      <c r="B37">
        <v>3.06</v>
      </c>
      <c r="C37">
        <v>48.941286000000005</v>
      </c>
    </row>
    <row r="38" spans="1:3" x14ac:dyDescent="0.25">
      <c r="A38" t="s">
        <v>578</v>
      </c>
      <c r="B38">
        <v>2</v>
      </c>
      <c r="C38">
        <v>71.247960000000006</v>
      </c>
    </row>
    <row r="39" spans="1:3" x14ac:dyDescent="0.25">
      <c r="A39" t="s">
        <v>548</v>
      </c>
      <c r="B39">
        <v>2.1</v>
      </c>
      <c r="C39">
        <v>131.15432000000001</v>
      </c>
    </row>
    <row r="40" spans="1:3" x14ac:dyDescent="0.25">
      <c r="A40" t="s">
        <v>672</v>
      </c>
      <c r="B40">
        <v>2.2999999999999998</v>
      </c>
      <c r="C40">
        <v>533.37419999999997</v>
      </c>
    </row>
    <row r="41" spans="1:3" x14ac:dyDescent="0.25">
      <c r="A41" t="s">
        <v>281</v>
      </c>
      <c r="B41">
        <v>2.2999999999999998</v>
      </c>
      <c r="C41">
        <v>113.13131199999999</v>
      </c>
    </row>
    <row r="42" spans="1:3" x14ac:dyDescent="0.25">
      <c r="A42" t="s">
        <v>1024</v>
      </c>
      <c r="B42">
        <v>2.8</v>
      </c>
      <c r="C42">
        <v>49.522242000000006</v>
      </c>
    </row>
    <row r="43" spans="1:3" x14ac:dyDescent="0.25">
      <c r="A43" t="s">
        <v>815</v>
      </c>
      <c r="B43">
        <v>2.2999999999999998</v>
      </c>
      <c r="C43">
        <v>213.87515999999999</v>
      </c>
    </row>
    <row r="44" spans="1:3" x14ac:dyDescent="0.25">
      <c r="A44" t="s">
        <v>643</v>
      </c>
      <c r="B44">
        <v>2.1</v>
      </c>
      <c r="C44">
        <v>390.27152000000001</v>
      </c>
    </row>
    <row r="45" spans="1:3" x14ac:dyDescent="0.25">
      <c r="A45" t="s">
        <v>593</v>
      </c>
      <c r="B45">
        <v>2.2000000000000002</v>
      </c>
      <c r="C45">
        <v>100.26</v>
      </c>
    </row>
    <row r="46" spans="1:3" x14ac:dyDescent="0.25">
      <c r="A46" t="s">
        <v>598</v>
      </c>
      <c r="B46">
        <v>2.6</v>
      </c>
      <c r="C46">
        <v>227.7269</v>
      </c>
    </row>
    <row r="47" spans="1:3" x14ac:dyDescent="0.25">
      <c r="A47" t="s">
        <v>658</v>
      </c>
      <c r="B47">
        <v>2.6</v>
      </c>
      <c r="C47">
        <v>416.83627999999999</v>
      </c>
    </row>
    <row r="48" spans="1:3" x14ac:dyDescent="0.25">
      <c r="A48" t="s">
        <v>930</v>
      </c>
      <c r="B48">
        <v>2.7</v>
      </c>
      <c r="C48">
        <v>1340.27232</v>
      </c>
    </row>
    <row r="49" spans="1:3" x14ac:dyDescent="0.25">
      <c r="A49" t="s">
        <v>819</v>
      </c>
      <c r="B49">
        <v>2.2999999999999998</v>
      </c>
      <c r="C49">
        <v>345.05824000000001</v>
      </c>
    </row>
    <row r="50" spans="1:3" x14ac:dyDescent="0.25">
      <c r="A50" t="s">
        <v>925</v>
      </c>
      <c r="B50">
        <v>2.1</v>
      </c>
      <c r="C50">
        <v>983.79696000000001</v>
      </c>
    </row>
    <row r="51" spans="1:3" x14ac:dyDescent="0.25">
      <c r="A51" t="s">
        <v>712</v>
      </c>
      <c r="B51">
        <v>3</v>
      </c>
      <c r="C51">
        <v>36.708916000000002</v>
      </c>
    </row>
    <row r="52" spans="1:3" x14ac:dyDescent="0.25">
      <c r="A52" t="s">
        <v>67</v>
      </c>
      <c r="B52">
        <v>2.1</v>
      </c>
      <c r="C52">
        <v>46.53537</v>
      </c>
    </row>
    <row r="53" spans="1:3" x14ac:dyDescent="0.25">
      <c r="A53" t="s">
        <v>522</v>
      </c>
      <c r="B53">
        <v>2.1</v>
      </c>
      <c r="C53">
        <v>65.293992000000003</v>
      </c>
    </row>
    <row r="54" spans="1:3" x14ac:dyDescent="0.25">
      <c r="A54" t="s">
        <v>465</v>
      </c>
      <c r="B54">
        <v>1.98</v>
      </c>
      <c r="C54">
        <v>916.65632000000005</v>
      </c>
    </row>
    <row r="55" spans="1:3" x14ac:dyDescent="0.25">
      <c r="A55" t="s">
        <v>678</v>
      </c>
      <c r="B55">
        <v>2.2000000000000002</v>
      </c>
      <c r="C55">
        <v>597.58640000000003</v>
      </c>
    </row>
    <row r="56" spans="1:3" x14ac:dyDescent="0.25">
      <c r="A56" t="s">
        <v>558</v>
      </c>
      <c r="B56">
        <v>2.4</v>
      </c>
      <c r="C56">
        <v>191.39815999999999</v>
      </c>
    </row>
    <row r="57" spans="1:3" x14ac:dyDescent="0.25">
      <c r="A57" t="s">
        <v>863</v>
      </c>
      <c r="B57">
        <v>2.5</v>
      </c>
      <c r="C57">
        <v>931.58807999999999</v>
      </c>
    </row>
    <row r="58" spans="1:3" x14ac:dyDescent="0.25">
      <c r="A58" t="s">
        <v>829</v>
      </c>
      <c r="B58">
        <v>2.6</v>
      </c>
      <c r="C58">
        <v>645.42337999999995</v>
      </c>
    </row>
    <row r="59" spans="1:3" x14ac:dyDescent="0.25">
      <c r="A59" t="s">
        <v>243</v>
      </c>
      <c r="B59">
        <v>2.2000000000000002</v>
      </c>
      <c r="C59">
        <v>69.603995999999995</v>
      </c>
    </row>
    <row r="60" spans="1:3" x14ac:dyDescent="0.25">
      <c r="A60" t="s">
        <v>528</v>
      </c>
      <c r="B60">
        <v>1.8</v>
      </c>
      <c r="C60">
        <v>45.120511999999998</v>
      </c>
    </row>
    <row r="61" spans="1:3" x14ac:dyDescent="0.25">
      <c r="A61" t="s">
        <v>837</v>
      </c>
      <c r="B61">
        <v>2.2999999999999998</v>
      </c>
      <c r="C61">
        <v>755.71505999999999</v>
      </c>
    </row>
    <row r="62" spans="1:3" x14ac:dyDescent="0.25">
      <c r="A62" t="s">
        <v>110</v>
      </c>
      <c r="B62">
        <v>3</v>
      </c>
      <c r="C62">
        <v>185.83240000000001</v>
      </c>
    </row>
    <row r="63" spans="1:3" x14ac:dyDescent="0.25">
      <c r="A63" t="s">
        <v>758</v>
      </c>
      <c r="B63">
        <v>2.4</v>
      </c>
      <c r="C63">
        <v>31.40925</v>
      </c>
    </row>
    <row r="64" spans="1:3" x14ac:dyDescent="0.25">
      <c r="A64" t="s">
        <v>143</v>
      </c>
      <c r="B64">
        <v>1.3</v>
      </c>
      <c r="C64">
        <v>1529.1372799999999</v>
      </c>
    </row>
    <row r="65" spans="1:3" x14ac:dyDescent="0.25">
      <c r="A65" t="s">
        <v>1002</v>
      </c>
      <c r="B65">
        <v>2.8</v>
      </c>
      <c r="C65">
        <v>39.319611999999999</v>
      </c>
    </row>
    <row r="66" spans="1:3" x14ac:dyDescent="0.25">
      <c r="A66" t="s">
        <v>220</v>
      </c>
      <c r="B66">
        <v>2.4</v>
      </c>
      <c r="C66">
        <v>55.050975999999999</v>
      </c>
    </row>
    <row r="67" spans="1:3" x14ac:dyDescent="0.25">
      <c r="A67" t="s">
        <v>992</v>
      </c>
      <c r="B67">
        <v>2.66</v>
      </c>
      <c r="C67">
        <v>28.247095999999999</v>
      </c>
    </row>
    <row r="68" spans="1:3" x14ac:dyDescent="0.25">
      <c r="A68" t="s">
        <v>949</v>
      </c>
      <c r="B68">
        <v>2.7</v>
      </c>
      <c r="C68">
        <v>1354.56888</v>
      </c>
    </row>
    <row r="69" spans="1:3" x14ac:dyDescent="0.25">
      <c r="A69" t="s">
        <v>567</v>
      </c>
      <c r="B69">
        <v>2.6</v>
      </c>
      <c r="C69">
        <v>181.71096</v>
      </c>
    </row>
    <row r="70" spans="1:3" x14ac:dyDescent="0.25">
      <c r="A70" t="s">
        <v>185</v>
      </c>
      <c r="B70">
        <v>2.5</v>
      </c>
      <c r="C70">
        <v>127.237184</v>
      </c>
    </row>
    <row r="71" spans="1:3" x14ac:dyDescent="0.25">
      <c r="A71" t="s">
        <v>940</v>
      </c>
      <c r="B71">
        <v>2.9</v>
      </c>
      <c r="C71">
        <v>1434.8606399999999</v>
      </c>
    </row>
    <row r="72" spans="1:3" x14ac:dyDescent="0.25">
      <c r="A72" t="s">
        <v>23</v>
      </c>
      <c r="B72">
        <v>2.25</v>
      </c>
      <c r="C72">
        <v>1777.40544</v>
      </c>
    </row>
    <row r="73" spans="1:3" x14ac:dyDescent="0.25">
      <c r="A73" t="s">
        <v>69</v>
      </c>
      <c r="B73">
        <v>2.6</v>
      </c>
      <c r="C73">
        <v>65.681520000000006</v>
      </c>
    </row>
    <row r="74" spans="1:3" x14ac:dyDescent="0.25">
      <c r="A74" t="s">
        <v>928</v>
      </c>
      <c r="B74">
        <v>2.5</v>
      </c>
      <c r="C74">
        <v>1080.6249600000001</v>
      </c>
    </row>
    <row r="75" spans="1:3" x14ac:dyDescent="0.25">
      <c r="A75" t="s">
        <v>89</v>
      </c>
      <c r="B75">
        <v>2.2000000000000002</v>
      </c>
      <c r="C75">
        <v>87.621219999999994</v>
      </c>
    </row>
    <row r="76" spans="1:3" x14ac:dyDescent="0.25">
      <c r="A76" t="s">
        <v>1074</v>
      </c>
      <c r="B76">
        <v>2.4</v>
      </c>
      <c r="C76">
        <v>19.539884000000001</v>
      </c>
    </row>
    <row r="77" spans="1:3" x14ac:dyDescent="0.25">
      <c r="A77" t="s">
        <v>269</v>
      </c>
      <c r="B77">
        <v>2.1</v>
      </c>
      <c r="C77">
        <v>103.238224</v>
      </c>
    </row>
    <row r="78" spans="1:3" x14ac:dyDescent="0.25">
      <c r="A78" t="s">
        <v>543</v>
      </c>
      <c r="B78">
        <v>2</v>
      </c>
      <c r="C78">
        <v>47.453562000000005</v>
      </c>
    </row>
    <row r="79" spans="1:3" x14ac:dyDescent="0.25">
      <c r="A79" t="s">
        <v>1062</v>
      </c>
      <c r="B79">
        <v>2.27</v>
      </c>
      <c r="C79">
        <v>60.717328000000002</v>
      </c>
    </row>
    <row r="80" spans="1:3" x14ac:dyDescent="0.25">
      <c r="A80" t="s">
        <v>153</v>
      </c>
      <c r="B80">
        <v>2.2999999999999998</v>
      </c>
      <c r="C80">
        <v>2479.6665600000001</v>
      </c>
    </row>
    <row r="81" spans="1:3" x14ac:dyDescent="0.25">
      <c r="A81" t="s">
        <v>252</v>
      </c>
      <c r="B81">
        <v>2.2999999999999998</v>
      </c>
      <c r="C81">
        <v>64.386060000000001</v>
      </c>
    </row>
    <row r="82" spans="1:3" x14ac:dyDescent="0.25">
      <c r="A82" t="s">
        <v>1075</v>
      </c>
      <c r="B82">
        <v>2.2999999999999998</v>
      </c>
      <c r="C82">
        <v>28.528548000000001</v>
      </c>
    </row>
    <row r="83" spans="1:3" x14ac:dyDescent="0.25">
      <c r="A83" t="s">
        <v>139</v>
      </c>
      <c r="B83">
        <v>1.3</v>
      </c>
      <c r="C83">
        <v>1499.8841600000001</v>
      </c>
    </row>
    <row r="84" spans="1:3" x14ac:dyDescent="0.25">
      <c r="A84" t="s">
        <v>854</v>
      </c>
      <c r="B84">
        <v>3</v>
      </c>
      <c r="C84">
        <v>1152.53496</v>
      </c>
    </row>
    <row r="85" spans="1:3" x14ac:dyDescent="0.25">
      <c r="A85" t="s">
        <v>841</v>
      </c>
      <c r="B85">
        <v>2.6</v>
      </c>
      <c r="C85">
        <v>776.50879999999995</v>
      </c>
    </row>
    <row r="86" spans="1:3" x14ac:dyDescent="0.25">
      <c r="A86" t="s">
        <v>65</v>
      </c>
      <c r="B86">
        <v>2.5</v>
      </c>
      <c r="C86">
        <v>18.473416</v>
      </c>
    </row>
    <row r="87" spans="1:3" x14ac:dyDescent="0.25">
      <c r="A87" t="s">
        <v>886</v>
      </c>
      <c r="B87">
        <v>2.1</v>
      </c>
      <c r="C87">
        <v>815.43000000000006</v>
      </c>
    </row>
    <row r="88" spans="1:3" x14ac:dyDescent="0.25">
      <c r="A88" t="s">
        <v>917</v>
      </c>
      <c r="B88">
        <v>2.2599999999999998</v>
      </c>
      <c r="C88">
        <v>31.301796000000003</v>
      </c>
    </row>
    <row r="89" spans="1:3" x14ac:dyDescent="0.25">
      <c r="A89" t="s">
        <v>682</v>
      </c>
      <c r="B89">
        <v>2.2999999999999998</v>
      </c>
      <c r="C89">
        <v>481.37328000000002</v>
      </c>
    </row>
    <row r="90" spans="1:3" x14ac:dyDescent="0.25">
      <c r="A90" t="s">
        <v>517</v>
      </c>
      <c r="B90">
        <v>2</v>
      </c>
      <c r="C90">
        <v>62.003143999999999</v>
      </c>
    </row>
    <row r="91" spans="1:3" x14ac:dyDescent="0.25">
      <c r="A91" t="s">
        <v>652</v>
      </c>
      <c r="B91">
        <v>2.9</v>
      </c>
      <c r="C91">
        <v>162.48231999999999</v>
      </c>
    </row>
    <row r="92" spans="1:3" x14ac:dyDescent="0.25">
      <c r="A92" t="s">
        <v>856</v>
      </c>
      <c r="B92">
        <v>2.1</v>
      </c>
      <c r="C92">
        <v>887.69940000000008</v>
      </c>
    </row>
    <row r="93" spans="1:3" x14ac:dyDescent="0.25">
      <c r="A93" t="s">
        <v>1049</v>
      </c>
      <c r="B93">
        <v>3.33</v>
      </c>
      <c r="C93">
        <v>65.37324000000001</v>
      </c>
    </row>
    <row r="94" spans="1:3" x14ac:dyDescent="0.25">
      <c r="A94" t="s">
        <v>62</v>
      </c>
      <c r="B94">
        <v>2.5</v>
      </c>
      <c r="C94">
        <v>99.563999999999993</v>
      </c>
    </row>
    <row r="95" spans="1:3" x14ac:dyDescent="0.25">
      <c r="A95" t="s">
        <v>933</v>
      </c>
      <c r="B95">
        <v>3.1</v>
      </c>
      <c r="C95">
        <v>1619.2512000000002</v>
      </c>
    </row>
    <row r="96" spans="1:3" x14ac:dyDescent="0.25">
      <c r="A96" t="s">
        <v>784</v>
      </c>
      <c r="B96">
        <v>2.2000000000000002</v>
      </c>
      <c r="C96">
        <v>174.41018</v>
      </c>
    </row>
    <row r="97" spans="1:3" x14ac:dyDescent="0.25">
      <c r="A97" t="s">
        <v>901</v>
      </c>
      <c r="B97">
        <v>2.5</v>
      </c>
      <c r="C97">
        <v>26.271035999999999</v>
      </c>
    </row>
    <row r="98" spans="1:3" x14ac:dyDescent="0.25">
      <c r="A98" t="s">
        <v>0</v>
      </c>
      <c r="B98">
        <v>2.2000000000000002</v>
      </c>
      <c r="C98">
        <v>2843.4806399999998</v>
      </c>
    </row>
    <row r="99" spans="1:3" x14ac:dyDescent="0.25">
      <c r="A99" t="s">
        <v>33</v>
      </c>
      <c r="B99">
        <v>2.6</v>
      </c>
      <c r="C99">
        <v>1955.60896</v>
      </c>
    </row>
    <row r="100" spans="1:3" x14ac:dyDescent="0.25">
      <c r="A100" t="s">
        <v>471</v>
      </c>
      <c r="B100">
        <v>1.45</v>
      </c>
      <c r="C100">
        <v>2270.86418</v>
      </c>
    </row>
    <row r="101" spans="1:3" x14ac:dyDescent="0.25">
      <c r="A101" t="s">
        <v>36</v>
      </c>
      <c r="B101">
        <v>2.6</v>
      </c>
      <c r="C101">
        <v>2038.46336</v>
      </c>
    </row>
    <row r="102" spans="1:3" x14ac:dyDescent="0.25">
      <c r="A102" t="s">
        <v>799</v>
      </c>
      <c r="B102">
        <v>2.2000000000000002</v>
      </c>
      <c r="C102">
        <v>345.08800000000002</v>
      </c>
    </row>
    <row r="103" spans="1:3" x14ac:dyDescent="0.25">
      <c r="A103" t="s">
        <v>685</v>
      </c>
      <c r="B103">
        <v>2.2000000000000002</v>
      </c>
      <c r="C103">
        <v>614.61422000000005</v>
      </c>
    </row>
    <row r="104" spans="1:3" x14ac:dyDescent="0.25">
      <c r="A104" t="s">
        <v>347</v>
      </c>
      <c r="B104">
        <v>2.4</v>
      </c>
      <c r="C104">
        <v>31.264483999999999</v>
      </c>
    </row>
    <row r="105" spans="1:3" x14ac:dyDescent="0.25">
      <c r="A105" t="s">
        <v>835</v>
      </c>
      <c r="B105">
        <v>2</v>
      </c>
      <c r="C105">
        <v>704.68059999999991</v>
      </c>
    </row>
    <row r="106" spans="1:3" x14ac:dyDescent="0.25">
      <c r="A106" t="s">
        <v>606</v>
      </c>
      <c r="B106">
        <v>3.2</v>
      </c>
      <c r="C106">
        <v>242.61624</v>
      </c>
    </row>
    <row r="107" spans="1:3" x14ac:dyDescent="0.25">
      <c r="A107" t="s">
        <v>1055</v>
      </c>
      <c r="B107">
        <v>3.46</v>
      </c>
      <c r="C107">
        <v>63.179099999999998</v>
      </c>
    </row>
    <row r="108" spans="1:3" x14ac:dyDescent="0.25">
      <c r="A108" t="s">
        <v>71</v>
      </c>
      <c r="B108">
        <v>3.5</v>
      </c>
      <c r="C108">
        <v>43.152760000000001</v>
      </c>
    </row>
    <row r="109" spans="1:3" x14ac:dyDescent="0.25">
      <c r="A109" t="s">
        <v>971</v>
      </c>
      <c r="B109">
        <v>2.1</v>
      </c>
      <c r="C109">
        <v>128.59520000000001</v>
      </c>
    </row>
    <row r="110" spans="1:3" x14ac:dyDescent="0.25">
      <c r="A110" t="s">
        <v>534</v>
      </c>
      <c r="B110">
        <v>2.4</v>
      </c>
      <c r="C110">
        <v>39.751035999999999</v>
      </c>
    </row>
    <row r="111" spans="1:3" x14ac:dyDescent="0.25">
      <c r="A111" t="s">
        <v>27</v>
      </c>
      <c r="B111">
        <v>2.4500000000000002</v>
      </c>
      <c r="C111">
        <v>1896.55872</v>
      </c>
    </row>
    <row r="112" spans="1:3" x14ac:dyDescent="0.25">
      <c r="A112" t="s">
        <v>646</v>
      </c>
      <c r="B112">
        <v>2</v>
      </c>
      <c r="C112">
        <v>350.86645999999996</v>
      </c>
    </row>
    <row r="113" spans="1:3" x14ac:dyDescent="0.25">
      <c r="A113" t="s">
        <v>84</v>
      </c>
      <c r="B113">
        <v>2.4</v>
      </c>
      <c r="C113">
        <v>150.5729</v>
      </c>
    </row>
    <row r="114" spans="1:3" x14ac:dyDescent="0.25">
      <c r="A114" t="s">
        <v>810</v>
      </c>
      <c r="B114">
        <v>2</v>
      </c>
      <c r="C114">
        <v>218.71584000000001</v>
      </c>
    </row>
    <row r="115" spans="1:3" x14ac:dyDescent="0.25">
      <c r="A115" t="s">
        <v>906</v>
      </c>
      <c r="B115">
        <v>2.2599999999999998</v>
      </c>
      <c r="C115">
        <v>22.729652000000002</v>
      </c>
    </row>
    <row r="116" spans="1:3" x14ac:dyDescent="0.25">
      <c r="A116" t="s">
        <v>194</v>
      </c>
      <c r="B116">
        <v>2.1</v>
      </c>
      <c r="C116">
        <v>32.969333999999996</v>
      </c>
    </row>
    <row r="117" spans="1:3" x14ac:dyDescent="0.25">
      <c r="A117" t="s">
        <v>781</v>
      </c>
      <c r="B117">
        <v>2.2000000000000002</v>
      </c>
      <c r="C117">
        <v>80.936559999999986</v>
      </c>
    </row>
    <row r="118" spans="1:3" x14ac:dyDescent="0.25">
      <c r="A118" t="s">
        <v>1076</v>
      </c>
      <c r="B118">
        <v>2.6</v>
      </c>
      <c r="C118">
        <v>47.109450000000002</v>
      </c>
    </row>
    <row r="119" spans="1:3" x14ac:dyDescent="0.25">
      <c r="A119" t="s">
        <v>1077</v>
      </c>
      <c r="B119">
        <v>2.2000000000000002</v>
      </c>
      <c r="C119">
        <v>25.541640000000001</v>
      </c>
    </row>
    <row r="120" spans="1:3" x14ac:dyDescent="0.25">
      <c r="A120" t="s">
        <v>936</v>
      </c>
      <c r="B120">
        <v>2.4</v>
      </c>
      <c r="C120">
        <v>1101.3504</v>
      </c>
    </row>
    <row r="121" spans="1:3" x14ac:dyDescent="0.25">
      <c r="A121" t="s">
        <v>6</v>
      </c>
      <c r="B121">
        <v>2.9</v>
      </c>
      <c r="C121">
        <v>926.21888000000001</v>
      </c>
    </row>
    <row r="122" spans="1:3" x14ac:dyDescent="0.25">
      <c r="A122" t="s">
        <v>585</v>
      </c>
      <c r="B122">
        <v>2.2999999999999998</v>
      </c>
      <c r="C122">
        <v>134.98259999999999</v>
      </c>
    </row>
    <row r="123" spans="1:3" x14ac:dyDescent="0.25">
      <c r="A123" t="s">
        <v>570</v>
      </c>
      <c r="B123">
        <v>2.4</v>
      </c>
      <c r="C123">
        <v>170.10829999999999</v>
      </c>
    </row>
    <row r="124" spans="1:3" x14ac:dyDescent="0.25">
      <c r="A124" t="s">
        <v>287</v>
      </c>
      <c r="B124">
        <v>2.6</v>
      </c>
      <c r="C124">
        <v>28.3125</v>
      </c>
    </row>
    <row r="125" spans="1:3" x14ac:dyDescent="0.25">
      <c r="A125" t="s">
        <v>477</v>
      </c>
      <c r="B125">
        <v>1.58</v>
      </c>
      <c r="C125">
        <v>1727.5816</v>
      </c>
    </row>
    <row r="126" spans="1:3" x14ac:dyDescent="0.25">
      <c r="A126" t="s">
        <v>921</v>
      </c>
      <c r="B126">
        <v>3</v>
      </c>
      <c r="C126">
        <v>846.18756000000008</v>
      </c>
    </row>
    <row r="127" spans="1:3" x14ac:dyDescent="0.25">
      <c r="A127" t="s">
        <v>802</v>
      </c>
      <c r="B127">
        <v>2.2000000000000002</v>
      </c>
      <c r="C127">
        <v>373.82382000000001</v>
      </c>
    </row>
    <row r="128" spans="1:3" x14ac:dyDescent="0.25">
      <c r="A128" t="s">
        <v>844</v>
      </c>
      <c r="B128">
        <v>2.6</v>
      </c>
      <c r="C128">
        <v>724.29215999999997</v>
      </c>
    </row>
    <row r="129" spans="1:3" x14ac:dyDescent="0.25">
      <c r="A129" t="s">
        <v>1078</v>
      </c>
      <c r="B129">
        <v>2.6</v>
      </c>
      <c r="C129">
        <v>136.96224000000001</v>
      </c>
    </row>
    <row r="130" spans="1:3" x14ac:dyDescent="0.25">
      <c r="A130" t="s">
        <v>774</v>
      </c>
      <c r="B130">
        <v>2</v>
      </c>
      <c r="C130">
        <v>97.206639999999993</v>
      </c>
    </row>
    <row r="131" spans="1:3" x14ac:dyDescent="0.25">
      <c r="A131" t="s">
        <v>689</v>
      </c>
      <c r="B131">
        <v>2.33</v>
      </c>
      <c r="C131">
        <v>28.576575999999999</v>
      </c>
    </row>
    <row r="132" spans="1:3" x14ac:dyDescent="0.25">
      <c r="A132" t="s">
        <v>968</v>
      </c>
      <c r="B132">
        <v>2.2000000000000002</v>
      </c>
      <c r="C132">
        <v>1226.0886399999999</v>
      </c>
    </row>
    <row r="133" spans="1:3" x14ac:dyDescent="0.25">
      <c r="A133" t="s">
        <v>19</v>
      </c>
      <c r="B133">
        <v>2</v>
      </c>
      <c r="C133">
        <v>1305.1987200000001</v>
      </c>
    </row>
    <row r="134" spans="1:3" x14ac:dyDescent="0.25">
      <c r="A134" t="s">
        <v>609</v>
      </c>
      <c r="B134">
        <v>3.2</v>
      </c>
      <c r="C134">
        <v>223.03816</v>
      </c>
    </row>
    <row r="135" spans="1:3" x14ac:dyDescent="0.25">
      <c r="A135" t="s">
        <v>601</v>
      </c>
      <c r="B135">
        <v>2</v>
      </c>
      <c r="C135">
        <v>200.16192000000001</v>
      </c>
    </row>
    <row r="136" spans="1:3" x14ac:dyDescent="0.25">
      <c r="A136" t="s">
        <v>77</v>
      </c>
      <c r="B136">
        <v>1.7</v>
      </c>
      <c r="C136">
        <v>82.558039999999991</v>
      </c>
    </row>
    <row r="137" spans="1:3" x14ac:dyDescent="0.25">
      <c r="A137" t="s">
        <v>975</v>
      </c>
      <c r="B137">
        <v>2.2000000000000002</v>
      </c>
      <c r="C137">
        <v>173.37510000000003</v>
      </c>
    </row>
    <row r="138" spans="1:3" x14ac:dyDescent="0.25">
      <c r="A138" t="s">
        <v>1079</v>
      </c>
      <c r="B138">
        <v>2.2999999999999998</v>
      </c>
      <c r="C138">
        <v>45.133848</v>
      </c>
    </row>
    <row r="139" spans="1:3" x14ac:dyDescent="0.25">
      <c r="A139" t="s">
        <v>1080</v>
      </c>
      <c r="B139">
        <v>3</v>
      </c>
      <c r="C139">
        <v>37.008339999999997</v>
      </c>
    </row>
    <row r="140" spans="1:3" x14ac:dyDescent="0.25">
      <c r="A140" t="s">
        <v>722</v>
      </c>
      <c r="B140">
        <v>2.2599999999999998</v>
      </c>
      <c r="C140">
        <v>23.014212000000001</v>
      </c>
    </row>
    <row r="141" spans="1:3" x14ac:dyDescent="0.25">
      <c r="A141" t="s">
        <v>11</v>
      </c>
      <c r="B141">
        <v>2.2000000000000002</v>
      </c>
      <c r="C141">
        <v>382.89472000000001</v>
      </c>
    </row>
    <row r="142" spans="1:3" x14ac:dyDescent="0.25">
      <c r="A142" t="s">
        <v>872</v>
      </c>
      <c r="B142">
        <v>2.8</v>
      </c>
      <c r="C142">
        <v>718.52080000000001</v>
      </c>
    </row>
    <row r="143" spans="1:3" x14ac:dyDescent="0.25">
      <c r="A143" t="s">
        <v>869</v>
      </c>
      <c r="B143">
        <v>2.6</v>
      </c>
      <c r="C143">
        <v>1037.2912200000001</v>
      </c>
    </row>
    <row r="144" spans="1:3" x14ac:dyDescent="0.25">
      <c r="A144" t="s">
        <v>661</v>
      </c>
      <c r="B144">
        <v>2.2999999999999998</v>
      </c>
      <c r="C144">
        <v>371.83104000000003</v>
      </c>
    </row>
    <row r="145" spans="1:3" x14ac:dyDescent="0.25">
      <c r="A145" t="s">
        <v>750</v>
      </c>
      <c r="B145">
        <v>2.66</v>
      </c>
      <c r="C145">
        <v>20.336756000000001</v>
      </c>
    </row>
    <row r="146" spans="1:3" x14ac:dyDescent="0.25">
      <c r="A146" t="s">
        <v>149</v>
      </c>
      <c r="B146">
        <v>1.4</v>
      </c>
      <c r="C146">
        <v>2072.8440000000001</v>
      </c>
    </row>
    <row r="147" spans="1:3" x14ac:dyDescent="0.25">
      <c r="A147" t="s">
        <v>59</v>
      </c>
      <c r="B147">
        <v>2.2000000000000002</v>
      </c>
      <c r="C147">
        <v>58.070238000000003</v>
      </c>
    </row>
    <row r="148" spans="1:3" x14ac:dyDescent="0.25">
      <c r="A148" t="s">
        <v>207</v>
      </c>
      <c r="B148">
        <v>2.2000000000000002</v>
      </c>
      <c r="C148">
        <v>58.875624000000002</v>
      </c>
    </row>
    <row r="149" spans="1:3" x14ac:dyDescent="0.25">
      <c r="A149" t="s">
        <v>50</v>
      </c>
      <c r="B149">
        <v>2</v>
      </c>
      <c r="C149">
        <v>2603.51568</v>
      </c>
    </row>
    <row r="150" spans="1:3" x14ac:dyDescent="0.25">
      <c r="A150" t="s">
        <v>170</v>
      </c>
      <c r="B150">
        <v>2</v>
      </c>
      <c r="C150">
        <v>357.30995999999999</v>
      </c>
    </row>
    <row r="151" spans="1:3" x14ac:dyDescent="0.25">
      <c r="A151" t="s">
        <v>964</v>
      </c>
      <c r="B151">
        <v>2.6</v>
      </c>
      <c r="C151">
        <v>2154.99748</v>
      </c>
    </row>
    <row r="152" spans="1:3" x14ac:dyDescent="0.25">
      <c r="A152" t="s">
        <v>960</v>
      </c>
      <c r="B152">
        <v>2.4</v>
      </c>
      <c r="C152">
        <v>1973.1940800000002</v>
      </c>
    </row>
    <row r="153" spans="1:3" x14ac:dyDescent="0.25">
      <c r="A153" t="s">
        <v>1082</v>
      </c>
      <c r="B153">
        <v>2.4</v>
      </c>
      <c r="C153">
        <v>75.483620000000002</v>
      </c>
    </row>
    <row r="154" spans="1:3" x14ac:dyDescent="0.25">
      <c r="A154" t="s">
        <v>889</v>
      </c>
      <c r="B154">
        <v>2.7</v>
      </c>
      <c r="C154">
        <v>1449.9998800000001</v>
      </c>
    </row>
    <row r="155" spans="1:3" x14ac:dyDescent="0.25">
      <c r="A155" t="s">
        <v>787</v>
      </c>
      <c r="B155">
        <v>2.1</v>
      </c>
      <c r="C155">
        <v>401.84032000000002</v>
      </c>
    </row>
    <row r="156" spans="1:3" x14ac:dyDescent="0.25">
      <c r="A156" t="s">
        <v>783</v>
      </c>
      <c r="B156">
        <v>2.2999999999999998</v>
      </c>
      <c r="C156">
        <v>110.39999999999999</v>
      </c>
    </row>
    <row r="157" spans="1:3" x14ac:dyDescent="0.25">
      <c r="A157" t="s">
        <v>299</v>
      </c>
      <c r="B157">
        <v>2.2999999999999998</v>
      </c>
      <c r="C157">
        <v>82.039168000000004</v>
      </c>
    </row>
    <row r="158" spans="1:3" x14ac:dyDescent="0.25">
      <c r="A158" t="s">
        <v>859</v>
      </c>
      <c r="B158">
        <v>2.1</v>
      </c>
      <c r="C158">
        <v>802.3691</v>
      </c>
    </row>
    <row r="159" spans="1:3" x14ac:dyDescent="0.25">
      <c r="A159" t="s">
        <v>74</v>
      </c>
      <c r="B159">
        <v>2</v>
      </c>
      <c r="C159">
        <v>80.240719999999996</v>
      </c>
    </row>
    <row r="160" spans="1:3" x14ac:dyDescent="0.25">
      <c r="A160" t="s">
        <v>498</v>
      </c>
      <c r="B160">
        <v>4</v>
      </c>
      <c r="C160">
        <v>58.821120000000001</v>
      </c>
    </row>
    <row r="161" spans="1:3" x14ac:dyDescent="0.25">
      <c r="A161" t="s">
        <v>621</v>
      </c>
      <c r="B161">
        <v>3.3</v>
      </c>
      <c r="C161">
        <v>147.29079999999999</v>
      </c>
    </row>
    <row r="162" spans="1:3" x14ac:dyDescent="0.25">
      <c r="A162" t="s">
        <v>1083</v>
      </c>
      <c r="B162">
        <v>2.6</v>
      </c>
      <c r="C162">
        <v>42.129159999999999</v>
      </c>
    </row>
    <row r="163" spans="1:3" x14ac:dyDescent="0.25">
      <c r="A163" t="s">
        <v>1084</v>
      </c>
      <c r="B163">
        <v>2.6</v>
      </c>
      <c r="C163">
        <v>102.406836</v>
      </c>
    </row>
    <row r="164" spans="1:3" x14ac:dyDescent="0.25">
      <c r="A164" t="s">
        <v>804</v>
      </c>
      <c r="B164">
        <v>2.5</v>
      </c>
      <c r="C164">
        <v>416</v>
      </c>
    </row>
    <row r="165" spans="1:3" x14ac:dyDescent="0.25">
      <c r="A165" t="s">
        <v>883</v>
      </c>
      <c r="B165">
        <v>3</v>
      </c>
      <c r="C165">
        <v>1413.6057599999999</v>
      </c>
    </row>
    <row r="166" spans="1:3" x14ac:dyDescent="0.25">
      <c r="A166" t="s">
        <v>865</v>
      </c>
      <c r="B166">
        <v>2.1</v>
      </c>
      <c r="C166">
        <v>670.00933999999995</v>
      </c>
    </row>
    <row r="167" spans="1:3" x14ac:dyDescent="0.25">
      <c r="A167" t="s">
        <v>876</v>
      </c>
      <c r="B167">
        <v>3.1</v>
      </c>
      <c r="C167">
        <v>1324.8795999999998</v>
      </c>
    </row>
    <row r="168" spans="1:3" x14ac:dyDescent="0.25">
      <c r="A168" t="s">
        <v>777</v>
      </c>
      <c r="B168">
        <v>2.13</v>
      </c>
      <c r="C168">
        <v>73.812504000000004</v>
      </c>
    </row>
    <row r="169" spans="1:3" x14ac:dyDescent="0.25">
      <c r="A169" t="s">
        <v>133</v>
      </c>
      <c r="B169">
        <v>2.7</v>
      </c>
      <c r="C169">
        <v>710.21987999999999</v>
      </c>
    </row>
    <row r="170" spans="1:3" x14ac:dyDescent="0.25">
      <c r="A170" t="s">
        <v>1087</v>
      </c>
      <c r="B170">
        <v>2.7</v>
      </c>
      <c r="C170">
        <v>143.51215999999999</v>
      </c>
    </row>
    <row r="171" spans="1:3" x14ac:dyDescent="0.25">
      <c r="A171" t="s">
        <v>296</v>
      </c>
      <c r="B171">
        <v>2.8</v>
      </c>
      <c r="C171">
        <v>86.265816000000001</v>
      </c>
    </row>
    <row r="172" spans="1:3" x14ac:dyDescent="0.25">
      <c r="A172" t="s">
        <v>1088</v>
      </c>
      <c r="B172">
        <v>2.4</v>
      </c>
      <c r="C172">
        <v>58.052531999999999</v>
      </c>
    </row>
    <row r="173" spans="1:3" x14ac:dyDescent="0.25">
      <c r="A173" t="s">
        <v>700</v>
      </c>
      <c r="B173">
        <v>2.66</v>
      </c>
      <c r="C173">
        <v>31.823312000000001</v>
      </c>
    </row>
    <row r="174" spans="1:3" x14ac:dyDescent="0.25">
      <c r="A174" t="s">
        <v>979</v>
      </c>
      <c r="B174">
        <v>3.33</v>
      </c>
      <c r="C174">
        <v>20.90034</v>
      </c>
    </row>
    <row r="175" spans="1:3" x14ac:dyDescent="0.25">
      <c r="A175" t="s">
        <v>537</v>
      </c>
      <c r="B175">
        <v>1.9</v>
      </c>
      <c r="C175">
        <v>88.605540000000005</v>
      </c>
    </row>
    <row r="176" spans="1:3" x14ac:dyDescent="0.25">
      <c r="A176" t="s">
        <v>693</v>
      </c>
      <c r="B176">
        <v>2.33</v>
      </c>
      <c r="C176">
        <v>28.59394</v>
      </c>
    </row>
    <row r="177" spans="1:3" x14ac:dyDescent="0.25">
      <c r="A177" t="s">
        <v>1089</v>
      </c>
      <c r="B177">
        <v>2</v>
      </c>
      <c r="C177">
        <v>49.909855999999998</v>
      </c>
    </row>
    <row r="178" spans="1:3" x14ac:dyDescent="0.25">
      <c r="A178" t="s">
        <v>716</v>
      </c>
      <c r="B178">
        <v>2.2599999999999998</v>
      </c>
      <c r="C178">
        <v>17.532451999999999</v>
      </c>
    </row>
    <row r="179" spans="1:3" x14ac:dyDescent="0.25">
      <c r="A179" t="s">
        <v>1090</v>
      </c>
      <c r="B179">
        <v>2.4</v>
      </c>
      <c r="C179">
        <v>29.501764000000001</v>
      </c>
    </row>
    <row r="180" spans="1:3" x14ac:dyDescent="0.25">
      <c r="A180" t="s">
        <v>1091</v>
      </c>
      <c r="B180">
        <v>2.4</v>
      </c>
      <c r="C180">
        <v>31.319807999999998</v>
      </c>
    </row>
    <row r="181" spans="1:3" x14ac:dyDescent="0.25">
      <c r="A181" t="s">
        <v>946</v>
      </c>
      <c r="B181">
        <v>2.2000000000000002</v>
      </c>
      <c r="C181">
        <v>1223.4821200000001</v>
      </c>
    </row>
    <row r="182" spans="1:3" x14ac:dyDescent="0.25">
      <c r="A182" t="s">
        <v>16</v>
      </c>
      <c r="B182">
        <v>2</v>
      </c>
      <c r="C182">
        <v>1745.9142400000001</v>
      </c>
    </row>
    <row r="183" spans="1:3" x14ac:dyDescent="0.25">
      <c r="A183" t="s">
        <v>127</v>
      </c>
      <c r="B183">
        <v>2.2000000000000002</v>
      </c>
      <c r="C183">
        <v>374.77421999999996</v>
      </c>
    </row>
    <row r="184" spans="1:3" x14ac:dyDescent="0.25">
      <c r="A184" t="s">
        <v>957</v>
      </c>
      <c r="B184">
        <v>2.4</v>
      </c>
      <c r="C184">
        <v>1700.99892</v>
      </c>
    </row>
    <row r="185" spans="1:3" x14ac:dyDescent="0.25">
      <c r="A185" t="s">
        <v>805</v>
      </c>
      <c r="B185">
        <v>2.2999999999999998</v>
      </c>
      <c r="C185">
        <v>393.11982</v>
      </c>
    </row>
    <row r="186" spans="1:3" x14ac:dyDescent="0.25">
      <c r="A186" t="s">
        <v>1094</v>
      </c>
      <c r="B186">
        <v>2.2599999999999998</v>
      </c>
      <c r="C186">
        <v>50.336600000000004</v>
      </c>
    </row>
    <row r="187" spans="1:3" x14ac:dyDescent="0.25">
      <c r="A187" t="s">
        <v>667</v>
      </c>
      <c r="B187">
        <v>2.6</v>
      </c>
      <c r="C187">
        <v>430.44560000000001</v>
      </c>
    </row>
    <row r="188" spans="1:3" x14ac:dyDescent="0.25">
      <c r="A188" t="s">
        <v>1095</v>
      </c>
      <c r="B188">
        <v>2.7</v>
      </c>
      <c r="C188">
        <v>232.99715999999998</v>
      </c>
    </row>
    <row r="189" spans="1:3" x14ac:dyDescent="0.25">
      <c r="A189" t="s">
        <v>822</v>
      </c>
      <c r="B189">
        <v>2.6</v>
      </c>
      <c r="C189">
        <v>734.48616000000004</v>
      </c>
    </row>
    <row r="190" spans="1:3" x14ac:dyDescent="0.25">
      <c r="A190" t="s">
        <v>124</v>
      </c>
      <c r="B190">
        <v>2.6</v>
      </c>
      <c r="C190">
        <v>106.496</v>
      </c>
    </row>
    <row r="191" spans="1:3" x14ac:dyDescent="0.25">
      <c r="A191" t="s">
        <v>1096</v>
      </c>
      <c r="B191">
        <v>2.9</v>
      </c>
      <c r="C191">
        <v>73.733159999999998</v>
      </c>
    </row>
    <row r="192" spans="1:3" x14ac:dyDescent="0.25">
      <c r="A192" t="s">
        <v>1097</v>
      </c>
      <c r="B192">
        <v>3.2</v>
      </c>
      <c r="C192">
        <v>40.160319999999999</v>
      </c>
    </row>
    <row r="193" spans="1:3" x14ac:dyDescent="0.25">
      <c r="A193" t="s">
        <v>99</v>
      </c>
      <c r="B193">
        <v>3.3</v>
      </c>
      <c r="C193">
        <v>128.64032</v>
      </c>
    </row>
    <row r="194" spans="1:3" x14ac:dyDescent="0.25">
      <c r="A194" t="s">
        <v>274</v>
      </c>
      <c r="B194">
        <v>2.2000000000000002</v>
      </c>
      <c r="C194">
        <v>66.361872000000005</v>
      </c>
    </row>
    <row r="195" spans="1:3" x14ac:dyDescent="0.25">
      <c r="A195" t="s">
        <v>315</v>
      </c>
      <c r="B195">
        <v>2.2999999999999998</v>
      </c>
      <c r="C195">
        <v>84.125504000000006</v>
      </c>
    </row>
    <row r="196" spans="1:3" x14ac:dyDescent="0.25">
      <c r="A196" t="s">
        <v>513</v>
      </c>
      <c r="B196">
        <v>2.4</v>
      </c>
      <c r="C196">
        <v>27.648</v>
      </c>
    </row>
    <row r="197" spans="1:3" x14ac:dyDescent="0.25">
      <c r="A197" t="s">
        <v>509</v>
      </c>
      <c r="B197">
        <v>2.4</v>
      </c>
      <c r="C197">
        <v>38.986111999999999</v>
      </c>
    </row>
    <row r="198" spans="1:3" x14ac:dyDescent="0.25">
      <c r="A198" t="s">
        <v>1098</v>
      </c>
      <c r="B198">
        <v>2.4</v>
      </c>
      <c r="C198">
        <v>10.68886</v>
      </c>
    </row>
    <row r="199" spans="1:3" x14ac:dyDescent="0.25">
      <c r="A199" t="s">
        <v>1099</v>
      </c>
      <c r="B199">
        <v>2.5</v>
      </c>
      <c r="C199">
        <v>29.191984000000001</v>
      </c>
    </row>
    <row r="200" spans="1:3" x14ac:dyDescent="0.25">
      <c r="A200" t="s">
        <v>596</v>
      </c>
      <c r="B200">
        <v>2.2000000000000002</v>
      </c>
      <c r="C200">
        <v>70.046189999999996</v>
      </c>
    </row>
    <row r="201" spans="1:3" x14ac:dyDescent="0.25">
      <c r="A201" t="s">
        <v>485</v>
      </c>
      <c r="B201">
        <v>1.6</v>
      </c>
      <c r="C201">
        <v>1825.7855999999999</v>
      </c>
    </row>
    <row r="202" spans="1:3" x14ac:dyDescent="0.25">
      <c r="A202" t="s">
        <v>1100</v>
      </c>
      <c r="B202">
        <v>3</v>
      </c>
      <c r="C202">
        <v>37.047552000000003</v>
      </c>
    </row>
    <row r="203" spans="1:3" x14ac:dyDescent="0.25">
      <c r="A203" t="s">
        <v>1102</v>
      </c>
      <c r="B203">
        <v>2.2000000000000002</v>
      </c>
      <c r="C203">
        <v>12.604082</v>
      </c>
    </row>
    <row r="204" spans="1:3" x14ac:dyDescent="0.25">
      <c r="A204" t="s">
        <v>797</v>
      </c>
      <c r="B204">
        <v>2.2999999999999998</v>
      </c>
      <c r="C204">
        <v>161.18412000000001</v>
      </c>
    </row>
    <row r="205" spans="1:3" x14ac:dyDescent="0.25">
      <c r="A205" t="s">
        <v>952</v>
      </c>
      <c r="B205">
        <v>2.6</v>
      </c>
      <c r="C205">
        <v>1879.76288</v>
      </c>
    </row>
    <row r="206" spans="1:3" x14ac:dyDescent="0.25">
      <c r="A206" t="s">
        <v>943</v>
      </c>
      <c r="B206">
        <v>3.2</v>
      </c>
      <c r="C206">
        <v>1457.5065599999998</v>
      </c>
    </row>
    <row r="207" spans="1:3" x14ac:dyDescent="0.25">
      <c r="A207" t="s">
        <v>91</v>
      </c>
      <c r="B207">
        <v>3.3</v>
      </c>
      <c r="C207">
        <v>105.92543999999999</v>
      </c>
    </row>
    <row r="208" spans="1:3" x14ac:dyDescent="0.25">
      <c r="A208" t="s">
        <v>573</v>
      </c>
      <c r="B208">
        <v>3.4</v>
      </c>
      <c r="C208">
        <v>213.12792000000002</v>
      </c>
    </row>
    <row r="209" spans="1:3" x14ac:dyDescent="0.25">
      <c r="A209" t="s">
        <v>580</v>
      </c>
      <c r="B209">
        <v>1.7</v>
      </c>
      <c r="C209">
        <v>87.263909999999996</v>
      </c>
    </row>
    <row r="210" spans="1:3" x14ac:dyDescent="0.25">
      <c r="A210" t="s">
        <v>1103</v>
      </c>
      <c r="B210">
        <v>2.4</v>
      </c>
      <c r="C210">
        <v>116.50390400000001</v>
      </c>
    </row>
    <row r="211" spans="1:3" x14ac:dyDescent="0.25">
      <c r="A211" t="s">
        <v>1104</v>
      </c>
      <c r="B211">
        <v>3</v>
      </c>
      <c r="C211">
        <v>36.797260000000001</v>
      </c>
    </row>
    <row r="212" spans="1:3" x14ac:dyDescent="0.25">
      <c r="A212" t="s">
        <v>1105</v>
      </c>
      <c r="B212">
        <v>3.6</v>
      </c>
      <c r="C212">
        <v>5.873227</v>
      </c>
    </row>
    <row r="213" spans="1:3" x14ac:dyDescent="0.25">
      <c r="A213" t="s">
        <v>893</v>
      </c>
      <c r="B213">
        <v>2.33</v>
      </c>
      <c r="C213">
        <v>19.326823999999998</v>
      </c>
    </row>
    <row r="214" spans="1:3" x14ac:dyDescent="0.25">
      <c r="A214" t="s">
        <v>1106</v>
      </c>
      <c r="B214">
        <v>2.4</v>
      </c>
      <c r="C214">
        <v>106.39096000000001</v>
      </c>
    </row>
    <row r="215" spans="1:3" x14ac:dyDescent="0.25">
      <c r="A215" t="s">
        <v>688</v>
      </c>
      <c r="B215">
        <v>2.33</v>
      </c>
      <c r="C215">
        <v>28.533332000000001</v>
      </c>
    </row>
    <row r="216" spans="1:3" x14ac:dyDescent="0.25">
      <c r="A216" t="s">
        <v>1108</v>
      </c>
      <c r="B216">
        <v>2.9</v>
      </c>
      <c r="C216">
        <v>24.405076000000001</v>
      </c>
    </row>
    <row r="217" spans="1:3" x14ac:dyDescent="0.25">
      <c r="A217" t="s">
        <v>1109</v>
      </c>
      <c r="B217">
        <v>2.4</v>
      </c>
      <c r="C217">
        <v>36.840276000000003</v>
      </c>
    </row>
    <row r="218" spans="1:3" x14ac:dyDescent="0.25">
      <c r="A218" t="s">
        <v>490</v>
      </c>
      <c r="B218">
        <v>2.33</v>
      </c>
      <c r="C218">
        <v>28.533332000000001</v>
      </c>
    </row>
    <row r="219" spans="1:3" x14ac:dyDescent="0.25">
      <c r="A219" t="s">
        <v>1110</v>
      </c>
      <c r="B219">
        <v>2.2000000000000002</v>
      </c>
      <c r="C219">
        <v>58.875624000000002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89295-7F24-48BA-84E7-7EA5413380C9}">
  <dimension ref="A1:C246"/>
  <sheetViews>
    <sheetView workbookViewId="0">
      <selection activeCell="I24" sqref="I24"/>
    </sheetView>
  </sheetViews>
  <sheetFormatPr defaultRowHeight="13.2" x14ac:dyDescent="0.25"/>
  <sheetData>
    <row r="1" spans="1:3" x14ac:dyDescent="0.25">
      <c r="A1" t="s">
        <v>423</v>
      </c>
      <c r="B1" t="s">
        <v>439</v>
      </c>
      <c r="C1" t="s">
        <v>434</v>
      </c>
    </row>
    <row r="2" spans="1:3" x14ac:dyDescent="0.25">
      <c r="A2" t="s">
        <v>615</v>
      </c>
      <c r="B2">
        <v>8</v>
      </c>
      <c r="C2">
        <v>117.68528000000001</v>
      </c>
    </row>
    <row r="3" spans="1:3" x14ac:dyDescent="0.25">
      <c r="A3" t="s">
        <v>626</v>
      </c>
      <c r="B3">
        <v>20</v>
      </c>
      <c r="C3">
        <v>569.82119999999998</v>
      </c>
    </row>
    <row r="4" spans="1:3" x14ac:dyDescent="0.25">
      <c r="A4" t="s">
        <v>370</v>
      </c>
      <c r="B4">
        <v>16</v>
      </c>
      <c r="C4">
        <v>174.62064000000001</v>
      </c>
    </row>
    <row r="5" spans="1:3" x14ac:dyDescent="0.25">
      <c r="A5" t="s">
        <v>635</v>
      </c>
      <c r="B5">
        <v>12</v>
      </c>
      <c r="C5">
        <v>335.84111999999999</v>
      </c>
    </row>
    <row r="6" spans="1:3" x14ac:dyDescent="0.25">
      <c r="A6" t="s">
        <v>1014</v>
      </c>
      <c r="B6">
        <v>6</v>
      </c>
      <c r="C6">
        <v>39.410802000000004</v>
      </c>
    </row>
    <row r="7" spans="1:3" x14ac:dyDescent="0.25">
      <c r="A7" t="s">
        <v>664</v>
      </c>
      <c r="B7">
        <v>18</v>
      </c>
      <c r="C7">
        <v>531.20051999999998</v>
      </c>
    </row>
    <row r="8" spans="1:3" x14ac:dyDescent="0.25">
      <c r="A8" t="s">
        <v>848</v>
      </c>
      <c r="B8">
        <v>20</v>
      </c>
      <c r="C8">
        <v>909.88400000000001</v>
      </c>
    </row>
    <row r="9" spans="1:3" x14ac:dyDescent="0.25">
      <c r="A9" t="s">
        <v>623</v>
      </c>
      <c r="B9">
        <v>12</v>
      </c>
      <c r="C9">
        <v>300.44867999999997</v>
      </c>
    </row>
    <row r="10" spans="1:3" x14ac:dyDescent="0.25">
      <c r="A10" t="s">
        <v>833</v>
      </c>
      <c r="B10">
        <v>20</v>
      </c>
      <c r="C10">
        <v>843.18780000000004</v>
      </c>
    </row>
    <row r="11" spans="1:3" x14ac:dyDescent="0.25">
      <c r="A11" t="s">
        <v>655</v>
      </c>
      <c r="B11">
        <v>12</v>
      </c>
      <c r="C11">
        <v>384.99288000000001</v>
      </c>
    </row>
    <row r="12" spans="1:3" x14ac:dyDescent="0.25">
      <c r="A12" t="s">
        <v>105</v>
      </c>
      <c r="B12">
        <v>10</v>
      </c>
      <c r="C12">
        <v>168.55869999999999</v>
      </c>
    </row>
    <row r="13" spans="1:3" x14ac:dyDescent="0.25">
      <c r="A13" t="s">
        <v>1030</v>
      </c>
      <c r="B13">
        <v>6</v>
      </c>
      <c r="C13">
        <v>45.101376000000002</v>
      </c>
    </row>
    <row r="14" spans="1:3" x14ac:dyDescent="0.25">
      <c r="A14" t="s">
        <v>632</v>
      </c>
      <c r="B14">
        <v>8</v>
      </c>
      <c r="C14">
        <v>139.36048</v>
      </c>
    </row>
    <row r="15" spans="1:3" x14ac:dyDescent="0.25">
      <c r="A15" t="s">
        <v>638</v>
      </c>
      <c r="B15">
        <v>14</v>
      </c>
      <c r="C15">
        <v>346.02078</v>
      </c>
    </row>
    <row r="16" spans="1:3" x14ac:dyDescent="0.25">
      <c r="A16" t="s">
        <v>764</v>
      </c>
      <c r="B16">
        <v>6</v>
      </c>
      <c r="C16">
        <v>33.545501999999999</v>
      </c>
    </row>
    <row r="17" spans="1:3" x14ac:dyDescent="0.25">
      <c r="A17" t="s">
        <v>121</v>
      </c>
      <c r="B17">
        <v>12</v>
      </c>
      <c r="C17">
        <v>203.48628000000002</v>
      </c>
    </row>
    <row r="18" spans="1:3" x14ac:dyDescent="0.25">
      <c r="A18" t="s">
        <v>641</v>
      </c>
      <c r="B18">
        <v>16</v>
      </c>
      <c r="C18">
        <v>315.16192000000001</v>
      </c>
    </row>
    <row r="19" spans="1:3" x14ac:dyDescent="0.25">
      <c r="A19" t="s">
        <v>675</v>
      </c>
      <c r="B19">
        <v>16</v>
      </c>
      <c r="C19">
        <v>407.64528000000001</v>
      </c>
    </row>
    <row r="20" spans="1:3" x14ac:dyDescent="0.25">
      <c r="A20" t="s">
        <v>618</v>
      </c>
      <c r="B20">
        <v>12</v>
      </c>
      <c r="C20">
        <v>232.57668000000001</v>
      </c>
    </row>
    <row r="21" spans="1:3" x14ac:dyDescent="0.25">
      <c r="A21" t="s">
        <v>146</v>
      </c>
      <c r="B21">
        <v>68</v>
      </c>
      <c r="C21">
        <v>1624.7988</v>
      </c>
    </row>
    <row r="22" spans="1:3" x14ac:dyDescent="0.25">
      <c r="A22" t="s">
        <v>96</v>
      </c>
      <c r="B22">
        <v>10</v>
      </c>
      <c r="C22">
        <v>169.58100000000002</v>
      </c>
    </row>
    <row r="23" spans="1:3" x14ac:dyDescent="0.25">
      <c r="A23" t="s">
        <v>561</v>
      </c>
      <c r="B23">
        <v>10</v>
      </c>
      <c r="C23">
        <v>189.39570000000001</v>
      </c>
    </row>
    <row r="24" spans="1:3" x14ac:dyDescent="0.25">
      <c r="A24" t="s">
        <v>565</v>
      </c>
      <c r="B24">
        <v>6</v>
      </c>
      <c r="C24">
        <v>64.830120000000008</v>
      </c>
    </row>
    <row r="25" spans="1:3" x14ac:dyDescent="0.25">
      <c r="A25" t="s">
        <v>669</v>
      </c>
      <c r="B25">
        <v>14</v>
      </c>
      <c r="C25">
        <v>431.67292000000003</v>
      </c>
    </row>
    <row r="26" spans="1:3" x14ac:dyDescent="0.25">
      <c r="A26" t="s">
        <v>1008</v>
      </c>
      <c r="B26">
        <v>4</v>
      </c>
      <c r="C26">
        <v>40.56532</v>
      </c>
    </row>
    <row r="27" spans="1:3" x14ac:dyDescent="0.25">
      <c r="A27" t="s">
        <v>587</v>
      </c>
      <c r="B27">
        <v>12</v>
      </c>
      <c r="C27">
        <v>242.29500000000002</v>
      </c>
    </row>
    <row r="28" spans="1:3" x14ac:dyDescent="0.25">
      <c r="A28" t="s">
        <v>826</v>
      </c>
      <c r="B28">
        <v>16</v>
      </c>
      <c r="C28">
        <v>584.52160000000003</v>
      </c>
    </row>
    <row r="29" spans="1:3" x14ac:dyDescent="0.25">
      <c r="A29" t="s">
        <v>234</v>
      </c>
      <c r="B29">
        <v>12</v>
      </c>
      <c r="C29">
        <v>77.393051999999997</v>
      </c>
    </row>
    <row r="30" spans="1:3" x14ac:dyDescent="0.25">
      <c r="A30" t="s">
        <v>582</v>
      </c>
      <c r="B30">
        <v>10</v>
      </c>
      <c r="C30">
        <v>167.31480000000002</v>
      </c>
    </row>
    <row r="31" spans="1:3" x14ac:dyDescent="0.25">
      <c r="A31" t="s">
        <v>555</v>
      </c>
      <c r="B31">
        <v>6</v>
      </c>
      <c r="C31">
        <v>56.671662000000005</v>
      </c>
    </row>
    <row r="32" spans="1:3" x14ac:dyDescent="0.25">
      <c r="A32" t="s">
        <v>545</v>
      </c>
      <c r="B32">
        <v>6</v>
      </c>
      <c r="C32">
        <v>95.400900000000007</v>
      </c>
    </row>
    <row r="33" spans="1:3" x14ac:dyDescent="0.25">
      <c r="A33" t="s">
        <v>79</v>
      </c>
      <c r="B33">
        <v>8</v>
      </c>
      <c r="C33">
        <v>104.34272</v>
      </c>
    </row>
    <row r="34" spans="1:3" x14ac:dyDescent="0.25">
      <c r="A34" t="s">
        <v>737</v>
      </c>
      <c r="B34">
        <v>4</v>
      </c>
      <c r="C34">
        <v>24.009208000000001</v>
      </c>
    </row>
    <row r="35" spans="1:3" x14ac:dyDescent="0.25">
      <c r="A35" t="s">
        <v>851</v>
      </c>
      <c r="B35">
        <v>18</v>
      </c>
      <c r="C35">
        <v>900.46565999999996</v>
      </c>
    </row>
    <row r="36" spans="1:3" x14ac:dyDescent="0.25">
      <c r="A36" t="s">
        <v>115</v>
      </c>
      <c r="B36">
        <v>12</v>
      </c>
      <c r="C36">
        <v>206.34947999999997</v>
      </c>
    </row>
    <row r="37" spans="1:3" x14ac:dyDescent="0.25">
      <c r="A37" t="s">
        <v>880</v>
      </c>
      <c r="B37">
        <v>20</v>
      </c>
      <c r="C37">
        <v>913.49220000000003</v>
      </c>
    </row>
    <row r="38" spans="1:3" x14ac:dyDescent="0.25">
      <c r="A38" t="s">
        <v>1043</v>
      </c>
      <c r="B38">
        <v>6</v>
      </c>
      <c r="C38">
        <v>48.941286000000005</v>
      </c>
    </row>
    <row r="39" spans="1:3" x14ac:dyDescent="0.25">
      <c r="A39" t="s">
        <v>578</v>
      </c>
      <c r="B39">
        <v>8</v>
      </c>
      <c r="C39">
        <v>71.247960000000006</v>
      </c>
    </row>
    <row r="40" spans="1:3" x14ac:dyDescent="0.25">
      <c r="A40" t="s">
        <v>548</v>
      </c>
      <c r="B40">
        <v>8</v>
      </c>
      <c r="C40">
        <v>131.15432000000001</v>
      </c>
    </row>
    <row r="41" spans="1:3" x14ac:dyDescent="0.25">
      <c r="A41" t="s">
        <v>395</v>
      </c>
      <c r="B41">
        <v>8</v>
      </c>
      <c r="C41">
        <v>194.00463999999999</v>
      </c>
    </row>
    <row r="42" spans="1:3" x14ac:dyDescent="0.25">
      <c r="A42" t="s">
        <v>672</v>
      </c>
      <c r="B42">
        <v>18</v>
      </c>
      <c r="C42">
        <v>533.37419999999997</v>
      </c>
    </row>
    <row r="43" spans="1:3" x14ac:dyDescent="0.25">
      <c r="A43" t="s">
        <v>281</v>
      </c>
      <c r="B43">
        <v>16</v>
      </c>
      <c r="C43">
        <v>113.13131199999999</v>
      </c>
    </row>
    <row r="44" spans="1:3" x14ac:dyDescent="0.25">
      <c r="A44" t="s">
        <v>1024</v>
      </c>
      <c r="B44">
        <v>6</v>
      </c>
      <c r="C44">
        <v>49.522242000000006</v>
      </c>
    </row>
    <row r="45" spans="1:3" x14ac:dyDescent="0.25">
      <c r="A45" t="s">
        <v>815</v>
      </c>
      <c r="B45">
        <v>12</v>
      </c>
      <c r="C45">
        <v>213.87515999999999</v>
      </c>
    </row>
    <row r="46" spans="1:3" x14ac:dyDescent="0.25">
      <c r="A46" t="s">
        <v>643</v>
      </c>
      <c r="B46">
        <v>16</v>
      </c>
      <c r="C46">
        <v>390.27152000000001</v>
      </c>
    </row>
    <row r="47" spans="1:3" x14ac:dyDescent="0.25">
      <c r="A47" t="s">
        <v>593</v>
      </c>
      <c r="B47">
        <v>8</v>
      </c>
      <c r="C47">
        <v>100.26</v>
      </c>
    </row>
    <row r="48" spans="1:3" x14ac:dyDescent="0.25">
      <c r="A48" t="s">
        <v>598</v>
      </c>
      <c r="B48">
        <v>10</v>
      </c>
      <c r="C48">
        <v>227.7269</v>
      </c>
    </row>
    <row r="49" spans="1:3" x14ac:dyDescent="0.25">
      <c r="A49" t="s">
        <v>658</v>
      </c>
      <c r="B49">
        <v>14</v>
      </c>
      <c r="C49">
        <v>416.83627999999999</v>
      </c>
    </row>
    <row r="50" spans="1:3" x14ac:dyDescent="0.25">
      <c r="A50" t="s">
        <v>402</v>
      </c>
      <c r="B50">
        <v>8</v>
      </c>
      <c r="C50">
        <v>202.66079999999999</v>
      </c>
    </row>
    <row r="51" spans="1:3" x14ac:dyDescent="0.25">
      <c r="A51" t="s">
        <v>930</v>
      </c>
      <c r="B51">
        <v>24</v>
      </c>
      <c r="C51">
        <v>1340.27232</v>
      </c>
    </row>
    <row r="52" spans="1:3" x14ac:dyDescent="0.25">
      <c r="A52" t="s">
        <v>819</v>
      </c>
      <c r="B52">
        <v>16</v>
      </c>
      <c r="C52">
        <v>345.05824000000001</v>
      </c>
    </row>
    <row r="53" spans="1:3" x14ac:dyDescent="0.25">
      <c r="A53" t="s">
        <v>925</v>
      </c>
      <c r="B53">
        <v>24</v>
      </c>
      <c r="C53">
        <v>983.79696000000001</v>
      </c>
    </row>
    <row r="54" spans="1:3" x14ac:dyDescent="0.25">
      <c r="A54" t="s">
        <v>712</v>
      </c>
      <c r="B54">
        <v>4</v>
      </c>
      <c r="C54">
        <v>36.708916000000002</v>
      </c>
    </row>
    <row r="55" spans="1:3" x14ac:dyDescent="0.25">
      <c r="A55" t="s">
        <v>67</v>
      </c>
      <c r="B55">
        <v>6</v>
      </c>
      <c r="C55">
        <v>46.53537</v>
      </c>
    </row>
    <row r="56" spans="1:3" x14ac:dyDescent="0.25">
      <c r="A56" t="s">
        <v>522</v>
      </c>
      <c r="B56">
        <v>8</v>
      </c>
      <c r="C56">
        <v>65.293992000000003</v>
      </c>
    </row>
    <row r="57" spans="1:3" x14ac:dyDescent="0.25">
      <c r="A57" t="s">
        <v>465</v>
      </c>
      <c r="B57">
        <v>32</v>
      </c>
      <c r="C57">
        <v>916.65632000000005</v>
      </c>
    </row>
    <row r="58" spans="1:3" x14ac:dyDescent="0.25">
      <c r="A58" t="s">
        <v>678</v>
      </c>
      <c r="B58">
        <v>20</v>
      </c>
      <c r="C58">
        <v>597.58640000000003</v>
      </c>
    </row>
    <row r="59" spans="1:3" x14ac:dyDescent="0.25">
      <c r="A59" t="s">
        <v>558</v>
      </c>
      <c r="B59">
        <v>8</v>
      </c>
      <c r="C59">
        <v>191.39815999999999</v>
      </c>
    </row>
    <row r="60" spans="1:3" x14ac:dyDescent="0.25">
      <c r="A60" t="s">
        <v>863</v>
      </c>
      <c r="B60">
        <v>24</v>
      </c>
      <c r="C60">
        <v>931.58807999999999</v>
      </c>
    </row>
    <row r="61" spans="1:3" x14ac:dyDescent="0.25">
      <c r="A61" t="s">
        <v>1073</v>
      </c>
      <c r="B61">
        <v>2</v>
      </c>
      <c r="C61">
        <v>28.662099999999999</v>
      </c>
    </row>
    <row r="62" spans="1:3" x14ac:dyDescent="0.25">
      <c r="A62" t="s">
        <v>829</v>
      </c>
      <c r="B62">
        <v>14</v>
      </c>
      <c r="C62">
        <v>645.42337999999995</v>
      </c>
    </row>
    <row r="63" spans="1:3" x14ac:dyDescent="0.25">
      <c r="A63" t="s">
        <v>243</v>
      </c>
      <c r="B63">
        <v>12</v>
      </c>
      <c r="C63">
        <v>69.603995999999995</v>
      </c>
    </row>
    <row r="64" spans="1:3" x14ac:dyDescent="0.25">
      <c r="A64" t="s">
        <v>528</v>
      </c>
      <c r="B64">
        <v>8</v>
      </c>
      <c r="C64">
        <v>45.120511999999998</v>
      </c>
    </row>
    <row r="65" spans="1:3" x14ac:dyDescent="0.25">
      <c r="A65" t="s">
        <v>837</v>
      </c>
      <c r="B65">
        <v>18</v>
      </c>
      <c r="C65">
        <v>755.71505999999999</v>
      </c>
    </row>
    <row r="66" spans="1:3" x14ac:dyDescent="0.25">
      <c r="A66" t="s">
        <v>110</v>
      </c>
      <c r="B66">
        <v>10</v>
      </c>
      <c r="C66">
        <v>185.83240000000001</v>
      </c>
    </row>
    <row r="67" spans="1:3" x14ac:dyDescent="0.25">
      <c r="A67" t="s">
        <v>758</v>
      </c>
      <c r="B67">
        <v>6</v>
      </c>
      <c r="C67">
        <v>31.40925</v>
      </c>
    </row>
    <row r="68" spans="1:3" x14ac:dyDescent="0.25">
      <c r="A68" t="s">
        <v>143</v>
      </c>
      <c r="B68">
        <v>64</v>
      </c>
      <c r="C68">
        <v>1529.1372799999999</v>
      </c>
    </row>
    <row r="69" spans="1:3" x14ac:dyDescent="0.25">
      <c r="A69" t="s">
        <v>1002</v>
      </c>
      <c r="B69">
        <v>4</v>
      </c>
      <c r="C69">
        <v>39.319611999999999</v>
      </c>
    </row>
    <row r="70" spans="1:3" x14ac:dyDescent="0.25">
      <c r="A70" t="s">
        <v>220</v>
      </c>
      <c r="B70">
        <v>8</v>
      </c>
      <c r="C70">
        <v>55.050975999999999</v>
      </c>
    </row>
    <row r="71" spans="1:3" x14ac:dyDescent="0.25">
      <c r="A71" t="s">
        <v>992</v>
      </c>
      <c r="B71">
        <v>4</v>
      </c>
      <c r="C71">
        <v>28.247095999999999</v>
      </c>
    </row>
    <row r="72" spans="1:3" x14ac:dyDescent="0.25">
      <c r="A72" t="s">
        <v>414</v>
      </c>
      <c r="B72">
        <v>4</v>
      </c>
      <c r="C72">
        <v>11.481287999999999</v>
      </c>
    </row>
    <row r="73" spans="1:3" x14ac:dyDescent="0.25">
      <c r="A73" t="s">
        <v>949</v>
      </c>
      <c r="B73">
        <v>28</v>
      </c>
      <c r="C73">
        <v>1354.56888</v>
      </c>
    </row>
    <row r="74" spans="1:3" x14ac:dyDescent="0.25">
      <c r="A74" t="s">
        <v>567</v>
      </c>
      <c r="B74">
        <v>8</v>
      </c>
      <c r="C74">
        <v>181.71096</v>
      </c>
    </row>
    <row r="75" spans="1:3" x14ac:dyDescent="0.25">
      <c r="A75" t="s">
        <v>185</v>
      </c>
      <c r="B75">
        <v>16</v>
      </c>
      <c r="C75">
        <v>127.237184</v>
      </c>
    </row>
    <row r="76" spans="1:3" x14ac:dyDescent="0.25">
      <c r="A76" t="s">
        <v>940</v>
      </c>
      <c r="B76">
        <v>24</v>
      </c>
      <c r="C76">
        <v>1434.8606399999999</v>
      </c>
    </row>
    <row r="77" spans="1:3" x14ac:dyDescent="0.25">
      <c r="A77" t="s">
        <v>23</v>
      </c>
      <c r="B77">
        <v>64</v>
      </c>
      <c r="C77">
        <v>1777.40544</v>
      </c>
    </row>
    <row r="78" spans="1:3" x14ac:dyDescent="0.25">
      <c r="A78" t="s">
        <v>69</v>
      </c>
      <c r="B78">
        <v>6</v>
      </c>
      <c r="C78">
        <v>65.681520000000006</v>
      </c>
    </row>
    <row r="79" spans="1:3" x14ac:dyDescent="0.25">
      <c r="A79" t="s">
        <v>928</v>
      </c>
      <c r="B79">
        <v>24</v>
      </c>
      <c r="C79">
        <v>1080.6249600000001</v>
      </c>
    </row>
    <row r="80" spans="1:3" x14ac:dyDescent="0.25">
      <c r="A80" t="s">
        <v>89</v>
      </c>
      <c r="B80">
        <v>10</v>
      </c>
      <c r="C80">
        <v>87.621219999999994</v>
      </c>
    </row>
    <row r="81" spans="1:3" x14ac:dyDescent="0.25">
      <c r="A81" t="s">
        <v>1074</v>
      </c>
      <c r="B81">
        <v>4</v>
      </c>
      <c r="C81">
        <v>19.539884000000001</v>
      </c>
    </row>
    <row r="82" spans="1:3" x14ac:dyDescent="0.25">
      <c r="A82" t="s">
        <v>269</v>
      </c>
      <c r="B82">
        <v>16</v>
      </c>
      <c r="C82">
        <v>103.238224</v>
      </c>
    </row>
    <row r="83" spans="1:3" x14ac:dyDescent="0.25">
      <c r="A83" t="s">
        <v>543</v>
      </c>
      <c r="B83">
        <v>6</v>
      </c>
      <c r="C83">
        <v>47.453562000000005</v>
      </c>
    </row>
    <row r="84" spans="1:3" x14ac:dyDescent="0.25">
      <c r="A84" t="s">
        <v>1062</v>
      </c>
      <c r="B84">
        <v>8</v>
      </c>
      <c r="C84">
        <v>60.717328000000002</v>
      </c>
    </row>
    <row r="85" spans="1:3" x14ac:dyDescent="0.25">
      <c r="A85" t="s">
        <v>153</v>
      </c>
      <c r="B85">
        <v>48</v>
      </c>
      <c r="C85">
        <v>2479.6665600000001</v>
      </c>
    </row>
    <row r="86" spans="1:3" x14ac:dyDescent="0.25">
      <c r="A86" t="s">
        <v>252</v>
      </c>
      <c r="B86">
        <v>12</v>
      </c>
      <c r="C86">
        <v>64.386060000000001</v>
      </c>
    </row>
    <row r="87" spans="1:3" x14ac:dyDescent="0.25">
      <c r="A87" t="s">
        <v>1075</v>
      </c>
      <c r="B87">
        <v>4</v>
      </c>
      <c r="C87">
        <v>28.528548000000001</v>
      </c>
    </row>
    <row r="88" spans="1:3" x14ac:dyDescent="0.25">
      <c r="A88" t="s">
        <v>391</v>
      </c>
      <c r="B88">
        <v>8</v>
      </c>
      <c r="C88">
        <v>194.10712000000001</v>
      </c>
    </row>
    <row r="89" spans="1:3" x14ac:dyDescent="0.25">
      <c r="A89" t="s">
        <v>139</v>
      </c>
      <c r="B89">
        <v>64</v>
      </c>
      <c r="C89">
        <v>1499.8841600000001</v>
      </c>
    </row>
    <row r="90" spans="1:3" x14ac:dyDescent="0.25">
      <c r="A90" t="s">
        <v>854</v>
      </c>
      <c r="B90">
        <v>18</v>
      </c>
      <c r="C90">
        <v>1152.53496</v>
      </c>
    </row>
    <row r="91" spans="1:3" x14ac:dyDescent="0.25">
      <c r="A91" t="s">
        <v>841</v>
      </c>
      <c r="B91">
        <v>16</v>
      </c>
      <c r="C91">
        <v>776.50879999999995</v>
      </c>
    </row>
    <row r="92" spans="1:3" x14ac:dyDescent="0.25">
      <c r="A92" t="s">
        <v>65</v>
      </c>
      <c r="B92">
        <v>4</v>
      </c>
      <c r="C92">
        <v>18.473416</v>
      </c>
    </row>
    <row r="93" spans="1:3" x14ac:dyDescent="0.25">
      <c r="A93" t="s">
        <v>886</v>
      </c>
      <c r="B93">
        <v>24</v>
      </c>
      <c r="C93">
        <v>815.43000000000006</v>
      </c>
    </row>
    <row r="94" spans="1:3" x14ac:dyDescent="0.25">
      <c r="A94" t="s">
        <v>917</v>
      </c>
      <c r="B94">
        <v>6</v>
      </c>
      <c r="C94">
        <v>31.301796000000003</v>
      </c>
    </row>
    <row r="95" spans="1:3" x14ac:dyDescent="0.25">
      <c r="A95" t="s">
        <v>464</v>
      </c>
      <c r="B95">
        <v>8</v>
      </c>
      <c r="C95">
        <v>119.25832</v>
      </c>
    </row>
    <row r="96" spans="1:3" x14ac:dyDescent="0.25">
      <c r="A96" t="s">
        <v>682</v>
      </c>
      <c r="B96">
        <v>18</v>
      </c>
      <c r="C96">
        <v>481.37328000000002</v>
      </c>
    </row>
    <row r="97" spans="1:3" x14ac:dyDescent="0.25">
      <c r="A97" t="s">
        <v>517</v>
      </c>
      <c r="B97">
        <v>8</v>
      </c>
      <c r="C97">
        <v>62.003143999999999</v>
      </c>
    </row>
    <row r="98" spans="1:3" x14ac:dyDescent="0.25">
      <c r="A98" t="s">
        <v>652</v>
      </c>
      <c r="B98">
        <v>8</v>
      </c>
      <c r="C98">
        <v>162.48231999999999</v>
      </c>
    </row>
    <row r="99" spans="1:3" x14ac:dyDescent="0.25">
      <c r="A99" t="s">
        <v>856</v>
      </c>
      <c r="B99">
        <v>20</v>
      </c>
      <c r="C99">
        <v>887.69940000000008</v>
      </c>
    </row>
    <row r="100" spans="1:3" x14ac:dyDescent="0.25">
      <c r="A100" t="s">
        <v>1049</v>
      </c>
      <c r="B100">
        <v>6</v>
      </c>
      <c r="C100">
        <v>65.37324000000001</v>
      </c>
    </row>
    <row r="101" spans="1:3" x14ac:dyDescent="0.25">
      <c r="A101" t="s">
        <v>62</v>
      </c>
      <c r="B101">
        <v>8</v>
      </c>
      <c r="C101">
        <v>99.563999999999993</v>
      </c>
    </row>
    <row r="102" spans="1:3" x14ac:dyDescent="0.25">
      <c r="A102" t="s">
        <v>441</v>
      </c>
      <c r="B102">
        <v>16</v>
      </c>
      <c r="C102">
        <v>92.816320000000005</v>
      </c>
    </row>
    <row r="103" spans="1:3" x14ac:dyDescent="0.25">
      <c r="A103" t="s">
        <v>933</v>
      </c>
      <c r="B103">
        <v>24</v>
      </c>
      <c r="C103">
        <v>1619.2512000000002</v>
      </c>
    </row>
    <row r="104" spans="1:3" x14ac:dyDescent="0.25">
      <c r="A104" t="s">
        <v>784</v>
      </c>
      <c r="B104">
        <v>14</v>
      </c>
      <c r="C104">
        <v>174.41018</v>
      </c>
    </row>
    <row r="105" spans="1:3" x14ac:dyDescent="0.25">
      <c r="A105" t="s">
        <v>901</v>
      </c>
      <c r="B105">
        <v>4</v>
      </c>
      <c r="C105">
        <v>26.271035999999999</v>
      </c>
    </row>
    <row r="106" spans="1:3" x14ac:dyDescent="0.25">
      <c r="A106" t="s">
        <v>0</v>
      </c>
      <c r="B106">
        <v>48</v>
      </c>
      <c r="C106">
        <v>2843.4806399999998</v>
      </c>
    </row>
    <row r="107" spans="1:3" x14ac:dyDescent="0.25">
      <c r="A107" t="s">
        <v>33</v>
      </c>
      <c r="B107">
        <v>64</v>
      </c>
      <c r="C107">
        <v>1955.60896</v>
      </c>
    </row>
    <row r="108" spans="1:3" x14ac:dyDescent="0.25">
      <c r="A108" t="s">
        <v>705</v>
      </c>
      <c r="B108">
        <v>4</v>
      </c>
      <c r="C108">
        <v>33.857379999999999</v>
      </c>
    </row>
    <row r="109" spans="1:3" x14ac:dyDescent="0.25">
      <c r="A109" t="s">
        <v>36</v>
      </c>
      <c r="B109">
        <v>64</v>
      </c>
      <c r="C109">
        <v>2038.46336</v>
      </c>
    </row>
    <row r="110" spans="1:3" x14ac:dyDescent="0.25">
      <c r="A110" t="s">
        <v>799</v>
      </c>
      <c r="B110">
        <v>16</v>
      </c>
      <c r="C110">
        <v>345.08800000000002</v>
      </c>
    </row>
    <row r="111" spans="1:3" x14ac:dyDescent="0.25">
      <c r="A111" t="s">
        <v>685</v>
      </c>
      <c r="B111">
        <v>22</v>
      </c>
      <c r="C111">
        <v>614.61422000000005</v>
      </c>
    </row>
    <row r="112" spans="1:3" x14ac:dyDescent="0.25">
      <c r="A112" t="s">
        <v>399</v>
      </c>
      <c r="B112">
        <v>8</v>
      </c>
      <c r="C112">
        <v>188.22720000000001</v>
      </c>
    </row>
    <row r="113" spans="1:3" x14ac:dyDescent="0.25">
      <c r="A113" t="s">
        <v>450</v>
      </c>
      <c r="B113">
        <v>16</v>
      </c>
      <c r="C113">
        <v>217.22767999999999</v>
      </c>
    </row>
    <row r="114" spans="1:3" x14ac:dyDescent="0.25">
      <c r="A114" t="s">
        <v>347</v>
      </c>
      <c r="B114">
        <v>4</v>
      </c>
      <c r="C114">
        <v>31.264483999999999</v>
      </c>
    </row>
    <row r="115" spans="1:3" x14ac:dyDescent="0.25">
      <c r="A115" t="s">
        <v>835</v>
      </c>
      <c r="B115">
        <v>20</v>
      </c>
      <c r="C115">
        <v>704.68059999999991</v>
      </c>
    </row>
    <row r="116" spans="1:3" x14ac:dyDescent="0.25">
      <c r="A116" t="s">
        <v>606</v>
      </c>
      <c r="B116">
        <v>8</v>
      </c>
      <c r="C116">
        <v>242.61624</v>
      </c>
    </row>
    <row r="117" spans="1:3" x14ac:dyDescent="0.25">
      <c r="A117" t="s">
        <v>1055</v>
      </c>
      <c r="B117">
        <v>6</v>
      </c>
      <c r="C117">
        <v>63.179099999999998</v>
      </c>
    </row>
    <row r="118" spans="1:3" x14ac:dyDescent="0.25">
      <c r="A118" t="s">
        <v>71</v>
      </c>
      <c r="B118">
        <v>4</v>
      </c>
      <c r="C118">
        <v>43.152760000000001</v>
      </c>
    </row>
    <row r="119" spans="1:3" x14ac:dyDescent="0.25">
      <c r="A119" t="s">
        <v>971</v>
      </c>
      <c r="B119">
        <v>8</v>
      </c>
      <c r="C119">
        <v>128.59520000000001</v>
      </c>
    </row>
    <row r="120" spans="1:3" x14ac:dyDescent="0.25">
      <c r="A120" t="s">
        <v>534</v>
      </c>
      <c r="B120">
        <v>4</v>
      </c>
      <c r="C120">
        <v>39.751035999999999</v>
      </c>
    </row>
    <row r="121" spans="1:3" x14ac:dyDescent="0.25">
      <c r="A121" t="s">
        <v>445</v>
      </c>
      <c r="B121">
        <v>16</v>
      </c>
      <c r="C121">
        <v>217.69792000000001</v>
      </c>
    </row>
    <row r="122" spans="1:3" x14ac:dyDescent="0.25">
      <c r="A122" t="s">
        <v>410</v>
      </c>
      <c r="B122">
        <v>2</v>
      </c>
      <c r="C122">
        <v>4.4640779999999998</v>
      </c>
    </row>
    <row r="123" spans="1:3" x14ac:dyDescent="0.25">
      <c r="A123" t="s">
        <v>27</v>
      </c>
      <c r="B123">
        <v>64</v>
      </c>
      <c r="C123">
        <v>1896.55872</v>
      </c>
    </row>
    <row r="124" spans="1:3" x14ac:dyDescent="0.25">
      <c r="A124" t="s">
        <v>646</v>
      </c>
      <c r="B124">
        <v>14</v>
      </c>
      <c r="C124">
        <v>350.86645999999996</v>
      </c>
    </row>
    <row r="125" spans="1:3" x14ac:dyDescent="0.25">
      <c r="A125" t="s">
        <v>84</v>
      </c>
      <c r="B125">
        <v>10</v>
      </c>
      <c r="C125">
        <v>150.5729</v>
      </c>
    </row>
    <row r="126" spans="1:3" x14ac:dyDescent="0.25">
      <c r="A126" t="s">
        <v>810</v>
      </c>
      <c r="B126">
        <v>14</v>
      </c>
      <c r="C126">
        <v>218.71584000000001</v>
      </c>
    </row>
    <row r="127" spans="1:3" x14ac:dyDescent="0.25">
      <c r="A127" t="s">
        <v>906</v>
      </c>
      <c r="B127">
        <v>4</v>
      </c>
      <c r="C127">
        <v>22.729652000000002</v>
      </c>
    </row>
    <row r="128" spans="1:3" x14ac:dyDescent="0.25">
      <c r="A128" t="s">
        <v>194</v>
      </c>
      <c r="B128">
        <v>6</v>
      </c>
      <c r="C128">
        <v>32.969333999999996</v>
      </c>
    </row>
    <row r="129" spans="1:3" x14ac:dyDescent="0.25">
      <c r="A129" t="s">
        <v>781</v>
      </c>
      <c r="B129">
        <v>10</v>
      </c>
      <c r="C129">
        <v>80.936559999999986</v>
      </c>
    </row>
    <row r="130" spans="1:3" x14ac:dyDescent="0.25">
      <c r="A130" t="s">
        <v>469</v>
      </c>
      <c r="B130">
        <v>32</v>
      </c>
      <c r="C130">
        <v>1010.41664</v>
      </c>
    </row>
    <row r="131" spans="1:3" x14ac:dyDescent="0.25">
      <c r="A131" t="s">
        <v>1076</v>
      </c>
      <c r="B131">
        <v>6</v>
      </c>
      <c r="C131">
        <v>47.109450000000002</v>
      </c>
    </row>
    <row r="132" spans="1:3" x14ac:dyDescent="0.25">
      <c r="A132" t="s">
        <v>1077</v>
      </c>
      <c r="B132">
        <v>4</v>
      </c>
      <c r="C132">
        <v>25.541640000000001</v>
      </c>
    </row>
    <row r="133" spans="1:3" x14ac:dyDescent="0.25">
      <c r="A133" t="s">
        <v>936</v>
      </c>
      <c r="B133">
        <v>24</v>
      </c>
      <c r="C133">
        <v>1101.3504</v>
      </c>
    </row>
    <row r="134" spans="1:3" x14ac:dyDescent="0.25">
      <c r="A134" t="s">
        <v>6</v>
      </c>
      <c r="B134">
        <v>32</v>
      </c>
      <c r="C134">
        <v>926.21888000000001</v>
      </c>
    </row>
    <row r="135" spans="1:3" x14ac:dyDescent="0.25">
      <c r="A135" t="s">
        <v>585</v>
      </c>
      <c r="B135">
        <v>10</v>
      </c>
      <c r="C135">
        <v>134.98259999999999</v>
      </c>
    </row>
    <row r="136" spans="1:3" x14ac:dyDescent="0.25">
      <c r="A136" t="s">
        <v>570</v>
      </c>
      <c r="B136">
        <v>10</v>
      </c>
      <c r="C136">
        <v>170.10829999999999</v>
      </c>
    </row>
    <row r="137" spans="1:3" x14ac:dyDescent="0.25">
      <c r="A137" t="s">
        <v>287</v>
      </c>
      <c r="B137">
        <v>12</v>
      </c>
      <c r="C137">
        <v>28.3125</v>
      </c>
    </row>
    <row r="138" spans="1:3" x14ac:dyDescent="0.25">
      <c r="A138" t="s">
        <v>477</v>
      </c>
      <c r="B138">
        <v>8</v>
      </c>
      <c r="C138">
        <v>1727.5816</v>
      </c>
    </row>
    <row r="139" spans="1:3" x14ac:dyDescent="0.25">
      <c r="A139" t="s">
        <v>321</v>
      </c>
      <c r="B139">
        <v>4</v>
      </c>
      <c r="C139">
        <v>23.515623999999999</v>
      </c>
    </row>
    <row r="140" spans="1:3" x14ac:dyDescent="0.25">
      <c r="A140" t="s">
        <v>921</v>
      </c>
      <c r="B140">
        <v>18</v>
      </c>
      <c r="C140">
        <v>846.18756000000008</v>
      </c>
    </row>
    <row r="141" spans="1:3" x14ac:dyDescent="0.25">
      <c r="A141" t="s">
        <v>802</v>
      </c>
      <c r="B141">
        <v>18</v>
      </c>
      <c r="C141">
        <v>373.82382000000001</v>
      </c>
    </row>
    <row r="142" spans="1:3" x14ac:dyDescent="0.25">
      <c r="A142" t="s">
        <v>844</v>
      </c>
      <c r="B142">
        <v>16</v>
      </c>
      <c r="C142">
        <v>724.29215999999997</v>
      </c>
    </row>
    <row r="143" spans="1:3" x14ac:dyDescent="0.25">
      <c r="A143" t="s">
        <v>1078</v>
      </c>
      <c r="B143">
        <v>8</v>
      </c>
      <c r="C143">
        <v>136.96224000000001</v>
      </c>
    </row>
    <row r="144" spans="1:3" x14ac:dyDescent="0.25">
      <c r="A144" t="s">
        <v>774</v>
      </c>
      <c r="B144">
        <v>8</v>
      </c>
      <c r="C144">
        <v>97.206639999999993</v>
      </c>
    </row>
    <row r="145" spans="1:3" x14ac:dyDescent="0.25">
      <c r="A145" t="s">
        <v>689</v>
      </c>
      <c r="B145">
        <v>4</v>
      </c>
      <c r="C145">
        <v>28.576575999999999</v>
      </c>
    </row>
    <row r="146" spans="1:3" x14ac:dyDescent="0.25">
      <c r="A146" t="s">
        <v>968</v>
      </c>
      <c r="B146">
        <v>28</v>
      </c>
      <c r="C146">
        <v>1226.0886399999999</v>
      </c>
    </row>
    <row r="147" spans="1:3" x14ac:dyDescent="0.25">
      <c r="A147" t="s">
        <v>19</v>
      </c>
      <c r="B147">
        <v>64</v>
      </c>
      <c r="C147">
        <v>1305.1987200000001</v>
      </c>
    </row>
    <row r="148" spans="1:3" x14ac:dyDescent="0.25">
      <c r="A148" t="s">
        <v>609</v>
      </c>
      <c r="B148">
        <v>8</v>
      </c>
      <c r="C148">
        <v>223.03816</v>
      </c>
    </row>
    <row r="149" spans="1:3" x14ac:dyDescent="0.25">
      <c r="A149" t="s">
        <v>601</v>
      </c>
      <c r="B149">
        <v>14</v>
      </c>
      <c r="C149">
        <v>200.16192000000001</v>
      </c>
    </row>
    <row r="150" spans="1:3" x14ac:dyDescent="0.25">
      <c r="A150" t="s">
        <v>77</v>
      </c>
      <c r="B150">
        <v>10</v>
      </c>
      <c r="C150">
        <v>82.558039999999991</v>
      </c>
    </row>
    <row r="151" spans="1:3" x14ac:dyDescent="0.25">
      <c r="A151" t="s">
        <v>975</v>
      </c>
      <c r="B151">
        <v>10</v>
      </c>
      <c r="C151">
        <v>173.37510000000003</v>
      </c>
    </row>
    <row r="152" spans="1:3" x14ac:dyDescent="0.25">
      <c r="A152" t="s">
        <v>1079</v>
      </c>
      <c r="B152">
        <v>8</v>
      </c>
      <c r="C152">
        <v>45.133848</v>
      </c>
    </row>
    <row r="153" spans="1:3" x14ac:dyDescent="0.25">
      <c r="A153" t="s">
        <v>1080</v>
      </c>
      <c r="B153">
        <v>4</v>
      </c>
      <c r="C153">
        <v>37.008339999999997</v>
      </c>
    </row>
    <row r="154" spans="1:3" x14ac:dyDescent="0.25">
      <c r="A154" t="s">
        <v>722</v>
      </c>
      <c r="B154">
        <v>4</v>
      </c>
      <c r="C154">
        <v>23.014212000000001</v>
      </c>
    </row>
    <row r="155" spans="1:3" x14ac:dyDescent="0.25">
      <c r="A155" t="s">
        <v>11</v>
      </c>
      <c r="B155">
        <v>32</v>
      </c>
      <c r="C155">
        <v>382.89472000000001</v>
      </c>
    </row>
    <row r="156" spans="1:3" x14ac:dyDescent="0.25">
      <c r="A156" t="s">
        <v>872</v>
      </c>
      <c r="B156">
        <v>16</v>
      </c>
      <c r="C156">
        <v>718.52080000000001</v>
      </c>
    </row>
    <row r="157" spans="1:3" x14ac:dyDescent="0.25">
      <c r="A157" t="s">
        <v>869</v>
      </c>
      <c r="B157">
        <v>18</v>
      </c>
      <c r="C157">
        <v>1037.2912200000001</v>
      </c>
    </row>
    <row r="158" spans="1:3" x14ac:dyDescent="0.25">
      <c r="A158" t="s">
        <v>661</v>
      </c>
      <c r="B158">
        <v>14</v>
      </c>
      <c r="C158">
        <v>371.83104000000003</v>
      </c>
    </row>
    <row r="159" spans="1:3" x14ac:dyDescent="0.25">
      <c r="A159" t="s">
        <v>750</v>
      </c>
      <c r="B159">
        <v>4</v>
      </c>
      <c r="C159">
        <v>20.336756000000001</v>
      </c>
    </row>
    <row r="160" spans="1:3" x14ac:dyDescent="0.25">
      <c r="A160" t="s">
        <v>149</v>
      </c>
      <c r="B160">
        <v>68</v>
      </c>
      <c r="C160">
        <v>2072.8440000000001</v>
      </c>
    </row>
    <row r="161" spans="1:3" x14ac:dyDescent="0.25">
      <c r="A161" t="s">
        <v>59</v>
      </c>
      <c r="B161">
        <v>6</v>
      </c>
      <c r="C161">
        <v>58.070238000000003</v>
      </c>
    </row>
    <row r="162" spans="1:3" x14ac:dyDescent="0.25">
      <c r="A162" t="s">
        <v>207</v>
      </c>
      <c r="B162">
        <v>8</v>
      </c>
      <c r="C162">
        <v>58.875624000000002</v>
      </c>
    </row>
    <row r="163" spans="1:3" x14ac:dyDescent="0.25">
      <c r="A163" t="s">
        <v>1081</v>
      </c>
      <c r="B163">
        <v>1</v>
      </c>
      <c r="C163">
        <v>95.625</v>
      </c>
    </row>
    <row r="164" spans="1:3" x14ac:dyDescent="0.25">
      <c r="A164" t="s">
        <v>50</v>
      </c>
      <c r="B164">
        <v>48</v>
      </c>
      <c r="C164">
        <v>2603.51568</v>
      </c>
    </row>
    <row r="165" spans="1:3" x14ac:dyDescent="0.25">
      <c r="A165" t="s">
        <v>170</v>
      </c>
      <c r="B165">
        <v>28</v>
      </c>
      <c r="C165">
        <v>357.30995999999999</v>
      </c>
    </row>
    <row r="166" spans="1:3" x14ac:dyDescent="0.25">
      <c r="A166" t="s">
        <v>964</v>
      </c>
      <c r="B166">
        <v>38</v>
      </c>
      <c r="C166">
        <v>2154.99748</v>
      </c>
    </row>
    <row r="167" spans="1:3" x14ac:dyDescent="0.25">
      <c r="A167" t="s">
        <v>960</v>
      </c>
      <c r="B167">
        <v>38</v>
      </c>
      <c r="C167">
        <v>1973.1940800000002</v>
      </c>
    </row>
    <row r="168" spans="1:3" x14ac:dyDescent="0.25">
      <c r="A168" t="s">
        <v>1082</v>
      </c>
      <c r="B168">
        <v>10</v>
      </c>
      <c r="C168">
        <v>75.483620000000002</v>
      </c>
    </row>
    <row r="169" spans="1:3" x14ac:dyDescent="0.25">
      <c r="A169" t="s">
        <v>889</v>
      </c>
      <c r="B169">
        <v>28</v>
      </c>
      <c r="C169">
        <v>1449.9998800000001</v>
      </c>
    </row>
    <row r="170" spans="1:3" x14ac:dyDescent="0.25">
      <c r="A170" t="s">
        <v>787</v>
      </c>
      <c r="B170">
        <v>16</v>
      </c>
      <c r="C170">
        <v>401.84032000000002</v>
      </c>
    </row>
    <row r="171" spans="1:3" x14ac:dyDescent="0.25">
      <c r="A171" t="s">
        <v>783</v>
      </c>
      <c r="B171">
        <v>12</v>
      </c>
      <c r="C171">
        <v>110.39999999999999</v>
      </c>
    </row>
    <row r="172" spans="1:3" x14ac:dyDescent="0.25">
      <c r="A172" t="s">
        <v>299</v>
      </c>
      <c r="B172">
        <v>16</v>
      </c>
      <c r="C172">
        <v>82.039168000000004</v>
      </c>
    </row>
    <row r="173" spans="1:3" x14ac:dyDescent="0.25">
      <c r="A173" t="s">
        <v>859</v>
      </c>
      <c r="B173">
        <v>26</v>
      </c>
      <c r="C173">
        <v>802.3691</v>
      </c>
    </row>
    <row r="174" spans="1:3" x14ac:dyDescent="0.25">
      <c r="A174" t="s">
        <v>74</v>
      </c>
      <c r="B174">
        <v>8</v>
      </c>
      <c r="C174">
        <v>80.240719999999996</v>
      </c>
    </row>
    <row r="175" spans="1:3" x14ac:dyDescent="0.25">
      <c r="A175" t="s">
        <v>498</v>
      </c>
      <c r="B175">
        <v>4</v>
      </c>
      <c r="C175">
        <v>58.821120000000001</v>
      </c>
    </row>
    <row r="176" spans="1:3" x14ac:dyDescent="0.25">
      <c r="A176" t="s">
        <v>621</v>
      </c>
      <c r="B176">
        <v>8</v>
      </c>
      <c r="C176">
        <v>147.29079999999999</v>
      </c>
    </row>
    <row r="177" spans="1:3" x14ac:dyDescent="0.25">
      <c r="A177" t="s">
        <v>1083</v>
      </c>
      <c r="B177">
        <v>8</v>
      </c>
      <c r="C177">
        <v>42.129159999999999</v>
      </c>
    </row>
    <row r="178" spans="1:3" x14ac:dyDescent="0.25">
      <c r="A178" t="s">
        <v>1084</v>
      </c>
      <c r="B178">
        <v>12</v>
      </c>
      <c r="C178">
        <v>102.406836</v>
      </c>
    </row>
    <row r="179" spans="1:3" x14ac:dyDescent="0.25">
      <c r="A179" t="s">
        <v>1085</v>
      </c>
      <c r="B179">
        <v>8</v>
      </c>
      <c r="C179">
        <v>158.39583999999999</v>
      </c>
    </row>
    <row r="180" spans="1:3" x14ac:dyDescent="0.25">
      <c r="A180" t="s">
        <v>1086</v>
      </c>
      <c r="B180">
        <v>4</v>
      </c>
      <c r="C180">
        <v>36.768616000000002</v>
      </c>
    </row>
    <row r="181" spans="1:3" x14ac:dyDescent="0.25">
      <c r="A181" t="s">
        <v>804</v>
      </c>
      <c r="B181">
        <v>16</v>
      </c>
      <c r="C181">
        <v>416</v>
      </c>
    </row>
    <row r="182" spans="1:3" x14ac:dyDescent="0.25">
      <c r="A182" t="s">
        <v>883</v>
      </c>
      <c r="B182">
        <v>24</v>
      </c>
      <c r="C182">
        <v>1413.6057599999999</v>
      </c>
    </row>
    <row r="183" spans="1:3" x14ac:dyDescent="0.25">
      <c r="A183" t="s">
        <v>865</v>
      </c>
      <c r="B183">
        <v>22</v>
      </c>
      <c r="C183">
        <v>670.00933999999995</v>
      </c>
    </row>
    <row r="184" spans="1:3" x14ac:dyDescent="0.25">
      <c r="A184" t="s">
        <v>876</v>
      </c>
      <c r="B184">
        <v>20</v>
      </c>
      <c r="C184">
        <v>1324.8795999999998</v>
      </c>
    </row>
    <row r="185" spans="1:3" x14ac:dyDescent="0.25">
      <c r="A185" t="s">
        <v>777</v>
      </c>
      <c r="B185">
        <v>8</v>
      </c>
      <c r="C185">
        <v>73.812504000000004</v>
      </c>
    </row>
    <row r="186" spans="1:3" x14ac:dyDescent="0.25">
      <c r="A186" t="s">
        <v>133</v>
      </c>
      <c r="B186">
        <v>12</v>
      </c>
      <c r="C186">
        <v>710.21987999999999</v>
      </c>
    </row>
    <row r="187" spans="1:3" x14ac:dyDescent="0.25">
      <c r="A187" t="s">
        <v>1087</v>
      </c>
      <c r="B187">
        <v>8</v>
      </c>
      <c r="C187">
        <v>143.51215999999999</v>
      </c>
    </row>
    <row r="188" spans="1:3" x14ac:dyDescent="0.25">
      <c r="A188" t="s">
        <v>296</v>
      </c>
      <c r="B188">
        <v>12</v>
      </c>
      <c r="C188">
        <v>86.265816000000001</v>
      </c>
    </row>
    <row r="189" spans="1:3" x14ac:dyDescent="0.25">
      <c r="A189" t="s">
        <v>1088</v>
      </c>
      <c r="B189">
        <v>12</v>
      </c>
      <c r="C189">
        <v>58.052531999999999</v>
      </c>
    </row>
    <row r="190" spans="1:3" x14ac:dyDescent="0.25">
      <c r="A190" t="s">
        <v>700</v>
      </c>
      <c r="B190">
        <v>4</v>
      </c>
      <c r="C190">
        <v>31.823312000000001</v>
      </c>
    </row>
    <row r="191" spans="1:3" x14ac:dyDescent="0.25">
      <c r="A191" t="s">
        <v>979</v>
      </c>
      <c r="B191">
        <v>2</v>
      </c>
      <c r="C191">
        <v>20.90034</v>
      </c>
    </row>
    <row r="192" spans="1:3" x14ac:dyDescent="0.25">
      <c r="A192" t="s">
        <v>537</v>
      </c>
      <c r="B192">
        <v>6</v>
      </c>
      <c r="C192">
        <v>88.605540000000005</v>
      </c>
    </row>
    <row r="193" spans="1:3" x14ac:dyDescent="0.25">
      <c r="A193" t="s">
        <v>693</v>
      </c>
      <c r="B193">
        <v>4</v>
      </c>
      <c r="C193">
        <v>28.59394</v>
      </c>
    </row>
    <row r="194" spans="1:3" x14ac:dyDescent="0.25">
      <c r="A194" t="s">
        <v>1089</v>
      </c>
      <c r="B194">
        <v>8</v>
      </c>
      <c r="C194">
        <v>49.909855999999998</v>
      </c>
    </row>
    <row r="195" spans="1:3" x14ac:dyDescent="0.25">
      <c r="A195" t="s">
        <v>716</v>
      </c>
      <c r="B195">
        <v>4</v>
      </c>
      <c r="C195">
        <v>17.532451999999999</v>
      </c>
    </row>
    <row r="196" spans="1:3" x14ac:dyDescent="0.25">
      <c r="A196" t="s">
        <v>1090</v>
      </c>
      <c r="B196">
        <v>4</v>
      </c>
      <c r="C196">
        <v>29.501764000000001</v>
      </c>
    </row>
    <row r="197" spans="1:3" x14ac:dyDescent="0.25">
      <c r="A197" t="s">
        <v>1091</v>
      </c>
      <c r="B197">
        <v>6</v>
      </c>
      <c r="C197">
        <v>31.319807999999998</v>
      </c>
    </row>
    <row r="198" spans="1:3" x14ac:dyDescent="0.25">
      <c r="A198" t="s">
        <v>1092</v>
      </c>
      <c r="B198">
        <v>4</v>
      </c>
      <c r="C198">
        <v>24.726192000000001</v>
      </c>
    </row>
    <row r="199" spans="1:3" x14ac:dyDescent="0.25">
      <c r="A199" t="s">
        <v>1093</v>
      </c>
      <c r="B199">
        <v>2</v>
      </c>
      <c r="C199">
        <v>10.617544000000001</v>
      </c>
    </row>
    <row r="200" spans="1:3" x14ac:dyDescent="0.25">
      <c r="A200" t="s">
        <v>946</v>
      </c>
      <c r="B200">
        <v>28</v>
      </c>
      <c r="C200">
        <v>1223.4821200000001</v>
      </c>
    </row>
    <row r="201" spans="1:3" x14ac:dyDescent="0.25">
      <c r="A201" t="s">
        <v>16</v>
      </c>
      <c r="B201">
        <v>64</v>
      </c>
      <c r="C201">
        <v>1745.9142400000001</v>
      </c>
    </row>
    <row r="202" spans="1:3" x14ac:dyDescent="0.25">
      <c r="A202" t="s">
        <v>127</v>
      </c>
      <c r="B202">
        <v>18</v>
      </c>
      <c r="C202">
        <v>374.77421999999996</v>
      </c>
    </row>
    <row r="203" spans="1:3" x14ac:dyDescent="0.25">
      <c r="A203" t="s">
        <v>957</v>
      </c>
      <c r="B203">
        <v>36</v>
      </c>
      <c r="C203">
        <v>1700.99892</v>
      </c>
    </row>
    <row r="204" spans="1:3" x14ac:dyDescent="0.25">
      <c r="A204" t="s">
        <v>805</v>
      </c>
      <c r="B204">
        <v>18</v>
      </c>
      <c r="C204">
        <v>393.11982</v>
      </c>
    </row>
    <row r="205" spans="1:3" x14ac:dyDescent="0.25">
      <c r="A205" t="s">
        <v>1094</v>
      </c>
      <c r="B205">
        <v>10</v>
      </c>
      <c r="C205">
        <v>50.336600000000004</v>
      </c>
    </row>
    <row r="206" spans="1:3" x14ac:dyDescent="0.25">
      <c r="A206" t="s">
        <v>667</v>
      </c>
      <c r="B206">
        <v>16</v>
      </c>
      <c r="C206">
        <v>430.44560000000001</v>
      </c>
    </row>
    <row r="207" spans="1:3" x14ac:dyDescent="0.25">
      <c r="A207" t="s">
        <v>1095</v>
      </c>
      <c r="B207">
        <v>12</v>
      </c>
      <c r="C207">
        <v>232.99715999999998</v>
      </c>
    </row>
    <row r="208" spans="1:3" x14ac:dyDescent="0.25">
      <c r="A208" t="s">
        <v>822</v>
      </c>
      <c r="B208">
        <v>12</v>
      </c>
      <c r="C208">
        <v>734.48616000000004</v>
      </c>
    </row>
    <row r="209" spans="1:3" x14ac:dyDescent="0.25">
      <c r="A209" t="s">
        <v>124</v>
      </c>
      <c r="B209">
        <v>8</v>
      </c>
      <c r="C209">
        <v>106.496</v>
      </c>
    </row>
    <row r="210" spans="1:3" x14ac:dyDescent="0.25">
      <c r="A210" t="s">
        <v>1096</v>
      </c>
      <c r="B210">
        <v>6</v>
      </c>
      <c r="C210">
        <v>73.733159999999998</v>
      </c>
    </row>
    <row r="211" spans="1:3" x14ac:dyDescent="0.25">
      <c r="A211" t="s">
        <v>1097</v>
      </c>
      <c r="B211">
        <v>4</v>
      </c>
      <c r="C211">
        <v>40.160319999999999</v>
      </c>
    </row>
    <row r="212" spans="1:3" x14ac:dyDescent="0.25">
      <c r="A212" t="s">
        <v>99</v>
      </c>
      <c r="B212">
        <v>8</v>
      </c>
      <c r="C212">
        <v>128.64032</v>
      </c>
    </row>
    <row r="213" spans="1:3" x14ac:dyDescent="0.25">
      <c r="A213" t="s">
        <v>274</v>
      </c>
      <c r="B213">
        <v>16</v>
      </c>
      <c r="C213">
        <v>66.361872000000005</v>
      </c>
    </row>
    <row r="214" spans="1:3" x14ac:dyDescent="0.25">
      <c r="A214" t="s">
        <v>315</v>
      </c>
      <c r="B214">
        <v>16</v>
      </c>
      <c r="C214">
        <v>84.125504000000006</v>
      </c>
    </row>
    <row r="215" spans="1:3" x14ac:dyDescent="0.25">
      <c r="A215" t="s">
        <v>513</v>
      </c>
      <c r="B215">
        <v>4</v>
      </c>
      <c r="C215">
        <v>27.648</v>
      </c>
    </row>
    <row r="216" spans="1:3" x14ac:dyDescent="0.25">
      <c r="A216" t="s">
        <v>509</v>
      </c>
      <c r="B216">
        <v>4</v>
      </c>
      <c r="C216">
        <v>38.986111999999999</v>
      </c>
    </row>
    <row r="217" spans="1:3" x14ac:dyDescent="0.25">
      <c r="A217" t="s">
        <v>1098</v>
      </c>
      <c r="B217">
        <v>2</v>
      </c>
      <c r="C217">
        <v>10.68886</v>
      </c>
    </row>
    <row r="218" spans="1:3" x14ac:dyDescent="0.25">
      <c r="A218" t="s">
        <v>1099</v>
      </c>
      <c r="B218">
        <v>4</v>
      </c>
      <c r="C218">
        <v>29.191984000000001</v>
      </c>
    </row>
    <row r="219" spans="1:3" x14ac:dyDescent="0.25">
      <c r="A219" t="s">
        <v>596</v>
      </c>
      <c r="B219">
        <v>10</v>
      </c>
      <c r="C219">
        <v>70.046189999999996</v>
      </c>
    </row>
    <row r="220" spans="1:3" x14ac:dyDescent="0.25">
      <c r="A220" t="s">
        <v>485</v>
      </c>
      <c r="B220">
        <v>8</v>
      </c>
      <c r="C220">
        <v>1825.7855999999999</v>
      </c>
    </row>
    <row r="221" spans="1:3" x14ac:dyDescent="0.25">
      <c r="A221" t="s">
        <v>45</v>
      </c>
      <c r="B221">
        <v>28</v>
      </c>
      <c r="C221">
        <v>349.02364</v>
      </c>
    </row>
    <row r="222" spans="1:3" x14ac:dyDescent="0.25">
      <c r="A222" t="s">
        <v>1100</v>
      </c>
      <c r="B222">
        <v>4</v>
      </c>
      <c r="C222">
        <v>37.047552000000003</v>
      </c>
    </row>
    <row r="223" spans="1:3" x14ac:dyDescent="0.25">
      <c r="A223" t="s">
        <v>1101</v>
      </c>
      <c r="B223">
        <v>2</v>
      </c>
      <c r="C223">
        <v>12.466796</v>
      </c>
    </row>
    <row r="224" spans="1:3" x14ac:dyDescent="0.25">
      <c r="A224" t="s">
        <v>1102</v>
      </c>
      <c r="B224">
        <v>2</v>
      </c>
      <c r="C224">
        <v>12.604082</v>
      </c>
    </row>
    <row r="225" spans="1:3" x14ac:dyDescent="0.25">
      <c r="A225" t="s">
        <v>797</v>
      </c>
      <c r="B225">
        <v>12</v>
      </c>
      <c r="C225">
        <v>161.18412000000001</v>
      </c>
    </row>
    <row r="226" spans="1:3" x14ac:dyDescent="0.25">
      <c r="A226" t="s">
        <v>952</v>
      </c>
      <c r="B226">
        <v>32</v>
      </c>
      <c r="C226">
        <v>1879.76288</v>
      </c>
    </row>
    <row r="227" spans="1:3" x14ac:dyDescent="0.25">
      <c r="A227" t="s">
        <v>943</v>
      </c>
      <c r="B227">
        <v>24</v>
      </c>
      <c r="C227">
        <v>1457.5065599999998</v>
      </c>
    </row>
    <row r="228" spans="1:3" x14ac:dyDescent="0.25">
      <c r="A228" t="s">
        <v>91</v>
      </c>
      <c r="B228">
        <v>8</v>
      </c>
      <c r="C228">
        <v>105.92543999999999</v>
      </c>
    </row>
    <row r="229" spans="1:3" x14ac:dyDescent="0.25">
      <c r="A229" t="s">
        <v>573</v>
      </c>
      <c r="B229">
        <v>6</v>
      </c>
      <c r="C229">
        <v>213.12792000000002</v>
      </c>
    </row>
    <row r="230" spans="1:3" x14ac:dyDescent="0.25">
      <c r="A230" t="s">
        <v>580</v>
      </c>
      <c r="B230">
        <v>10</v>
      </c>
      <c r="C230">
        <v>87.263909999999996</v>
      </c>
    </row>
    <row r="231" spans="1:3" x14ac:dyDescent="0.25">
      <c r="A231" t="s">
        <v>1103</v>
      </c>
      <c r="B231">
        <v>16</v>
      </c>
      <c r="C231">
        <v>116.50390400000001</v>
      </c>
    </row>
    <row r="232" spans="1:3" x14ac:dyDescent="0.25">
      <c r="A232" t="s">
        <v>1104</v>
      </c>
      <c r="B232">
        <v>4</v>
      </c>
      <c r="C232">
        <v>36.797260000000001</v>
      </c>
    </row>
    <row r="233" spans="1:3" x14ac:dyDescent="0.25">
      <c r="A233" t="s">
        <v>1105</v>
      </c>
      <c r="B233">
        <v>1</v>
      </c>
      <c r="C233">
        <v>5.873227</v>
      </c>
    </row>
    <row r="234" spans="1:3" x14ac:dyDescent="0.25">
      <c r="A234" t="s">
        <v>893</v>
      </c>
      <c r="B234">
        <v>4</v>
      </c>
      <c r="C234">
        <v>19.326823999999998</v>
      </c>
    </row>
    <row r="235" spans="1:3" x14ac:dyDescent="0.25">
      <c r="A235" t="s">
        <v>1106</v>
      </c>
      <c r="B235">
        <v>16</v>
      </c>
      <c r="C235">
        <v>106.39096000000001</v>
      </c>
    </row>
    <row r="236" spans="1:3" x14ac:dyDescent="0.25">
      <c r="A236" t="s">
        <v>688</v>
      </c>
      <c r="B236">
        <v>4</v>
      </c>
      <c r="C236">
        <v>28.533332000000001</v>
      </c>
    </row>
    <row r="237" spans="1:3" x14ac:dyDescent="0.25">
      <c r="A237" t="s">
        <v>406</v>
      </c>
      <c r="B237">
        <v>8</v>
      </c>
      <c r="C237">
        <v>182.21871999999999</v>
      </c>
    </row>
    <row r="238" spans="1:3" x14ac:dyDescent="0.25">
      <c r="A238" t="s">
        <v>1107</v>
      </c>
      <c r="B238">
        <v>16</v>
      </c>
      <c r="C238">
        <v>127.630864</v>
      </c>
    </row>
    <row r="239" spans="1:3" x14ac:dyDescent="0.25">
      <c r="A239" t="s">
        <v>1108</v>
      </c>
      <c r="B239">
        <v>4</v>
      </c>
      <c r="C239">
        <v>24.405076000000001</v>
      </c>
    </row>
    <row r="240" spans="1:3" x14ac:dyDescent="0.25">
      <c r="A240" t="s">
        <v>1109</v>
      </c>
      <c r="B240">
        <v>6</v>
      </c>
      <c r="C240">
        <v>36.840276000000003</v>
      </c>
    </row>
    <row r="241" spans="1:3" x14ac:dyDescent="0.25">
      <c r="A241" t="s">
        <v>490</v>
      </c>
      <c r="B241">
        <v>4</v>
      </c>
      <c r="C241">
        <v>28.533332000000001</v>
      </c>
    </row>
    <row r="242" spans="1:3" x14ac:dyDescent="0.25">
      <c r="A242" t="s">
        <v>1110</v>
      </c>
      <c r="B242">
        <v>8</v>
      </c>
      <c r="C242">
        <v>58.875624000000002</v>
      </c>
    </row>
    <row r="243" spans="1:3" x14ac:dyDescent="0.25">
      <c r="A243" t="s">
        <v>1111</v>
      </c>
      <c r="B243">
        <v>4</v>
      </c>
      <c r="C243">
        <v>26.583176000000002</v>
      </c>
    </row>
    <row r="244" spans="1:3" x14ac:dyDescent="0.25">
      <c r="A244" t="s">
        <v>1112</v>
      </c>
      <c r="B244">
        <v>2</v>
      </c>
      <c r="C244">
        <v>12.411534</v>
      </c>
    </row>
    <row r="245" spans="1:3" x14ac:dyDescent="0.25">
      <c r="A245" t="s">
        <v>1113</v>
      </c>
      <c r="B245">
        <v>2</v>
      </c>
      <c r="C245">
        <v>11.163411999999999</v>
      </c>
    </row>
    <row r="246" spans="1:3" x14ac:dyDescent="0.25">
      <c r="A246" t="s">
        <v>1114</v>
      </c>
      <c r="B246">
        <v>2</v>
      </c>
      <c r="C246">
        <v>9.6306419999999999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0E3FD-04C1-4B1D-A5E5-7FF74520641A}">
  <dimension ref="A1:D199"/>
  <sheetViews>
    <sheetView workbookViewId="0">
      <selection activeCell="M28" sqref="M28"/>
    </sheetView>
  </sheetViews>
  <sheetFormatPr defaultRowHeight="13.2" x14ac:dyDescent="0.25"/>
  <sheetData>
    <row r="1" spans="1:4" x14ac:dyDescent="0.25">
      <c r="A1" t="s">
        <v>423</v>
      </c>
      <c r="B1" t="s">
        <v>426</v>
      </c>
      <c r="C1" t="s">
        <v>434</v>
      </c>
      <c r="D1" t="s">
        <v>1116</v>
      </c>
    </row>
    <row r="2" spans="1:4" x14ac:dyDescent="0.25">
      <c r="A2" t="s">
        <v>615</v>
      </c>
      <c r="B2">
        <v>79</v>
      </c>
      <c r="C2">
        <v>117.68528000000001</v>
      </c>
      <c r="D2">
        <v>166.44880000000001</v>
      </c>
    </row>
    <row r="3" spans="1:4" x14ac:dyDescent="0.25">
      <c r="A3" t="s">
        <v>626</v>
      </c>
      <c r="B3">
        <v>1950</v>
      </c>
      <c r="C3">
        <v>569.82119999999998</v>
      </c>
      <c r="D3">
        <v>736</v>
      </c>
    </row>
    <row r="4" spans="1:4" x14ac:dyDescent="0.25">
      <c r="A4" t="s">
        <v>635</v>
      </c>
      <c r="B4">
        <v>142</v>
      </c>
      <c r="C4">
        <v>335.84111999999999</v>
      </c>
      <c r="D4">
        <v>474.44568000000004</v>
      </c>
    </row>
    <row r="5" spans="1:4" x14ac:dyDescent="0.25">
      <c r="A5" t="s">
        <v>1014</v>
      </c>
      <c r="B5">
        <v>999</v>
      </c>
      <c r="C5">
        <v>39.410802000000004</v>
      </c>
      <c r="D5">
        <v>63.845939999999999</v>
      </c>
    </row>
    <row r="6" spans="1:4" x14ac:dyDescent="0.25">
      <c r="A6" t="s">
        <v>664</v>
      </c>
      <c r="B6">
        <v>900</v>
      </c>
      <c r="C6">
        <v>531.20051999999998</v>
      </c>
      <c r="D6">
        <v>604.26918000000001</v>
      </c>
    </row>
    <row r="7" spans="1:4" x14ac:dyDescent="0.25">
      <c r="A7" t="s">
        <v>848</v>
      </c>
      <c r="B7">
        <v>3072</v>
      </c>
      <c r="C7">
        <v>909.88400000000001</v>
      </c>
      <c r="D7">
        <v>1522.7498000000001</v>
      </c>
    </row>
    <row r="8" spans="1:4" x14ac:dyDescent="0.25">
      <c r="A8" t="s">
        <v>833</v>
      </c>
      <c r="B8">
        <v>3072</v>
      </c>
      <c r="C8">
        <v>843.18780000000004</v>
      </c>
      <c r="D8">
        <v>1600</v>
      </c>
    </row>
    <row r="9" spans="1:4" x14ac:dyDescent="0.25">
      <c r="A9" t="s">
        <v>655</v>
      </c>
      <c r="B9">
        <v>252</v>
      </c>
      <c r="C9">
        <v>384.99288000000001</v>
      </c>
      <c r="D9">
        <v>494.22456</v>
      </c>
    </row>
    <row r="10" spans="1:4" x14ac:dyDescent="0.25">
      <c r="A10" t="s">
        <v>105</v>
      </c>
      <c r="B10">
        <v>105</v>
      </c>
      <c r="C10">
        <v>168.55869999999999</v>
      </c>
      <c r="D10">
        <v>230.52019999999999</v>
      </c>
    </row>
    <row r="11" spans="1:4" x14ac:dyDescent="0.25">
      <c r="A11" t="s">
        <v>1030</v>
      </c>
      <c r="B11">
        <v>1443</v>
      </c>
      <c r="C11">
        <v>45.101376000000002</v>
      </c>
      <c r="D11">
        <v>70.327799999999996</v>
      </c>
    </row>
    <row r="12" spans="1:4" x14ac:dyDescent="0.25">
      <c r="A12" t="s">
        <v>632</v>
      </c>
      <c r="B12">
        <v>1725</v>
      </c>
      <c r="C12">
        <v>139.36048</v>
      </c>
      <c r="D12">
        <v>172.8</v>
      </c>
    </row>
    <row r="13" spans="1:4" x14ac:dyDescent="0.25">
      <c r="A13" t="s">
        <v>638</v>
      </c>
      <c r="B13">
        <v>402</v>
      </c>
      <c r="C13">
        <v>346.02078</v>
      </c>
      <c r="D13">
        <v>536.17003999999997</v>
      </c>
    </row>
    <row r="14" spans="1:4" x14ac:dyDescent="0.25">
      <c r="A14" t="s">
        <v>764</v>
      </c>
      <c r="B14">
        <v>777</v>
      </c>
      <c r="C14">
        <v>33.545501999999999</v>
      </c>
      <c r="D14">
        <v>60.72</v>
      </c>
    </row>
    <row r="15" spans="1:4" x14ac:dyDescent="0.25">
      <c r="A15" t="s">
        <v>121</v>
      </c>
      <c r="B15">
        <v>175</v>
      </c>
      <c r="C15">
        <v>203.48628000000002</v>
      </c>
      <c r="D15">
        <v>259.16748000000001</v>
      </c>
    </row>
    <row r="16" spans="1:4" x14ac:dyDescent="0.25">
      <c r="A16" t="s">
        <v>641</v>
      </c>
      <c r="B16">
        <v>2118</v>
      </c>
      <c r="C16">
        <v>315.16192000000001</v>
      </c>
      <c r="D16">
        <v>640</v>
      </c>
    </row>
    <row r="17" spans="1:4" x14ac:dyDescent="0.25">
      <c r="A17" t="s">
        <v>675</v>
      </c>
      <c r="B17">
        <v>3406</v>
      </c>
      <c r="C17">
        <v>407.64528000000001</v>
      </c>
      <c r="D17">
        <v>587.89184</v>
      </c>
    </row>
    <row r="18" spans="1:4" x14ac:dyDescent="0.25">
      <c r="A18" t="s">
        <v>618</v>
      </c>
      <c r="B18">
        <v>1589</v>
      </c>
      <c r="C18">
        <v>232.57668000000001</v>
      </c>
      <c r="D18">
        <v>442.31183999999996</v>
      </c>
    </row>
    <row r="19" spans="1:4" x14ac:dyDescent="0.25">
      <c r="A19" t="s">
        <v>146</v>
      </c>
      <c r="B19">
        <v>499</v>
      </c>
      <c r="C19">
        <v>1624.7988</v>
      </c>
      <c r="D19">
        <v>3046.6651999999999</v>
      </c>
    </row>
    <row r="20" spans="1:4" x14ac:dyDescent="0.25">
      <c r="A20" t="s">
        <v>96</v>
      </c>
      <c r="B20">
        <v>1554</v>
      </c>
      <c r="C20">
        <v>169.58100000000002</v>
      </c>
      <c r="D20">
        <v>212.20759999999999</v>
      </c>
    </row>
    <row r="21" spans="1:4" x14ac:dyDescent="0.25">
      <c r="A21" t="s">
        <v>561</v>
      </c>
      <c r="B21">
        <v>182</v>
      </c>
      <c r="C21">
        <v>189.39570000000001</v>
      </c>
      <c r="D21">
        <v>352</v>
      </c>
    </row>
    <row r="22" spans="1:4" x14ac:dyDescent="0.25">
      <c r="A22" t="s">
        <v>565</v>
      </c>
      <c r="B22">
        <v>887</v>
      </c>
      <c r="C22">
        <v>64.830120000000008</v>
      </c>
      <c r="D22">
        <v>120</v>
      </c>
    </row>
    <row r="23" spans="1:4" x14ac:dyDescent="0.25">
      <c r="A23" t="s">
        <v>669</v>
      </c>
      <c r="B23">
        <v>290</v>
      </c>
      <c r="C23">
        <v>431.67292000000003</v>
      </c>
      <c r="D23">
        <v>582.40013999999996</v>
      </c>
    </row>
    <row r="24" spans="1:4" x14ac:dyDescent="0.25">
      <c r="A24" t="s">
        <v>1008</v>
      </c>
      <c r="B24">
        <v>75</v>
      </c>
      <c r="C24">
        <v>40.56532</v>
      </c>
      <c r="D24">
        <v>46.816000000000003</v>
      </c>
    </row>
    <row r="25" spans="1:4" x14ac:dyDescent="0.25">
      <c r="A25" t="s">
        <v>587</v>
      </c>
      <c r="B25">
        <v>452</v>
      </c>
      <c r="C25">
        <v>242.29500000000002</v>
      </c>
      <c r="D25">
        <v>426.0822</v>
      </c>
    </row>
    <row r="26" spans="1:4" x14ac:dyDescent="0.25">
      <c r="A26" t="s">
        <v>826</v>
      </c>
      <c r="B26">
        <v>1894</v>
      </c>
      <c r="C26">
        <v>584.52160000000003</v>
      </c>
      <c r="D26">
        <v>1053.2057600000001</v>
      </c>
    </row>
    <row r="27" spans="1:4" x14ac:dyDescent="0.25">
      <c r="A27" t="s">
        <v>234</v>
      </c>
      <c r="B27">
        <v>100</v>
      </c>
      <c r="C27">
        <v>77.393051999999997</v>
      </c>
      <c r="D27">
        <v>100.89504000000001</v>
      </c>
    </row>
    <row r="28" spans="1:4" x14ac:dyDescent="0.25">
      <c r="A28" t="s">
        <v>582</v>
      </c>
      <c r="B28">
        <v>39</v>
      </c>
      <c r="C28">
        <v>167.31480000000002</v>
      </c>
      <c r="D28">
        <v>343.27269999999999</v>
      </c>
    </row>
    <row r="29" spans="1:4" x14ac:dyDescent="0.25">
      <c r="A29" t="s">
        <v>555</v>
      </c>
      <c r="B29">
        <v>614</v>
      </c>
      <c r="C29">
        <v>56.671662000000005</v>
      </c>
      <c r="D29">
        <v>110.39999999999999</v>
      </c>
    </row>
    <row r="30" spans="1:4" x14ac:dyDescent="0.25">
      <c r="A30" t="s">
        <v>545</v>
      </c>
      <c r="B30">
        <v>417</v>
      </c>
      <c r="C30">
        <v>95.400900000000007</v>
      </c>
      <c r="D30">
        <v>230.39999999999998</v>
      </c>
    </row>
    <row r="31" spans="1:4" x14ac:dyDescent="0.25">
      <c r="A31" t="s">
        <v>79</v>
      </c>
      <c r="B31">
        <v>1169</v>
      </c>
      <c r="C31">
        <v>104.34272</v>
      </c>
      <c r="D31">
        <v>166.4</v>
      </c>
    </row>
    <row r="32" spans="1:4" x14ac:dyDescent="0.25">
      <c r="A32" t="s">
        <v>737</v>
      </c>
      <c r="B32">
        <v>940</v>
      </c>
      <c r="C32">
        <v>24.009208000000001</v>
      </c>
      <c r="D32">
        <v>40.479999999999997</v>
      </c>
    </row>
    <row r="33" spans="1:4" x14ac:dyDescent="0.25">
      <c r="A33" t="s">
        <v>851</v>
      </c>
      <c r="B33">
        <v>3358</v>
      </c>
      <c r="C33">
        <v>900.46565999999996</v>
      </c>
      <c r="D33">
        <v>1555.2</v>
      </c>
    </row>
    <row r="34" spans="1:4" x14ac:dyDescent="0.25">
      <c r="A34" t="s">
        <v>115</v>
      </c>
      <c r="B34">
        <v>2336</v>
      </c>
      <c r="C34">
        <v>206.34947999999997</v>
      </c>
      <c r="D34">
        <v>276.93024000000003</v>
      </c>
    </row>
    <row r="35" spans="1:4" x14ac:dyDescent="0.25">
      <c r="A35" t="s">
        <v>880</v>
      </c>
      <c r="B35">
        <v>3072</v>
      </c>
      <c r="C35">
        <v>913.49220000000003</v>
      </c>
      <c r="D35">
        <v>1572.6233999999999</v>
      </c>
    </row>
    <row r="36" spans="1:4" x14ac:dyDescent="0.25">
      <c r="A36" t="s">
        <v>1043</v>
      </c>
      <c r="B36">
        <v>1443</v>
      </c>
      <c r="C36">
        <v>48.941286000000005</v>
      </c>
      <c r="D36">
        <v>71.736360000000005</v>
      </c>
    </row>
    <row r="37" spans="1:4" x14ac:dyDescent="0.25">
      <c r="A37" t="s">
        <v>578</v>
      </c>
      <c r="B37">
        <v>1107</v>
      </c>
      <c r="C37">
        <v>71.247960000000006</v>
      </c>
      <c r="D37">
        <v>128</v>
      </c>
    </row>
    <row r="38" spans="1:4" x14ac:dyDescent="0.25">
      <c r="A38" t="s">
        <v>548</v>
      </c>
      <c r="B38">
        <v>273</v>
      </c>
      <c r="C38">
        <v>131.15432000000001</v>
      </c>
      <c r="D38">
        <v>268.8</v>
      </c>
    </row>
    <row r="39" spans="1:4" x14ac:dyDescent="0.25">
      <c r="A39" t="s">
        <v>672</v>
      </c>
      <c r="B39">
        <v>874</v>
      </c>
      <c r="C39">
        <v>533.37419999999997</v>
      </c>
      <c r="D39">
        <v>652.81932000000006</v>
      </c>
    </row>
    <row r="40" spans="1:4" x14ac:dyDescent="0.25">
      <c r="A40" t="s">
        <v>281</v>
      </c>
      <c r="B40">
        <v>400</v>
      </c>
      <c r="C40">
        <v>113.13131199999999</v>
      </c>
      <c r="D40">
        <v>147.20004800000001</v>
      </c>
    </row>
    <row r="41" spans="1:4" x14ac:dyDescent="0.25">
      <c r="A41" t="s">
        <v>1024</v>
      </c>
      <c r="B41">
        <v>1222</v>
      </c>
      <c r="C41">
        <v>49.522242000000006</v>
      </c>
      <c r="D41">
        <v>67.214100000000002</v>
      </c>
    </row>
    <row r="42" spans="1:4" x14ac:dyDescent="0.25">
      <c r="A42" t="s">
        <v>815</v>
      </c>
      <c r="B42">
        <v>1273</v>
      </c>
      <c r="C42">
        <v>213.87515999999999</v>
      </c>
      <c r="D42">
        <v>864</v>
      </c>
    </row>
    <row r="43" spans="1:4" x14ac:dyDescent="0.25">
      <c r="A43" t="s">
        <v>643</v>
      </c>
      <c r="B43">
        <v>1846</v>
      </c>
      <c r="C43">
        <v>390.27152000000001</v>
      </c>
      <c r="D43">
        <v>609.28</v>
      </c>
    </row>
    <row r="44" spans="1:4" x14ac:dyDescent="0.25">
      <c r="A44" t="s">
        <v>593</v>
      </c>
      <c r="B44">
        <v>1329</v>
      </c>
      <c r="C44">
        <v>100.26</v>
      </c>
      <c r="D44">
        <v>140.80000000000001</v>
      </c>
    </row>
    <row r="45" spans="1:4" x14ac:dyDescent="0.25">
      <c r="A45" t="s">
        <v>598</v>
      </c>
      <c r="B45">
        <v>1445</v>
      </c>
      <c r="C45">
        <v>227.7269</v>
      </c>
      <c r="D45">
        <v>416</v>
      </c>
    </row>
    <row r="46" spans="1:4" x14ac:dyDescent="0.25">
      <c r="A46" t="s">
        <v>658</v>
      </c>
      <c r="B46">
        <v>510</v>
      </c>
      <c r="C46">
        <v>416.83627999999999</v>
      </c>
      <c r="D46">
        <v>582.4</v>
      </c>
    </row>
    <row r="47" spans="1:4" x14ac:dyDescent="0.25">
      <c r="A47" t="s">
        <v>930</v>
      </c>
      <c r="B47">
        <v>5890</v>
      </c>
      <c r="C47">
        <v>1340.27232</v>
      </c>
      <c r="D47">
        <v>2059.5753599999998</v>
      </c>
    </row>
    <row r="48" spans="1:4" x14ac:dyDescent="0.25">
      <c r="A48" t="s">
        <v>819</v>
      </c>
      <c r="B48">
        <v>1273</v>
      </c>
      <c r="C48">
        <v>345.05824000000001</v>
      </c>
      <c r="D48">
        <v>883.2</v>
      </c>
    </row>
    <row r="49" spans="1:4" x14ac:dyDescent="0.25">
      <c r="A49" t="s">
        <v>925</v>
      </c>
      <c r="B49">
        <v>4702</v>
      </c>
      <c r="C49">
        <v>983.79696000000001</v>
      </c>
      <c r="D49">
        <v>1616.02224</v>
      </c>
    </row>
    <row r="50" spans="1:4" x14ac:dyDescent="0.25">
      <c r="A50" t="s">
        <v>712</v>
      </c>
      <c r="B50">
        <v>969</v>
      </c>
      <c r="C50">
        <v>36.708916000000002</v>
      </c>
      <c r="D50">
        <v>47.870759999999997</v>
      </c>
    </row>
    <row r="51" spans="1:4" x14ac:dyDescent="0.25">
      <c r="A51" t="s">
        <v>67</v>
      </c>
      <c r="B51">
        <v>406</v>
      </c>
      <c r="C51">
        <v>46.53537</v>
      </c>
      <c r="D51">
        <v>100.80000000000001</v>
      </c>
    </row>
    <row r="52" spans="1:4" x14ac:dyDescent="0.25">
      <c r="A52" t="s">
        <v>522</v>
      </c>
      <c r="B52">
        <v>1107</v>
      </c>
      <c r="C52">
        <v>65.293992000000003</v>
      </c>
      <c r="D52">
        <v>134.39992000000001</v>
      </c>
    </row>
    <row r="53" spans="1:4" x14ac:dyDescent="0.25">
      <c r="A53" t="s">
        <v>678</v>
      </c>
      <c r="B53">
        <v>798</v>
      </c>
      <c r="C53">
        <v>597.58640000000003</v>
      </c>
      <c r="D53">
        <v>704</v>
      </c>
    </row>
    <row r="54" spans="1:4" x14ac:dyDescent="0.25">
      <c r="A54" t="s">
        <v>558</v>
      </c>
      <c r="B54">
        <v>667</v>
      </c>
      <c r="C54">
        <v>191.39815999999999</v>
      </c>
      <c r="D54">
        <v>306.98295999999999</v>
      </c>
    </row>
    <row r="55" spans="1:4" x14ac:dyDescent="0.25">
      <c r="A55" t="s">
        <v>829</v>
      </c>
      <c r="B55">
        <v>2111</v>
      </c>
      <c r="C55">
        <v>645.42337999999995</v>
      </c>
      <c r="D55">
        <v>1164.8</v>
      </c>
    </row>
    <row r="56" spans="1:4" x14ac:dyDescent="0.25">
      <c r="A56" t="s">
        <v>243</v>
      </c>
      <c r="B56">
        <v>3780</v>
      </c>
      <c r="C56">
        <v>69.603995999999995</v>
      </c>
      <c r="D56">
        <v>105.70758000000001</v>
      </c>
    </row>
    <row r="57" spans="1:4" x14ac:dyDescent="0.25">
      <c r="A57" t="s">
        <v>528</v>
      </c>
      <c r="B57">
        <v>2967</v>
      </c>
      <c r="C57">
        <v>45.120511999999998</v>
      </c>
      <c r="D57">
        <v>115.2</v>
      </c>
    </row>
    <row r="58" spans="1:4" x14ac:dyDescent="0.25">
      <c r="A58" t="s">
        <v>837</v>
      </c>
      <c r="B58">
        <v>2445</v>
      </c>
      <c r="C58">
        <v>755.71505999999999</v>
      </c>
      <c r="D58">
        <v>1324.8</v>
      </c>
    </row>
    <row r="59" spans="1:4" x14ac:dyDescent="0.25">
      <c r="A59" t="s">
        <v>110</v>
      </c>
      <c r="B59">
        <v>2057</v>
      </c>
      <c r="C59">
        <v>185.83240000000001</v>
      </c>
      <c r="D59">
        <v>240</v>
      </c>
    </row>
    <row r="60" spans="1:4" x14ac:dyDescent="0.25">
      <c r="A60" t="s">
        <v>758</v>
      </c>
      <c r="B60">
        <v>554</v>
      </c>
      <c r="C60">
        <v>31.40925</v>
      </c>
      <c r="D60">
        <v>57.599981999999997</v>
      </c>
    </row>
    <row r="61" spans="1:4" x14ac:dyDescent="0.25">
      <c r="A61" t="s">
        <v>143</v>
      </c>
      <c r="B61">
        <v>459</v>
      </c>
      <c r="C61">
        <v>1529.1372799999999</v>
      </c>
      <c r="D61">
        <v>2547.23648</v>
      </c>
    </row>
    <row r="62" spans="1:4" x14ac:dyDescent="0.25">
      <c r="A62" t="s">
        <v>1002</v>
      </c>
      <c r="B62">
        <v>112</v>
      </c>
      <c r="C62">
        <v>39.319611999999999</v>
      </c>
      <c r="D62">
        <v>44.854439999999997</v>
      </c>
    </row>
    <row r="63" spans="1:4" x14ac:dyDescent="0.25">
      <c r="A63" t="s">
        <v>220</v>
      </c>
      <c r="B63">
        <v>349</v>
      </c>
      <c r="C63">
        <v>55.050975999999999</v>
      </c>
      <c r="D63">
        <v>76.929615999999996</v>
      </c>
    </row>
    <row r="64" spans="1:4" x14ac:dyDescent="0.25">
      <c r="A64" t="s">
        <v>992</v>
      </c>
      <c r="B64">
        <v>262</v>
      </c>
      <c r="C64">
        <v>28.247095999999999</v>
      </c>
      <c r="D64">
        <v>42.683599999999998</v>
      </c>
    </row>
    <row r="65" spans="1:4" x14ac:dyDescent="0.25">
      <c r="A65" t="s">
        <v>949</v>
      </c>
      <c r="B65">
        <v>10009</v>
      </c>
      <c r="C65">
        <v>1354.56888</v>
      </c>
      <c r="D65">
        <v>2419.1994399999999</v>
      </c>
    </row>
    <row r="66" spans="1:4" x14ac:dyDescent="0.25">
      <c r="A66" t="s">
        <v>567</v>
      </c>
      <c r="B66">
        <v>939</v>
      </c>
      <c r="C66">
        <v>181.71096</v>
      </c>
      <c r="D66">
        <v>332.8</v>
      </c>
    </row>
    <row r="67" spans="1:4" x14ac:dyDescent="0.25">
      <c r="A67" t="s">
        <v>185</v>
      </c>
      <c r="B67">
        <v>1656</v>
      </c>
      <c r="C67">
        <v>127.237184</v>
      </c>
      <c r="D67">
        <v>160</v>
      </c>
    </row>
    <row r="68" spans="1:4" x14ac:dyDescent="0.25">
      <c r="A68" t="s">
        <v>940</v>
      </c>
      <c r="B68">
        <v>6302</v>
      </c>
      <c r="C68">
        <v>1434.8606399999999</v>
      </c>
      <c r="D68">
        <v>2225.6587200000004</v>
      </c>
    </row>
    <row r="69" spans="1:4" x14ac:dyDescent="0.25">
      <c r="A69" t="s">
        <v>23</v>
      </c>
      <c r="B69">
        <v>5825</v>
      </c>
      <c r="C69">
        <v>1777.40544</v>
      </c>
      <c r="D69">
        <v>2291.6896000000002</v>
      </c>
    </row>
    <row r="70" spans="1:4" x14ac:dyDescent="0.25">
      <c r="A70" t="s">
        <v>69</v>
      </c>
      <c r="B70">
        <v>612</v>
      </c>
      <c r="C70">
        <v>65.681520000000006</v>
      </c>
      <c r="D70">
        <v>124.80000000000001</v>
      </c>
    </row>
    <row r="71" spans="1:4" x14ac:dyDescent="0.25">
      <c r="A71" t="s">
        <v>928</v>
      </c>
      <c r="B71">
        <v>5890</v>
      </c>
      <c r="C71">
        <v>1080.6249600000001</v>
      </c>
      <c r="D71">
        <v>1920</v>
      </c>
    </row>
    <row r="72" spans="1:4" x14ac:dyDescent="0.25">
      <c r="A72" t="s">
        <v>89</v>
      </c>
      <c r="B72">
        <v>1389</v>
      </c>
      <c r="C72">
        <v>87.621219999999994</v>
      </c>
      <c r="D72">
        <v>176</v>
      </c>
    </row>
    <row r="73" spans="1:4" x14ac:dyDescent="0.25">
      <c r="A73" t="s">
        <v>1074</v>
      </c>
      <c r="B73">
        <v>380</v>
      </c>
      <c r="C73">
        <v>19.539884000000001</v>
      </c>
      <c r="D73">
        <v>38.400004000000003</v>
      </c>
    </row>
    <row r="74" spans="1:4" x14ac:dyDescent="0.25">
      <c r="A74" t="s">
        <v>269</v>
      </c>
      <c r="B74">
        <v>380</v>
      </c>
      <c r="C74">
        <v>103.238224</v>
      </c>
      <c r="D74">
        <v>134.51687999999999</v>
      </c>
    </row>
    <row r="75" spans="1:4" x14ac:dyDescent="0.25">
      <c r="A75" t="s">
        <v>543</v>
      </c>
      <c r="B75">
        <v>410</v>
      </c>
      <c r="C75">
        <v>47.453562000000005</v>
      </c>
      <c r="D75">
        <v>96</v>
      </c>
    </row>
    <row r="76" spans="1:4" x14ac:dyDescent="0.25">
      <c r="A76" t="s">
        <v>1062</v>
      </c>
      <c r="B76">
        <v>20</v>
      </c>
      <c r="C76">
        <v>60.717328000000002</v>
      </c>
      <c r="D76">
        <v>72.545544000000007</v>
      </c>
    </row>
    <row r="77" spans="1:4" x14ac:dyDescent="0.25">
      <c r="A77" t="s">
        <v>153</v>
      </c>
      <c r="B77">
        <v>2000</v>
      </c>
      <c r="C77">
        <v>2479.6665600000001</v>
      </c>
      <c r="D77">
        <v>3534.5711999999999</v>
      </c>
    </row>
    <row r="78" spans="1:4" x14ac:dyDescent="0.25">
      <c r="A78" t="s">
        <v>252</v>
      </c>
      <c r="B78">
        <v>633</v>
      </c>
      <c r="C78">
        <v>64.386060000000001</v>
      </c>
      <c r="D78">
        <v>110.39998800000001</v>
      </c>
    </row>
    <row r="79" spans="1:4" x14ac:dyDescent="0.25">
      <c r="A79" t="s">
        <v>1075</v>
      </c>
      <c r="B79">
        <v>37</v>
      </c>
      <c r="C79">
        <v>28.528548000000001</v>
      </c>
      <c r="D79">
        <v>37.075668</v>
      </c>
    </row>
    <row r="80" spans="1:4" x14ac:dyDescent="0.25">
      <c r="A80" t="s">
        <v>139</v>
      </c>
      <c r="B80">
        <v>1881</v>
      </c>
      <c r="C80">
        <v>1499.8841600000001</v>
      </c>
      <c r="D80">
        <v>3049.3459200000002</v>
      </c>
    </row>
    <row r="81" spans="1:4" x14ac:dyDescent="0.25">
      <c r="A81" t="s">
        <v>854</v>
      </c>
      <c r="B81">
        <v>3543</v>
      </c>
      <c r="C81">
        <v>1152.53496</v>
      </c>
      <c r="D81">
        <v>1728</v>
      </c>
    </row>
    <row r="82" spans="1:4" x14ac:dyDescent="0.25">
      <c r="A82" t="s">
        <v>841</v>
      </c>
      <c r="B82">
        <v>2946</v>
      </c>
      <c r="C82">
        <v>776.50879999999995</v>
      </c>
      <c r="D82">
        <v>1291.0606399999999</v>
      </c>
    </row>
    <row r="83" spans="1:4" x14ac:dyDescent="0.25">
      <c r="A83" t="s">
        <v>65</v>
      </c>
      <c r="B83">
        <v>297</v>
      </c>
      <c r="C83">
        <v>18.473416</v>
      </c>
      <c r="D83">
        <v>80</v>
      </c>
    </row>
    <row r="84" spans="1:4" x14ac:dyDescent="0.25">
      <c r="A84" t="s">
        <v>886</v>
      </c>
      <c r="B84">
        <v>3655</v>
      </c>
      <c r="C84">
        <v>815.43000000000006</v>
      </c>
      <c r="D84">
        <v>1612.8000000000002</v>
      </c>
    </row>
    <row r="85" spans="1:4" x14ac:dyDescent="0.25">
      <c r="A85" t="s">
        <v>917</v>
      </c>
      <c r="B85">
        <v>999</v>
      </c>
      <c r="C85">
        <v>31.301796000000003</v>
      </c>
      <c r="D85">
        <v>54.520698000000003</v>
      </c>
    </row>
    <row r="86" spans="1:4" x14ac:dyDescent="0.25">
      <c r="A86" t="s">
        <v>682</v>
      </c>
      <c r="B86">
        <v>547</v>
      </c>
      <c r="C86">
        <v>481.37328000000002</v>
      </c>
      <c r="D86">
        <v>662.4</v>
      </c>
    </row>
    <row r="87" spans="1:4" x14ac:dyDescent="0.25">
      <c r="A87" t="s">
        <v>652</v>
      </c>
      <c r="B87">
        <v>2059</v>
      </c>
      <c r="C87">
        <v>162.48231999999999</v>
      </c>
      <c r="D87">
        <v>197.56456</v>
      </c>
    </row>
    <row r="88" spans="1:4" x14ac:dyDescent="0.25">
      <c r="A88" t="s">
        <v>856</v>
      </c>
      <c r="B88">
        <v>1900</v>
      </c>
      <c r="C88">
        <v>887.69940000000008</v>
      </c>
      <c r="D88">
        <v>1423.143</v>
      </c>
    </row>
    <row r="89" spans="1:4" x14ac:dyDescent="0.25">
      <c r="A89" t="s">
        <v>1049</v>
      </c>
      <c r="B89">
        <v>1666</v>
      </c>
      <c r="C89">
        <v>65.37324000000001</v>
      </c>
      <c r="D89">
        <v>79.795200000000008</v>
      </c>
    </row>
    <row r="90" spans="1:4" x14ac:dyDescent="0.25">
      <c r="A90" t="s">
        <v>62</v>
      </c>
      <c r="B90">
        <v>1107</v>
      </c>
      <c r="C90">
        <v>99.563999999999993</v>
      </c>
      <c r="D90">
        <v>160</v>
      </c>
    </row>
    <row r="91" spans="1:4" x14ac:dyDescent="0.25">
      <c r="A91" t="s">
        <v>933</v>
      </c>
      <c r="B91">
        <v>20320</v>
      </c>
      <c r="C91">
        <v>1619.2512000000002</v>
      </c>
      <c r="D91">
        <v>2234.3090400000001</v>
      </c>
    </row>
    <row r="92" spans="1:4" x14ac:dyDescent="0.25">
      <c r="A92" t="s">
        <v>784</v>
      </c>
      <c r="B92">
        <v>3500</v>
      </c>
      <c r="C92">
        <v>174.41018</v>
      </c>
      <c r="D92">
        <v>492.80000000000007</v>
      </c>
    </row>
    <row r="93" spans="1:4" x14ac:dyDescent="0.25">
      <c r="A93" t="s">
        <v>901</v>
      </c>
      <c r="B93">
        <v>347</v>
      </c>
      <c r="C93">
        <v>26.271035999999999</v>
      </c>
      <c r="D93">
        <v>40</v>
      </c>
    </row>
    <row r="94" spans="1:4" x14ac:dyDescent="0.25">
      <c r="A94" t="s">
        <v>33</v>
      </c>
      <c r="B94">
        <v>8444</v>
      </c>
      <c r="C94">
        <v>1955.60896</v>
      </c>
      <c r="D94">
        <v>2672.8256000000001</v>
      </c>
    </row>
    <row r="95" spans="1:4" x14ac:dyDescent="0.25">
      <c r="A95" t="s">
        <v>36</v>
      </c>
      <c r="B95">
        <v>7638</v>
      </c>
      <c r="C95">
        <v>2038.46336</v>
      </c>
      <c r="D95">
        <v>3134.2854400000001</v>
      </c>
    </row>
    <row r="96" spans="1:4" x14ac:dyDescent="0.25">
      <c r="A96" t="s">
        <v>799</v>
      </c>
      <c r="B96">
        <v>4061</v>
      </c>
      <c r="C96">
        <v>345.08800000000002</v>
      </c>
      <c r="D96">
        <v>563.20000000000005</v>
      </c>
    </row>
    <row r="97" spans="1:4" x14ac:dyDescent="0.25">
      <c r="A97" t="s">
        <v>685</v>
      </c>
      <c r="B97">
        <v>919</v>
      </c>
      <c r="C97">
        <v>614.61422000000005</v>
      </c>
      <c r="D97">
        <v>774.40000000000009</v>
      </c>
    </row>
    <row r="98" spans="1:4" x14ac:dyDescent="0.25">
      <c r="A98" t="s">
        <v>835</v>
      </c>
      <c r="B98">
        <v>2612</v>
      </c>
      <c r="C98">
        <v>704.68059999999991</v>
      </c>
      <c r="D98">
        <v>1280</v>
      </c>
    </row>
    <row r="99" spans="1:4" x14ac:dyDescent="0.25">
      <c r="A99" t="s">
        <v>606</v>
      </c>
      <c r="B99">
        <v>2057</v>
      </c>
      <c r="C99">
        <v>242.61624</v>
      </c>
      <c r="D99">
        <v>409.6</v>
      </c>
    </row>
    <row r="100" spans="1:4" x14ac:dyDescent="0.25">
      <c r="A100" t="s">
        <v>1055</v>
      </c>
      <c r="B100">
        <v>1666</v>
      </c>
      <c r="C100">
        <v>63.179099999999998</v>
      </c>
      <c r="D100">
        <v>83.155560000000008</v>
      </c>
    </row>
    <row r="101" spans="1:4" x14ac:dyDescent="0.25">
      <c r="A101" t="s">
        <v>71</v>
      </c>
      <c r="B101">
        <v>996</v>
      </c>
      <c r="C101">
        <v>43.152760000000001</v>
      </c>
      <c r="D101">
        <v>111.56536</v>
      </c>
    </row>
    <row r="102" spans="1:4" x14ac:dyDescent="0.25">
      <c r="A102" t="s">
        <v>971</v>
      </c>
      <c r="B102">
        <v>501</v>
      </c>
      <c r="C102">
        <v>128.59520000000001</v>
      </c>
      <c r="D102">
        <v>430.08</v>
      </c>
    </row>
    <row r="103" spans="1:4" x14ac:dyDescent="0.25">
      <c r="A103" t="s">
        <v>534</v>
      </c>
      <c r="B103">
        <v>297</v>
      </c>
      <c r="C103">
        <v>39.751035999999999</v>
      </c>
      <c r="D103">
        <v>76.800039999999996</v>
      </c>
    </row>
    <row r="104" spans="1:4" x14ac:dyDescent="0.25">
      <c r="A104" t="s">
        <v>27</v>
      </c>
      <c r="B104">
        <v>7890</v>
      </c>
      <c r="C104">
        <v>1896.55872</v>
      </c>
      <c r="D104">
        <v>2467.2230399999999</v>
      </c>
    </row>
    <row r="105" spans="1:4" x14ac:dyDescent="0.25">
      <c r="A105" t="s">
        <v>646</v>
      </c>
      <c r="B105">
        <v>1846</v>
      </c>
      <c r="C105">
        <v>350.86645999999996</v>
      </c>
      <c r="D105">
        <v>448</v>
      </c>
    </row>
    <row r="106" spans="1:4" x14ac:dyDescent="0.25">
      <c r="A106" t="s">
        <v>84</v>
      </c>
      <c r="B106">
        <v>1750</v>
      </c>
      <c r="C106">
        <v>150.5729</v>
      </c>
      <c r="D106">
        <v>192</v>
      </c>
    </row>
    <row r="107" spans="1:4" x14ac:dyDescent="0.25">
      <c r="A107" t="s">
        <v>810</v>
      </c>
      <c r="B107">
        <v>1286</v>
      </c>
      <c r="C107">
        <v>218.71584000000001</v>
      </c>
      <c r="D107">
        <v>896</v>
      </c>
    </row>
    <row r="108" spans="1:4" x14ac:dyDescent="0.25">
      <c r="A108" t="s">
        <v>906</v>
      </c>
      <c r="B108">
        <v>170</v>
      </c>
      <c r="C108">
        <v>22.729652000000002</v>
      </c>
      <c r="D108">
        <v>36.160004000000001</v>
      </c>
    </row>
    <row r="109" spans="1:4" x14ac:dyDescent="0.25">
      <c r="A109" t="s">
        <v>194</v>
      </c>
      <c r="B109">
        <v>110</v>
      </c>
      <c r="C109">
        <v>32.969333999999996</v>
      </c>
      <c r="D109">
        <v>50.400000000000006</v>
      </c>
    </row>
    <row r="110" spans="1:4" x14ac:dyDescent="0.25">
      <c r="A110" t="s">
        <v>781</v>
      </c>
      <c r="B110">
        <v>35</v>
      </c>
      <c r="C110">
        <v>80.936559999999986</v>
      </c>
      <c r="D110">
        <v>176</v>
      </c>
    </row>
    <row r="111" spans="1:4" x14ac:dyDescent="0.25">
      <c r="A111" t="s">
        <v>6</v>
      </c>
      <c r="B111">
        <v>2500</v>
      </c>
      <c r="C111">
        <v>926.21888000000001</v>
      </c>
      <c r="D111">
        <v>1484.8006399999999</v>
      </c>
    </row>
    <row r="112" spans="1:4" x14ac:dyDescent="0.25">
      <c r="A112" t="s">
        <v>585</v>
      </c>
      <c r="B112">
        <v>1166</v>
      </c>
      <c r="C112">
        <v>134.98259999999999</v>
      </c>
      <c r="D112">
        <v>320</v>
      </c>
    </row>
    <row r="113" spans="1:4" x14ac:dyDescent="0.25">
      <c r="A113" t="s">
        <v>570</v>
      </c>
      <c r="B113">
        <v>939</v>
      </c>
      <c r="C113">
        <v>170.10829999999999</v>
      </c>
      <c r="D113">
        <v>384</v>
      </c>
    </row>
    <row r="114" spans="1:4" x14ac:dyDescent="0.25">
      <c r="A114" t="s">
        <v>287</v>
      </c>
      <c r="B114">
        <v>450</v>
      </c>
      <c r="C114">
        <v>28.3125</v>
      </c>
      <c r="D114">
        <v>124.80000000000001</v>
      </c>
    </row>
    <row r="115" spans="1:4" x14ac:dyDescent="0.25">
      <c r="A115" t="s">
        <v>921</v>
      </c>
      <c r="B115">
        <v>4185</v>
      </c>
      <c r="C115">
        <v>846.18756000000008</v>
      </c>
      <c r="D115">
        <v>1684.1655000000001</v>
      </c>
    </row>
    <row r="116" spans="1:4" x14ac:dyDescent="0.25">
      <c r="A116" t="s">
        <v>802</v>
      </c>
      <c r="B116">
        <v>4061</v>
      </c>
      <c r="C116">
        <v>373.82382000000001</v>
      </c>
      <c r="D116">
        <v>633.6</v>
      </c>
    </row>
    <row r="117" spans="1:4" x14ac:dyDescent="0.25">
      <c r="A117" t="s">
        <v>844</v>
      </c>
      <c r="B117">
        <v>3101</v>
      </c>
      <c r="C117">
        <v>724.29215999999997</v>
      </c>
      <c r="D117">
        <v>857.14287999999999</v>
      </c>
    </row>
    <row r="118" spans="1:4" x14ac:dyDescent="0.25">
      <c r="A118" t="s">
        <v>1078</v>
      </c>
      <c r="B118">
        <v>1552</v>
      </c>
      <c r="C118">
        <v>136.96224000000001</v>
      </c>
      <c r="D118">
        <v>166.40008</v>
      </c>
    </row>
    <row r="119" spans="1:4" x14ac:dyDescent="0.25">
      <c r="A119" t="s">
        <v>774</v>
      </c>
      <c r="B119">
        <v>1446</v>
      </c>
      <c r="C119">
        <v>97.206639999999993</v>
      </c>
      <c r="D119">
        <v>128</v>
      </c>
    </row>
    <row r="120" spans="1:4" x14ac:dyDescent="0.25">
      <c r="A120" t="s">
        <v>689</v>
      </c>
      <c r="B120">
        <v>284</v>
      </c>
      <c r="C120">
        <v>28.576575999999999</v>
      </c>
      <c r="D120">
        <v>37.026268000000002</v>
      </c>
    </row>
    <row r="121" spans="1:4" x14ac:dyDescent="0.25">
      <c r="A121" t="s">
        <v>968</v>
      </c>
      <c r="B121">
        <v>16616</v>
      </c>
      <c r="C121">
        <v>1226.0886399999999</v>
      </c>
      <c r="D121">
        <v>1971.2000000000003</v>
      </c>
    </row>
    <row r="122" spans="1:4" x14ac:dyDescent="0.25">
      <c r="A122" t="s">
        <v>19</v>
      </c>
      <c r="B122">
        <v>5895</v>
      </c>
      <c r="C122">
        <v>1305.1987200000001</v>
      </c>
      <c r="D122">
        <v>1960.6348800000001</v>
      </c>
    </row>
    <row r="123" spans="1:4" x14ac:dyDescent="0.25">
      <c r="A123" t="s">
        <v>609</v>
      </c>
      <c r="B123">
        <v>2057</v>
      </c>
      <c r="C123">
        <v>223.03816</v>
      </c>
      <c r="D123">
        <v>409.6</v>
      </c>
    </row>
    <row r="124" spans="1:4" x14ac:dyDescent="0.25">
      <c r="A124" t="s">
        <v>601</v>
      </c>
      <c r="B124">
        <v>1445</v>
      </c>
      <c r="C124">
        <v>200.16192000000001</v>
      </c>
      <c r="D124">
        <v>448</v>
      </c>
    </row>
    <row r="125" spans="1:4" x14ac:dyDescent="0.25">
      <c r="A125" t="s">
        <v>77</v>
      </c>
      <c r="B125">
        <v>1219</v>
      </c>
      <c r="C125">
        <v>82.558039999999991</v>
      </c>
      <c r="D125">
        <v>136</v>
      </c>
    </row>
    <row r="126" spans="1:4" x14ac:dyDescent="0.25">
      <c r="A126" t="s">
        <v>975</v>
      </c>
      <c r="B126">
        <v>1035</v>
      </c>
      <c r="C126">
        <v>173.37510000000003</v>
      </c>
      <c r="D126">
        <v>704</v>
      </c>
    </row>
    <row r="127" spans="1:4" x14ac:dyDescent="0.25">
      <c r="A127" t="s">
        <v>1079</v>
      </c>
      <c r="B127">
        <v>500</v>
      </c>
      <c r="C127">
        <v>45.133848</v>
      </c>
      <c r="D127">
        <v>73.599903999999995</v>
      </c>
    </row>
    <row r="128" spans="1:4" x14ac:dyDescent="0.25">
      <c r="A128" t="s">
        <v>1080</v>
      </c>
      <c r="B128">
        <v>430</v>
      </c>
      <c r="C128">
        <v>37.008339999999997</v>
      </c>
      <c r="D128">
        <v>48</v>
      </c>
    </row>
    <row r="129" spans="1:4" x14ac:dyDescent="0.25">
      <c r="A129" t="s">
        <v>722</v>
      </c>
      <c r="B129">
        <v>392</v>
      </c>
      <c r="C129">
        <v>23.014212000000001</v>
      </c>
      <c r="D129">
        <v>36.234656000000001</v>
      </c>
    </row>
    <row r="130" spans="1:4" x14ac:dyDescent="0.25">
      <c r="A130" t="s">
        <v>11</v>
      </c>
      <c r="B130">
        <v>9060</v>
      </c>
      <c r="C130">
        <v>382.89472000000001</v>
      </c>
      <c r="D130">
        <v>563.20000000000005</v>
      </c>
    </row>
    <row r="131" spans="1:4" x14ac:dyDescent="0.25">
      <c r="A131" t="s">
        <v>872</v>
      </c>
      <c r="B131">
        <v>2529</v>
      </c>
      <c r="C131">
        <v>718.52080000000001</v>
      </c>
      <c r="D131">
        <v>1433.6</v>
      </c>
    </row>
    <row r="132" spans="1:4" x14ac:dyDescent="0.25">
      <c r="A132" t="s">
        <v>869</v>
      </c>
      <c r="B132">
        <v>2445</v>
      </c>
      <c r="C132">
        <v>1037.2912200000001</v>
      </c>
      <c r="D132">
        <v>1684.8</v>
      </c>
    </row>
    <row r="133" spans="1:4" x14ac:dyDescent="0.25">
      <c r="A133" t="s">
        <v>661</v>
      </c>
      <c r="B133">
        <v>2424</v>
      </c>
      <c r="C133">
        <v>371.83104000000003</v>
      </c>
      <c r="D133">
        <v>515.19999999999993</v>
      </c>
    </row>
    <row r="134" spans="1:4" x14ac:dyDescent="0.25">
      <c r="A134" t="s">
        <v>750</v>
      </c>
      <c r="B134">
        <v>777</v>
      </c>
      <c r="C134">
        <v>20.336756000000001</v>
      </c>
      <c r="D134">
        <v>42.624000000000002</v>
      </c>
    </row>
    <row r="135" spans="1:4" x14ac:dyDescent="0.25">
      <c r="A135" t="s">
        <v>149</v>
      </c>
      <c r="B135">
        <v>498</v>
      </c>
      <c r="C135">
        <v>2072.8440000000001</v>
      </c>
      <c r="D135">
        <v>3595.1633999999999</v>
      </c>
    </row>
    <row r="136" spans="1:4" x14ac:dyDescent="0.25">
      <c r="A136" t="s">
        <v>59</v>
      </c>
      <c r="B136">
        <v>406</v>
      </c>
      <c r="C136">
        <v>58.070238000000003</v>
      </c>
      <c r="D136">
        <v>105.60000000000001</v>
      </c>
    </row>
    <row r="137" spans="1:4" x14ac:dyDescent="0.25">
      <c r="A137" t="s">
        <v>207</v>
      </c>
      <c r="B137">
        <v>30</v>
      </c>
      <c r="C137">
        <v>58.875624000000002</v>
      </c>
      <c r="D137">
        <v>70.400080000000003</v>
      </c>
    </row>
    <row r="138" spans="1:4" x14ac:dyDescent="0.25">
      <c r="A138" t="s">
        <v>964</v>
      </c>
      <c r="B138">
        <v>13274</v>
      </c>
      <c r="C138">
        <v>2154.99748</v>
      </c>
      <c r="D138">
        <v>3161.6</v>
      </c>
    </row>
    <row r="139" spans="1:4" x14ac:dyDescent="0.25">
      <c r="A139" t="s">
        <v>960</v>
      </c>
      <c r="B139">
        <v>6742</v>
      </c>
      <c r="C139">
        <v>1973.1940800000002</v>
      </c>
      <c r="D139">
        <v>2918.3992400000002</v>
      </c>
    </row>
    <row r="140" spans="1:4" x14ac:dyDescent="0.25">
      <c r="A140" t="s">
        <v>1082</v>
      </c>
      <c r="B140">
        <v>4394</v>
      </c>
      <c r="C140">
        <v>75.483620000000002</v>
      </c>
      <c r="D140">
        <v>96</v>
      </c>
    </row>
    <row r="141" spans="1:4" x14ac:dyDescent="0.25">
      <c r="A141" t="s">
        <v>889</v>
      </c>
      <c r="B141">
        <v>3950</v>
      </c>
      <c r="C141">
        <v>1449.9998800000001</v>
      </c>
      <c r="D141">
        <v>2419.2000000000003</v>
      </c>
    </row>
    <row r="142" spans="1:4" x14ac:dyDescent="0.25">
      <c r="A142" t="s">
        <v>787</v>
      </c>
      <c r="B142">
        <v>3003</v>
      </c>
      <c r="C142">
        <v>401.84032000000002</v>
      </c>
      <c r="D142">
        <v>537.6</v>
      </c>
    </row>
    <row r="143" spans="1:4" x14ac:dyDescent="0.25">
      <c r="A143" t="s">
        <v>783</v>
      </c>
      <c r="B143">
        <v>2837</v>
      </c>
      <c r="C143">
        <v>110.39999999999999</v>
      </c>
      <c r="D143">
        <v>220.79999999999998</v>
      </c>
    </row>
    <row r="144" spans="1:4" x14ac:dyDescent="0.25">
      <c r="A144" t="s">
        <v>299</v>
      </c>
      <c r="B144">
        <v>2055</v>
      </c>
      <c r="C144">
        <v>82.039168000000004</v>
      </c>
      <c r="D144">
        <v>147.19999999999999</v>
      </c>
    </row>
    <row r="145" spans="1:4" x14ac:dyDescent="0.25">
      <c r="A145" t="s">
        <v>859</v>
      </c>
      <c r="B145">
        <v>1900</v>
      </c>
      <c r="C145">
        <v>802.3691</v>
      </c>
      <c r="D145">
        <v>1747.2</v>
      </c>
    </row>
    <row r="146" spans="1:4" x14ac:dyDescent="0.25">
      <c r="A146" t="s">
        <v>74</v>
      </c>
      <c r="B146">
        <v>887</v>
      </c>
      <c r="C146">
        <v>80.240719999999996</v>
      </c>
      <c r="D146">
        <v>128</v>
      </c>
    </row>
    <row r="147" spans="1:4" x14ac:dyDescent="0.25">
      <c r="A147" t="s">
        <v>498</v>
      </c>
      <c r="B147">
        <v>790</v>
      </c>
      <c r="C147">
        <v>58.821120000000001</v>
      </c>
      <c r="D147">
        <v>144</v>
      </c>
    </row>
    <row r="148" spans="1:4" x14ac:dyDescent="0.25">
      <c r="A148" t="s">
        <v>621</v>
      </c>
      <c r="B148">
        <v>700</v>
      </c>
      <c r="C148">
        <v>147.29079999999999</v>
      </c>
      <c r="D148">
        <v>211.2</v>
      </c>
    </row>
    <row r="149" spans="1:4" x14ac:dyDescent="0.25">
      <c r="A149" t="s">
        <v>1083</v>
      </c>
      <c r="B149">
        <v>217</v>
      </c>
      <c r="C149">
        <v>42.129159999999999</v>
      </c>
      <c r="D149">
        <v>83.2</v>
      </c>
    </row>
    <row r="150" spans="1:4" x14ac:dyDescent="0.25">
      <c r="A150" t="s">
        <v>1084</v>
      </c>
      <c r="B150">
        <v>153</v>
      </c>
      <c r="C150">
        <v>102.406836</v>
      </c>
      <c r="D150">
        <v>124.79964</v>
      </c>
    </row>
    <row r="151" spans="1:4" x14ac:dyDescent="0.25">
      <c r="A151" t="s">
        <v>804</v>
      </c>
      <c r="B151">
        <v>4553</v>
      </c>
      <c r="C151">
        <v>416</v>
      </c>
      <c r="D151">
        <v>640</v>
      </c>
    </row>
    <row r="152" spans="1:4" x14ac:dyDescent="0.25">
      <c r="A152" t="s">
        <v>883</v>
      </c>
      <c r="B152">
        <v>2700</v>
      </c>
      <c r="C152">
        <v>1413.6057599999999</v>
      </c>
      <c r="D152">
        <v>2304.0019199999997</v>
      </c>
    </row>
    <row r="153" spans="1:4" x14ac:dyDescent="0.25">
      <c r="A153" t="s">
        <v>865</v>
      </c>
      <c r="B153">
        <v>2612</v>
      </c>
      <c r="C153">
        <v>670.00933999999995</v>
      </c>
      <c r="D153">
        <v>1478.3995599999998</v>
      </c>
    </row>
    <row r="154" spans="1:4" x14ac:dyDescent="0.25">
      <c r="A154" t="s">
        <v>876</v>
      </c>
      <c r="B154">
        <v>2529</v>
      </c>
      <c r="C154">
        <v>1324.8795999999998</v>
      </c>
      <c r="D154">
        <v>1984.0013999999999</v>
      </c>
    </row>
    <row r="155" spans="1:4" x14ac:dyDescent="0.25">
      <c r="A155" t="s">
        <v>777</v>
      </c>
      <c r="B155">
        <v>2059</v>
      </c>
      <c r="C155">
        <v>73.812504000000004</v>
      </c>
      <c r="D155">
        <v>136.51208</v>
      </c>
    </row>
    <row r="156" spans="1:4" x14ac:dyDescent="0.25">
      <c r="A156" t="s">
        <v>133</v>
      </c>
      <c r="B156">
        <v>1776</v>
      </c>
      <c r="C156">
        <v>710.21987999999999</v>
      </c>
      <c r="D156">
        <v>1036.80168</v>
      </c>
    </row>
    <row r="157" spans="1:4" x14ac:dyDescent="0.25">
      <c r="A157" t="s">
        <v>1087</v>
      </c>
      <c r="B157">
        <v>1725</v>
      </c>
      <c r="C157">
        <v>143.51215999999999</v>
      </c>
      <c r="D157">
        <v>172.8</v>
      </c>
    </row>
    <row r="158" spans="1:4" x14ac:dyDescent="0.25">
      <c r="A158" t="s">
        <v>296</v>
      </c>
      <c r="B158">
        <v>646</v>
      </c>
      <c r="C158">
        <v>86.265816000000001</v>
      </c>
      <c r="D158">
        <v>134.40012000000002</v>
      </c>
    </row>
    <row r="159" spans="1:4" x14ac:dyDescent="0.25">
      <c r="A159" t="s">
        <v>1088</v>
      </c>
      <c r="B159">
        <v>554</v>
      </c>
      <c r="C159">
        <v>58.052531999999999</v>
      </c>
      <c r="D159">
        <v>115.200192</v>
      </c>
    </row>
    <row r="160" spans="1:4" x14ac:dyDescent="0.25">
      <c r="A160" t="s">
        <v>700</v>
      </c>
      <c r="B160">
        <v>491</v>
      </c>
      <c r="C160">
        <v>31.823312000000001</v>
      </c>
      <c r="D160">
        <v>42.655999999999999</v>
      </c>
    </row>
    <row r="161" spans="1:4" x14ac:dyDescent="0.25">
      <c r="A161" t="s">
        <v>979</v>
      </c>
      <c r="B161">
        <v>350</v>
      </c>
      <c r="C161">
        <v>20.90034</v>
      </c>
      <c r="D161">
        <v>26.64</v>
      </c>
    </row>
    <row r="162" spans="1:4" x14ac:dyDescent="0.25">
      <c r="A162" t="s">
        <v>537</v>
      </c>
      <c r="B162">
        <v>306</v>
      </c>
      <c r="C162">
        <v>88.605540000000005</v>
      </c>
      <c r="D162">
        <v>182.39999999999998</v>
      </c>
    </row>
    <row r="163" spans="1:4" x14ac:dyDescent="0.25">
      <c r="A163" t="s">
        <v>693</v>
      </c>
      <c r="B163">
        <v>284</v>
      </c>
      <c r="C163">
        <v>28.59394</v>
      </c>
      <c r="D163">
        <v>37.143996000000001</v>
      </c>
    </row>
    <row r="164" spans="1:4" x14ac:dyDescent="0.25">
      <c r="A164" t="s">
        <v>1089</v>
      </c>
      <c r="B164">
        <v>100</v>
      </c>
      <c r="C164">
        <v>49.909855999999998</v>
      </c>
      <c r="D164">
        <v>64.002399999999994</v>
      </c>
    </row>
    <row r="165" spans="1:4" x14ac:dyDescent="0.25">
      <c r="A165" t="s">
        <v>716</v>
      </c>
      <c r="B165">
        <v>95</v>
      </c>
      <c r="C165">
        <v>17.532451999999999</v>
      </c>
      <c r="D165">
        <v>36.234644000000003</v>
      </c>
    </row>
    <row r="166" spans="1:4" x14ac:dyDescent="0.25">
      <c r="A166" t="s">
        <v>1090</v>
      </c>
      <c r="B166">
        <v>79</v>
      </c>
      <c r="C166">
        <v>29.501764000000001</v>
      </c>
      <c r="D166">
        <v>38.399872000000002</v>
      </c>
    </row>
    <row r="167" spans="1:4" x14ac:dyDescent="0.25">
      <c r="A167" t="s">
        <v>1091</v>
      </c>
      <c r="B167">
        <v>6</v>
      </c>
      <c r="C167">
        <v>31.319807999999998</v>
      </c>
      <c r="D167">
        <v>51.119957999999997</v>
      </c>
    </row>
    <row r="168" spans="1:4" x14ac:dyDescent="0.25">
      <c r="A168" t="s">
        <v>946</v>
      </c>
      <c r="B168">
        <v>9328</v>
      </c>
      <c r="C168">
        <v>1223.4821200000001</v>
      </c>
      <c r="D168">
        <v>1971.19804</v>
      </c>
    </row>
    <row r="169" spans="1:4" x14ac:dyDescent="0.25">
      <c r="A169" t="s">
        <v>16</v>
      </c>
      <c r="B169">
        <v>6837</v>
      </c>
      <c r="C169">
        <v>1745.9142400000001</v>
      </c>
      <c r="D169">
        <v>2048</v>
      </c>
    </row>
    <row r="170" spans="1:4" x14ac:dyDescent="0.25">
      <c r="A170" t="s">
        <v>127</v>
      </c>
      <c r="B170">
        <v>6439.57</v>
      </c>
      <c r="C170">
        <v>374.77421999999996</v>
      </c>
      <c r="D170">
        <v>633.6</v>
      </c>
    </row>
    <row r="171" spans="1:4" x14ac:dyDescent="0.25">
      <c r="A171" t="s">
        <v>957</v>
      </c>
      <c r="B171">
        <v>5031</v>
      </c>
      <c r="C171">
        <v>1700.99892</v>
      </c>
      <c r="D171">
        <v>2764.7989200000002</v>
      </c>
    </row>
    <row r="172" spans="1:4" x14ac:dyDescent="0.25">
      <c r="A172" t="s">
        <v>805</v>
      </c>
      <c r="B172">
        <v>4616</v>
      </c>
      <c r="C172">
        <v>393.11982</v>
      </c>
      <c r="D172">
        <v>604.80000000000007</v>
      </c>
    </row>
    <row r="173" spans="1:4" x14ac:dyDescent="0.25">
      <c r="A173" t="s">
        <v>1094</v>
      </c>
      <c r="B173">
        <v>4000</v>
      </c>
      <c r="C173">
        <v>50.336600000000004</v>
      </c>
      <c r="D173">
        <v>90.39979000000001</v>
      </c>
    </row>
    <row r="174" spans="1:4" x14ac:dyDescent="0.25">
      <c r="A174" t="s">
        <v>667</v>
      </c>
      <c r="B174">
        <v>2891</v>
      </c>
      <c r="C174">
        <v>430.44560000000001</v>
      </c>
      <c r="D174">
        <v>665.6</v>
      </c>
    </row>
    <row r="175" spans="1:4" x14ac:dyDescent="0.25">
      <c r="A175" t="s">
        <v>1095</v>
      </c>
      <c r="B175">
        <v>2616</v>
      </c>
      <c r="C175">
        <v>232.99715999999998</v>
      </c>
      <c r="D175">
        <v>259.20000000000005</v>
      </c>
    </row>
    <row r="176" spans="1:4" x14ac:dyDescent="0.25">
      <c r="A176" t="s">
        <v>822</v>
      </c>
      <c r="B176">
        <v>1776</v>
      </c>
      <c r="C176">
        <v>734.48616000000004</v>
      </c>
      <c r="D176">
        <v>998.40000000000009</v>
      </c>
    </row>
    <row r="177" spans="1:4" x14ac:dyDescent="0.25">
      <c r="A177" t="s">
        <v>124</v>
      </c>
      <c r="B177">
        <v>1611</v>
      </c>
      <c r="C177">
        <v>106.496</v>
      </c>
      <c r="D177">
        <v>166.40008</v>
      </c>
    </row>
    <row r="178" spans="1:4" x14ac:dyDescent="0.25">
      <c r="A178" t="s">
        <v>1096</v>
      </c>
      <c r="B178">
        <v>1552</v>
      </c>
      <c r="C178">
        <v>73.733159999999998</v>
      </c>
      <c r="D178">
        <v>139.20018000000002</v>
      </c>
    </row>
    <row r="179" spans="1:4" x14ac:dyDescent="0.25">
      <c r="A179" t="s">
        <v>1097</v>
      </c>
      <c r="B179">
        <v>1440</v>
      </c>
      <c r="C179">
        <v>40.160319999999999</v>
      </c>
      <c r="D179">
        <v>51.199919999999999</v>
      </c>
    </row>
    <row r="180" spans="1:4" x14ac:dyDescent="0.25">
      <c r="A180" t="s">
        <v>99</v>
      </c>
      <c r="B180">
        <v>721</v>
      </c>
      <c r="C180">
        <v>128.64032</v>
      </c>
      <c r="D180">
        <v>211.20008000000001</v>
      </c>
    </row>
    <row r="181" spans="1:4" x14ac:dyDescent="0.25">
      <c r="A181" t="s">
        <v>274</v>
      </c>
      <c r="B181">
        <v>701</v>
      </c>
      <c r="C181">
        <v>66.361872000000005</v>
      </c>
      <c r="D181">
        <v>140.80000000000001</v>
      </c>
    </row>
    <row r="182" spans="1:4" x14ac:dyDescent="0.25">
      <c r="A182" t="s">
        <v>315</v>
      </c>
      <c r="B182">
        <v>400</v>
      </c>
      <c r="C182">
        <v>84.125504000000006</v>
      </c>
      <c r="D182">
        <v>147.19999999999999</v>
      </c>
    </row>
    <row r="183" spans="1:4" x14ac:dyDescent="0.25">
      <c r="A183" t="s">
        <v>513</v>
      </c>
      <c r="B183">
        <v>365</v>
      </c>
      <c r="C183">
        <v>27.648</v>
      </c>
      <c r="D183">
        <v>76.8</v>
      </c>
    </row>
    <row r="184" spans="1:4" x14ac:dyDescent="0.25">
      <c r="A184" t="s">
        <v>509</v>
      </c>
      <c r="B184">
        <v>250</v>
      </c>
      <c r="C184">
        <v>38.986111999999999</v>
      </c>
      <c r="D184">
        <v>70.400000000000006</v>
      </c>
    </row>
    <row r="185" spans="1:4" x14ac:dyDescent="0.25">
      <c r="A185" t="s">
        <v>1098</v>
      </c>
      <c r="B185">
        <v>200</v>
      </c>
      <c r="C185">
        <v>10.68886</v>
      </c>
      <c r="D185">
        <v>14.865996000000001</v>
      </c>
    </row>
    <row r="186" spans="1:4" x14ac:dyDescent="0.25">
      <c r="A186" t="s">
        <v>1099</v>
      </c>
      <c r="B186">
        <v>40</v>
      </c>
      <c r="C186">
        <v>29.191984000000001</v>
      </c>
      <c r="D186">
        <v>40</v>
      </c>
    </row>
    <row r="187" spans="1:4" x14ac:dyDescent="0.25">
      <c r="A187" t="s">
        <v>596</v>
      </c>
      <c r="B187">
        <v>30</v>
      </c>
      <c r="C187">
        <v>70.046189999999996</v>
      </c>
      <c r="D187">
        <v>176</v>
      </c>
    </row>
    <row r="188" spans="1:4" x14ac:dyDescent="0.25">
      <c r="A188" t="s">
        <v>797</v>
      </c>
      <c r="B188">
        <v>4456</v>
      </c>
      <c r="C188">
        <v>161.18412000000001</v>
      </c>
      <c r="D188">
        <v>220.79999999999998</v>
      </c>
    </row>
    <row r="189" spans="1:4" x14ac:dyDescent="0.25">
      <c r="A189" t="s">
        <v>952</v>
      </c>
      <c r="B189">
        <v>4227</v>
      </c>
      <c r="C189">
        <v>1879.76288</v>
      </c>
      <c r="D189">
        <v>2662.3977599999998</v>
      </c>
    </row>
    <row r="190" spans="1:4" x14ac:dyDescent="0.25">
      <c r="A190" t="s">
        <v>943</v>
      </c>
      <c r="B190">
        <v>4000</v>
      </c>
      <c r="C190">
        <v>1457.5065599999998</v>
      </c>
      <c r="D190">
        <v>2457.6000000000004</v>
      </c>
    </row>
    <row r="191" spans="1:4" x14ac:dyDescent="0.25">
      <c r="A191" t="s">
        <v>91</v>
      </c>
      <c r="B191">
        <v>2057</v>
      </c>
      <c r="C191">
        <v>105.92543999999999</v>
      </c>
      <c r="D191">
        <v>211.20008000000001</v>
      </c>
    </row>
    <row r="192" spans="1:4" x14ac:dyDescent="0.25">
      <c r="A192" t="s">
        <v>573</v>
      </c>
      <c r="B192">
        <v>1552</v>
      </c>
      <c r="C192">
        <v>213.12792000000002</v>
      </c>
      <c r="D192">
        <v>326.40017999999998</v>
      </c>
    </row>
    <row r="193" spans="1:4" x14ac:dyDescent="0.25">
      <c r="A193" t="s">
        <v>580</v>
      </c>
      <c r="B193">
        <v>1219</v>
      </c>
      <c r="C193">
        <v>87.263909999999996</v>
      </c>
      <c r="D193">
        <v>136</v>
      </c>
    </row>
    <row r="194" spans="1:4" x14ac:dyDescent="0.25">
      <c r="A194" t="s">
        <v>1103</v>
      </c>
      <c r="B194">
        <v>950</v>
      </c>
      <c r="C194">
        <v>116.50390400000001</v>
      </c>
      <c r="D194">
        <v>153.599616</v>
      </c>
    </row>
    <row r="195" spans="1:4" x14ac:dyDescent="0.25">
      <c r="A195" t="s">
        <v>1104</v>
      </c>
      <c r="B195">
        <v>912</v>
      </c>
      <c r="C195">
        <v>36.797260000000001</v>
      </c>
      <c r="D195">
        <v>48</v>
      </c>
    </row>
    <row r="196" spans="1:4" x14ac:dyDescent="0.25">
      <c r="A196" t="s">
        <v>1105</v>
      </c>
      <c r="B196">
        <v>436</v>
      </c>
      <c r="C196">
        <v>5.873227</v>
      </c>
      <c r="D196">
        <v>7.2</v>
      </c>
    </row>
    <row r="197" spans="1:4" x14ac:dyDescent="0.25">
      <c r="A197" t="s">
        <v>893</v>
      </c>
      <c r="B197">
        <v>227</v>
      </c>
      <c r="C197">
        <v>19.326823999999998</v>
      </c>
      <c r="D197">
        <v>37.328000000000003</v>
      </c>
    </row>
    <row r="198" spans="1:4" x14ac:dyDescent="0.25">
      <c r="A198" t="s">
        <v>1106</v>
      </c>
      <c r="B198">
        <v>150</v>
      </c>
      <c r="C198">
        <v>106.39096000000001</v>
      </c>
      <c r="D198">
        <v>153.60019199999999</v>
      </c>
    </row>
    <row r="199" spans="1:4" x14ac:dyDescent="0.25">
      <c r="A199" t="s">
        <v>688</v>
      </c>
      <c r="B199">
        <v>55</v>
      </c>
      <c r="C199">
        <v>28.533332000000001</v>
      </c>
      <c r="D199">
        <v>37.328000000000003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63E56-D81E-4957-AA02-0447749DFEE0}">
  <dimension ref="A1:C199"/>
  <sheetViews>
    <sheetView workbookViewId="0">
      <selection activeCell="L31" sqref="L31"/>
    </sheetView>
  </sheetViews>
  <sheetFormatPr defaultRowHeight="13.2" x14ac:dyDescent="0.25"/>
  <sheetData>
    <row r="1" spans="1:3" x14ac:dyDescent="0.25">
      <c r="A1" t="s">
        <v>423</v>
      </c>
      <c r="B1" t="s">
        <v>426</v>
      </c>
      <c r="C1" t="s">
        <v>429</v>
      </c>
    </row>
    <row r="2" spans="1:3" x14ac:dyDescent="0.25">
      <c r="A2" t="s">
        <v>615</v>
      </c>
      <c r="B2">
        <v>79</v>
      </c>
      <c r="C2">
        <v>115</v>
      </c>
    </row>
    <row r="3" spans="1:3" x14ac:dyDescent="0.25">
      <c r="A3" t="s">
        <v>626</v>
      </c>
      <c r="B3">
        <v>1950</v>
      </c>
      <c r="C3">
        <v>135</v>
      </c>
    </row>
    <row r="4" spans="1:3" x14ac:dyDescent="0.25">
      <c r="A4" t="s">
        <v>635</v>
      </c>
      <c r="B4">
        <v>142</v>
      </c>
      <c r="C4">
        <v>120</v>
      </c>
    </row>
    <row r="5" spans="1:3" x14ac:dyDescent="0.25">
      <c r="A5" t="s">
        <v>1014</v>
      </c>
      <c r="B5">
        <v>999</v>
      </c>
      <c r="C5">
        <v>95</v>
      </c>
    </row>
    <row r="6" spans="1:3" x14ac:dyDescent="0.25">
      <c r="A6" t="s">
        <v>664</v>
      </c>
      <c r="B6">
        <v>900</v>
      </c>
      <c r="C6">
        <v>120</v>
      </c>
    </row>
    <row r="7" spans="1:3" x14ac:dyDescent="0.25">
      <c r="A7" t="s">
        <v>848</v>
      </c>
      <c r="B7">
        <v>3072</v>
      </c>
      <c r="C7">
        <v>150</v>
      </c>
    </row>
    <row r="8" spans="1:3" x14ac:dyDescent="0.25">
      <c r="A8" t="s">
        <v>833</v>
      </c>
      <c r="B8">
        <v>3072</v>
      </c>
      <c r="C8">
        <v>150</v>
      </c>
    </row>
    <row r="9" spans="1:3" x14ac:dyDescent="0.25">
      <c r="A9" t="s">
        <v>655</v>
      </c>
      <c r="B9">
        <v>252</v>
      </c>
      <c r="C9">
        <v>135</v>
      </c>
    </row>
    <row r="10" spans="1:3" x14ac:dyDescent="0.25">
      <c r="A10" t="s">
        <v>105</v>
      </c>
      <c r="B10">
        <v>105</v>
      </c>
      <c r="C10">
        <v>115</v>
      </c>
    </row>
    <row r="11" spans="1:3" x14ac:dyDescent="0.25">
      <c r="A11" t="s">
        <v>1030</v>
      </c>
      <c r="B11">
        <v>1443</v>
      </c>
      <c r="C11">
        <v>95</v>
      </c>
    </row>
    <row r="12" spans="1:3" x14ac:dyDescent="0.25">
      <c r="A12" t="s">
        <v>632</v>
      </c>
      <c r="B12">
        <v>1725</v>
      </c>
      <c r="C12">
        <v>130</v>
      </c>
    </row>
    <row r="13" spans="1:3" x14ac:dyDescent="0.25">
      <c r="A13" t="s">
        <v>638</v>
      </c>
      <c r="B13">
        <v>402</v>
      </c>
      <c r="C13">
        <v>120</v>
      </c>
    </row>
    <row r="14" spans="1:3" x14ac:dyDescent="0.25">
      <c r="A14" t="s">
        <v>764</v>
      </c>
      <c r="B14">
        <v>777</v>
      </c>
      <c r="C14">
        <v>80</v>
      </c>
    </row>
    <row r="15" spans="1:3" x14ac:dyDescent="0.25">
      <c r="A15" t="s">
        <v>121</v>
      </c>
      <c r="B15">
        <v>175</v>
      </c>
      <c r="C15">
        <v>130</v>
      </c>
    </row>
    <row r="16" spans="1:3" x14ac:dyDescent="0.25">
      <c r="A16" t="s">
        <v>641</v>
      </c>
      <c r="B16">
        <v>2118</v>
      </c>
      <c r="C16">
        <v>120</v>
      </c>
    </row>
    <row r="17" spans="1:3" x14ac:dyDescent="0.25">
      <c r="A17" t="s">
        <v>675</v>
      </c>
      <c r="B17">
        <v>3406</v>
      </c>
      <c r="C17">
        <v>135</v>
      </c>
    </row>
    <row r="18" spans="1:3" x14ac:dyDescent="0.25">
      <c r="A18" t="s">
        <v>618</v>
      </c>
      <c r="B18">
        <v>1589</v>
      </c>
      <c r="C18">
        <v>120</v>
      </c>
    </row>
    <row r="19" spans="1:3" x14ac:dyDescent="0.25">
      <c r="A19" t="s">
        <v>146</v>
      </c>
      <c r="B19">
        <v>499</v>
      </c>
      <c r="C19">
        <v>215</v>
      </c>
    </row>
    <row r="20" spans="1:3" x14ac:dyDescent="0.25">
      <c r="A20" t="s">
        <v>96</v>
      </c>
      <c r="B20">
        <v>1554</v>
      </c>
      <c r="C20">
        <v>115</v>
      </c>
    </row>
    <row r="21" spans="1:3" x14ac:dyDescent="0.25">
      <c r="A21" t="s">
        <v>561</v>
      </c>
      <c r="B21">
        <v>182</v>
      </c>
      <c r="C21">
        <v>85</v>
      </c>
    </row>
    <row r="22" spans="1:3" x14ac:dyDescent="0.25">
      <c r="A22" t="s">
        <v>565</v>
      </c>
      <c r="B22">
        <v>887</v>
      </c>
      <c r="C22">
        <v>95</v>
      </c>
    </row>
    <row r="23" spans="1:3" x14ac:dyDescent="0.25">
      <c r="A23" t="s">
        <v>669</v>
      </c>
      <c r="B23">
        <v>290</v>
      </c>
      <c r="C23">
        <v>145</v>
      </c>
    </row>
    <row r="24" spans="1:3" x14ac:dyDescent="0.25">
      <c r="A24" t="s">
        <v>1008</v>
      </c>
      <c r="B24">
        <v>75</v>
      </c>
      <c r="C24">
        <v>95</v>
      </c>
    </row>
    <row r="25" spans="1:3" x14ac:dyDescent="0.25">
      <c r="A25" t="s">
        <v>587</v>
      </c>
      <c r="B25">
        <v>452</v>
      </c>
      <c r="C25">
        <v>105</v>
      </c>
    </row>
    <row r="26" spans="1:3" x14ac:dyDescent="0.25">
      <c r="A26" t="s">
        <v>826</v>
      </c>
      <c r="B26">
        <v>1894</v>
      </c>
      <c r="C26">
        <v>125</v>
      </c>
    </row>
    <row r="27" spans="1:3" x14ac:dyDescent="0.25">
      <c r="A27" t="s">
        <v>234</v>
      </c>
      <c r="B27">
        <v>100</v>
      </c>
      <c r="C27">
        <v>115</v>
      </c>
    </row>
    <row r="28" spans="1:3" x14ac:dyDescent="0.25">
      <c r="A28" t="s">
        <v>582</v>
      </c>
      <c r="B28">
        <v>39</v>
      </c>
      <c r="C28">
        <v>105</v>
      </c>
    </row>
    <row r="29" spans="1:3" x14ac:dyDescent="0.25">
      <c r="A29" t="s">
        <v>555</v>
      </c>
      <c r="B29">
        <v>614</v>
      </c>
      <c r="C29">
        <v>95</v>
      </c>
    </row>
    <row r="30" spans="1:3" x14ac:dyDescent="0.25">
      <c r="A30" t="s">
        <v>545</v>
      </c>
      <c r="B30">
        <v>417</v>
      </c>
      <c r="C30">
        <v>85</v>
      </c>
    </row>
    <row r="31" spans="1:3" x14ac:dyDescent="0.25">
      <c r="A31" t="s">
        <v>79</v>
      </c>
      <c r="B31">
        <v>1169</v>
      </c>
      <c r="C31">
        <v>95</v>
      </c>
    </row>
    <row r="32" spans="1:3" x14ac:dyDescent="0.25">
      <c r="A32" t="s">
        <v>737</v>
      </c>
      <c r="B32">
        <v>940</v>
      </c>
      <c r="C32">
        <v>80</v>
      </c>
    </row>
    <row r="33" spans="1:3" x14ac:dyDescent="0.25">
      <c r="A33" t="s">
        <v>851</v>
      </c>
      <c r="B33">
        <v>3358</v>
      </c>
      <c r="C33">
        <v>165</v>
      </c>
    </row>
    <row r="34" spans="1:3" x14ac:dyDescent="0.25">
      <c r="A34" t="s">
        <v>115</v>
      </c>
      <c r="B34">
        <v>2336</v>
      </c>
      <c r="C34">
        <v>115</v>
      </c>
    </row>
    <row r="35" spans="1:3" x14ac:dyDescent="0.25">
      <c r="A35" t="s">
        <v>880</v>
      </c>
      <c r="B35">
        <v>3072</v>
      </c>
      <c r="C35">
        <v>150</v>
      </c>
    </row>
    <row r="36" spans="1:3" x14ac:dyDescent="0.25">
      <c r="A36" t="s">
        <v>1043</v>
      </c>
      <c r="B36">
        <v>1443</v>
      </c>
      <c r="C36">
        <v>95</v>
      </c>
    </row>
    <row r="37" spans="1:3" x14ac:dyDescent="0.25">
      <c r="A37" t="s">
        <v>578</v>
      </c>
      <c r="B37">
        <v>1107</v>
      </c>
      <c r="C37">
        <v>95</v>
      </c>
    </row>
    <row r="38" spans="1:3" x14ac:dyDescent="0.25">
      <c r="A38" t="s">
        <v>548</v>
      </c>
      <c r="B38">
        <v>273</v>
      </c>
      <c r="C38">
        <v>85</v>
      </c>
    </row>
    <row r="39" spans="1:3" x14ac:dyDescent="0.25">
      <c r="A39" t="s">
        <v>672</v>
      </c>
      <c r="B39">
        <v>874</v>
      </c>
      <c r="C39">
        <v>145</v>
      </c>
    </row>
    <row r="40" spans="1:3" x14ac:dyDescent="0.25">
      <c r="A40" t="s">
        <v>281</v>
      </c>
      <c r="B40">
        <v>400</v>
      </c>
      <c r="C40">
        <v>115</v>
      </c>
    </row>
    <row r="41" spans="1:3" x14ac:dyDescent="0.25">
      <c r="A41" t="s">
        <v>1024</v>
      </c>
      <c r="B41">
        <v>1222</v>
      </c>
      <c r="C41">
        <v>95</v>
      </c>
    </row>
    <row r="42" spans="1:3" x14ac:dyDescent="0.25">
      <c r="A42" t="s">
        <v>815</v>
      </c>
      <c r="B42">
        <v>1273</v>
      </c>
      <c r="C42">
        <v>105</v>
      </c>
    </row>
    <row r="43" spans="1:3" x14ac:dyDescent="0.25">
      <c r="A43" t="s">
        <v>643</v>
      </c>
      <c r="B43">
        <v>1846</v>
      </c>
      <c r="C43">
        <v>120</v>
      </c>
    </row>
    <row r="44" spans="1:3" x14ac:dyDescent="0.25">
      <c r="A44" t="s">
        <v>593</v>
      </c>
      <c r="B44">
        <v>1329</v>
      </c>
      <c r="C44">
        <v>95</v>
      </c>
    </row>
    <row r="45" spans="1:3" x14ac:dyDescent="0.25">
      <c r="A45" t="s">
        <v>598</v>
      </c>
      <c r="B45">
        <v>1445</v>
      </c>
      <c r="C45">
        <v>105</v>
      </c>
    </row>
    <row r="46" spans="1:3" x14ac:dyDescent="0.25">
      <c r="A46" t="s">
        <v>658</v>
      </c>
      <c r="B46">
        <v>510</v>
      </c>
      <c r="C46">
        <v>135</v>
      </c>
    </row>
    <row r="47" spans="1:3" x14ac:dyDescent="0.25">
      <c r="A47" t="s">
        <v>930</v>
      </c>
      <c r="B47">
        <v>5890</v>
      </c>
      <c r="C47">
        <v>205</v>
      </c>
    </row>
    <row r="48" spans="1:3" x14ac:dyDescent="0.25">
      <c r="A48" t="s">
        <v>819</v>
      </c>
      <c r="B48">
        <v>1273</v>
      </c>
      <c r="C48">
        <v>125</v>
      </c>
    </row>
    <row r="49" spans="1:3" x14ac:dyDescent="0.25">
      <c r="A49" t="s">
        <v>925</v>
      </c>
      <c r="B49">
        <v>4702</v>
      </c>
      <c r="C49">
        <v>150</v>
      </c>
    </row>
    <row r="50" spans="1:3" x14ac:dyDescent="0.25">
      <c r="A50" t="s">
        <v>712</v>
      </c>
      <c r="B50">
        <v>969</v>
      </c>
      <c r="C50">
        <v>80</v>
      </c>
    </row>
    <row r="51" spans="1:3" x14ac:dyDescent="0.25">
      <c r="A51" t="s">
        <v>67</v>
      </c>
      <c r="B51">
        <v>406</v>
      </c>
      <c r="C51">
        <v>80</v>
      </c>
    </row>
    <row r="52" spans="1:3" x14ac:dyDescent="0.25">
      <c r="A52" t="s">
        <v>522</v>
      </c>
      <c r="B52">
        <v>1107</v>
      </c>
      <c r="C52">
        <v>95</v>
      </c>
    </row>
    <row r="53" spans="1:3" x14ac:dyDescent="0.25">
      <c r="A53" t="s">
        <v>678</v>
      </c>
      <c r="B53">
        <v>798</v>
      </c>
      <c r="C53">
        <v>135</v>
      </c>
    </row>
    <row r="54" spans="1:3" x14ac:dyDescent="0.25">
      <c r="A54" t="s">
        <v>558</v>
      </c>
      <c r="B54">
        <v>667</v>
      </c>
      <c r="C54">
        <v>85</v>
      </c>
    </row>
    <row r="55" spans="1:3" x14ac:dyDescent="0.25">
      <c r="A55" t="s">
        <v>829</v>
      </c>
      <c r="B55">
        <v>2111</v>
      </c>
      <c r="C55">
        <v>140</v>
      </c>
    </row>
    <row r="56" spans="1:3" x14ac:dyDescent="0.25">
      <c r="A56" t="s">
        <v>243</v>
      </c>
      <c r="B56">
        <v>3780</v>
      </c>
      <c r="C56">
        <v>115</v>
      </c>
    </row>
    <row r="57" spans="1:3" x14ac:dyDescent="0.25">
      <c r="A57" t="s">
        <v>528</v>
      </c>
      <c r="B57">
        <v>2967</v>
      </c>
      <c r="C57">
        <v>70</v>
      </c>
    </row>
    <row r="58" spans="1:3" x14ac:dyDescent="0.25">
      <c r="A58" t="s">
        <v>837</v>
      </c>
      <c r="B58">
        <v>2445</v>
      </c>
      <c r="C58">
        <v>140</v>
      </c>
    </row>
    <row r="59" spans="1:3" x14ac:dyDescent="0.25">
      <c r="A59" t="s">
        <v>110</v>
      </c>
      <c r="B59">
        <v>2057</v>
      </c>
      <c r="C59">
        <v>130</v>
      </c>
    </row>
    <row r="60" spans="1:3" x14ac:dyDescent="0.25">
      <c r="A60" t="s">
        <v>758</v>
      </c>
      <c r="B60">
        <v>554</v>
      </c>
      <c r="C60">
        <v>80</v>
      </c>
    </row>
    <row r="61" spans="1:3" x14ac:dyDescent="0.25">
      <c r="A61" t="s">
        <v>143</v>
      </c>
      <c r="B61">
        <v>459</v>
      </c>
      <c r="C61">
        <v>215</v>
      </c>
    </row>
    <row r="62" spans="1:3" x14ac:dyDescent="0.25">
      <c r="A62" t="s">
        <v>1002</v>
      </c>
      <c r="B62">
        <v>112</v>
      </c>
      <c r="C62">
        <v>95</v>
      </c>
    </row>
    <row r="63" spans="1:3" x14ac:dyDescent="0.25">
      <c r="A63" t="s">
        <v>220</v>
      </c>
      <c r="B63">
        <v>349</v>
      </c>
      <c r="C63">
        <v>115</v>
      </c>
    </row>
    <row r="64" spans="1:3" x14ac:dyDescent="0.25">
      <c r="A64" t="s">
        <v>992</v>
      </c>
      <c r="B64">
        <v>262</v>
      </c>
      <c r="C64">
        <v>95</v>
      </c>
    </row>
    <row r="65" spans="1:3" x14ac:dyDescent="0.25">
      <c r="A65" t="s">
        <v>949</v>
      </c>
      <c r="B65">
        <v>10009</v>
      </c>
      <c r="C65">
        <v>205</v>
      </c>
    </row>
    <row r="66" spans="1:3" x14ac:dyDescent="0.25">
      <c r="A66" t="s">
        <v>567</v>
      </c>
      <c r="B66">
        <v>939</v>
      </c>
      <c r="C66">
        <v>90</v>
      </c>
    </row>
    <row r="67" spans="1:3" x14ac:dyDescent="0.25">
      <c r="A67" t="s">
        <v>185</v>
      </c>
      <c r="B67">
        <v>1656</v>
      </c>
      <c r="C67">
        <v>115</v>
      </c>
    </row>
    <row r="68" spans="1:3" x14ac:dyDescent="0.25">
      <c r="A68" t="s">
        <v>940</v>
      </c>
      <c r="B68">
        <v>6302</v>
      </c>
      <c r="C68">
        <v>205</v>
      </c>
    </row>
    <row r="69" spans="1:3" x14ac:dyDescent="0.25">
      <c r="A69" t="s">
        <v>23</v>
      </c>
      <c r="B69">
        <v>5825</v>
      </c>
      <c r="C69">
        <v>225</v>
      </c>
    </row>
    <row r="70" spans="1:3" x14ac:dyDescent="0.25">
      <c r="A70" t="s">
        <v>69</v>
      </c>
      <c r="B70">
        <v>612</v>
      </c>
      <c r="C70">
        <v>80</v>
      </c>
    </row>
    <row r="71" spans="1:3" x14ac:dyDescent="0.25">
      <c r="A71" t="s">
        <v>928</v>
      </c>
      <c r="B71">
        <v>5890</v>
      </c>
      <c r="C71">
        <v>205</v>
      </c>
    </row>
    <row r="72" spans="1:3" x14ac:dyDescent="0.25">
      <c r="A72" t="s">
        <v>89</v>
      </c>
      <c r="B72">
        <v>1389</v>
      </c>
      <c r="C72">
        <v>95</v>
      </c>
    </row>
    <row r="73" spans="1:3" x14ac:dyDescent="0.25">
      <c r="A73" t="s">
        <v>1074</v>
      </c>
      <c r="B73">
        <v>380</v>
      </c>
      <c r="C73">
        <v>80</v>
      </c>
    </row>
    <row r="74" spans="1:3" x14ac:dyDescent="0.25">
      <c r="A74" t="s">
        <v>269</v>
      </c>
      <c r="B74">
        <v>380</v>
      </c>
      <c r="C74">
        <v>115</v>
      </c>
    </row>
    <row r="75" spans="1:3" x14ac:dyDescent="0.25">
      <c r="A75" t="s">
        <v>543</v>
      </c>
      <c r="B75">
        <v>410</v>
      </c>
      <c r="C75">
        <v>95</v>
      </c>
    </row>
    <row r="76" spans="1:3" x14ac:dyDescent="0.25">
      <c r="A76" t="s">
        <v>1062</v>
      </c>
      <c r="B76">
        <v>20</v>
      </c>
      <c r="C76">
        <v>130</v>
      </c>
    </row>
    <row r="77" spans="1:3" x14ac:dyDescent="0.25">
      <c r="A77" t="s">
        <v>153</v>
      </c>
      <c r="B77">
        <v>2000</v>
      </c>
      <c r="C77">
        <v>350</v>
      </c>
    </row>
    <row r="78" spans="1:3" x14ac:dyDescent="0.25">
      <c r="A78" t="s">
        <v>252</v>
      </c>
      <c r="B78">
        <v>633</v>
      </c>
      <c r="C78">
        <v>115</v>
      </c>
    </row>
    <row r="79" spans="1:3" x14ac:dyDescent="0.25">
      <c r="A79" t="s">
        <v>1075</v>
      </c>
      <c r="B79">
        <v>37</v>
      </c>
      <c r="C79">
        <v>75</v>
      </c>
    </row>
    <row r="80" spans="1:3" x14ac:dyDescent="0.25">
      <c r="A80" t="s">
        <v>139</v>
      </c>
      <c r="B80">
        <v>1881</v>
      </c>
      <c r="C80">
        <v>215</v>
      </c>
    </row>
    <row r="81" spans="1:3" x14ac:dyDescent="0.25">
      <c r="A81" t="s">
        <v>854</v>
      </c>
      <c r="B81">
        <v>3543</v>
      </c>
      <c r="C81">
        <v>200</v>
      </c>
    </row>
    <row r="82" spans="1:3" x14ac:dyDescent="0.25">
      <c r="A82" t="s">
        <v>841</v>
      </c>
      <c r="B82">
        <v>2946</v>
      </c>
      <c r="C82">
        <v>150</v>
      </c>
    </row>
    <row r="83" spans="1:3" x14ac:dyDescent="0.25">
      <c r="A83" t="s">
        <v>65</v>
      </c>
      <c r="B83">
        <v>297</v>
      </c>
      <c r="C83">
        <v>80</v>
      </c>
    </row>
    <row r="84" spans="1:3" x14ac:dyDescent="0.25">
      <c r="A84" t="s">
        <v>886</v>
      </c>
      <c r="B84">
        <v>3655</v>
      </c>
      <c r="C84">
        <v>150</v>
      </c>
    </row>
    <row r="85" spans="1:3" x14ac:dyDescent="0.25">
      <c r="A85" t="s">
        <v>917</v>
      </c>
      <c r="B85">
        <v>999</v>
      </c>
      <c r="C85">
        <v>60</v>
      </c>
    </row>
    <row r="86" spans="1:3" x14ac:dyDescent="0.25">
      <c r="A86" t="s">
        <v>682</v>
      </c>
      <c r="B86">
        <v>547</v>
      </c>
      <c r="C86">
        <v>145</v>
      </c>
    </row>
    <row r="87" spans="1:3" x14ac:dyDescent="0.25">
      <c r="A87" t="s">
        <v>652</v>
      </c>
      <c r="B87">
        <v>2059</v>
      </c>
      <c r="C87">
        <v>135</v>
      </c>
    </row>
    <row r="88" spans="1:3" x14ac:dyDescent="0.25">
      <c r="A88" t="s">
        <v>856</v>
      </c>
      <c r="B88">
        <v>1900</v>
      </c>
      <c r="C88">
        <v>125</v>
      </c>
    </row>
    <row r="89" spans="1:3" x14ac:dyDescent="0.25">
      <c r="A89" t="s">
        <v>1049</v>
      </c>
      <c r="B89">
        <v>1666</v>
      </c>
      <c r="C89">
        <v>130</v>
      </c>
    </row>
    <row r="90" spans="1:3" x14ac:dyDescent="0.25">
      <c r="A90" t="s">
        <v>62</v>
      </c>
      <c r="B90">
        <v>1107</v>
      </c>
      <c r="C90">
        <v>95</v>
      </c>
    </row>
    <row r="91" spans="1:3" x14ac:dyDescent="0.25">
      <c r="A91" t="s">
        <v>933</v>
      </c>
      <c r="B91">
        <v>20320</v>
      </c>
      <c r="C91">
        <v>240</v>
      </c>
    </row>
    <row r="92" spans="1:3" x14ac:dyDescent="0.25">
      <c r="A92" t="s">
        <v>784</v>
      </c>
      <c r="B92">
        <v>3500</v>
      </c>
      <c r="C92">
        <v>115</v>
      </c>
    </row>
    <row r="93" spans="1:3" x14ac:dyDescent="0.25">
      <c r="A93" t="s">
        <v>901</v>
      </c>
      <c r="B93">
        <v>347</v>
      </c>
      <c r="C93">
        <v>80</v>
      </c>
    </row>
    <row r="94" spans="1:3" x14ac:dyDescent="0.25">
      <c r="A94" t="s">
        <v>33</v>
      </c>
      <c r="B94">
        <v>8444</v>
      </c>
      <c r="C94">
        <v>280</v>
      </c>
    </row>
    <row r="95" spans="1:3" x14ac:dyDescent="0.25">
      <c r="A95" t="s">
        <v>36</v>
      </c>
      <c r="B95">
        <v>7638</v>
      </c>
      <c r="C95">
        <v>280</v>
      </c>
    </row>
    <row r="96" spans="1:3" x14ac:dyDescent="0.25">
      <c r="A96" t="s">
        <v>799</v>
      </c>
      <c r="B96">
        <v>4061</v>
      </c>
      <c r="C96">
        <v>140</v>
      </c>
    </row>
    <row r="97" spans="1:3" x14ac:dyDescent="0.25">
      <c r="A97" t="s">
        <v>685</v>
      </c>
      <c r="B97">
        <v>919</v>
      </c>
      <c r="C97">
        <v>145</v>
      </c>
    </row>
    <row r="98" spans="1:3" x14ac:dyDescent="0.25">
      <c r="A98" t="s">
        <v>835</v>
      </c>
      <c r="B98">
        <v>2612</v>
      </c>
      <c r="C98">
        <v>125</v>
      </c>
    </row>
    <row r="99" spans="1:3" x14ac:dyDescent="0.25">
      <c r="A99" t="s">
        <v>606</v>
      </c>
      <c r="B99">
        <v>2057</v>
      </c>
      <c r="C99">
        <v>135</v>
      </c>
    </row>
    <row r="100" spans="1:3" x14ac:dyDescent="0.25">
      <c r="A100" t="s">
        <v>1055</v>
      </c>
      <c r="B100">
        <v>1666</v>
      </c>
      <c r="C100">
        <v>130</v>
      </c>
    </row>
    <row r="101" spans="1:3" x14ac:dyDescent="0.25">
      <c r="A101" t="s">
        <v>71</v>
      </c>
      <c r="B101">
        <v>996</v>
      </c>
      <c r="C101">
        <v>130</v>
      </c>
    </row>
    <row r="102" spans="1:3" x14ac:dyDescent="0.25">
      <c r="A102" t="s">
        <v>971</v>
      </c>
      <c r="B102">
        <v>501</v>
      </c>
      <c r="C102">
        <v>85</v>
      </c>
    </row>
    <row r="103" spans="1:3" x14ac:dyDescent="0.25">
      <c r="A103" t="s">
        <v>534</v>
      </c>
      <c r="B103">
        <v>297</v>
      </c>
      <c r="C103">
        <v>80</v>
      </c>
    </row>
    <row r="104" spans="1:3" x14ac:dyDescent="0.25">
      <c r="A104" t="s">
        <v>27</v>
      </c>
      <c r="B104">
        <v>7890</v>
      </c>
      <c r="C104">
        <v>280</v>
      </c>
    </row>
    <row r="105" spans="1:3" x14ac:dyDescent="0.25">
      <c r="A105" t="s">
        <v>646</v>
      </c>
      <c r="B105">
        <v>1846</v>
      </c>
      <c r="C105">
        <v>120</v>
      </c>
    </row>
    <row r="106" spans="1:3" x14ac:dyDescent="0.25">
      <c r="A106" t="s">
        <v>84</v>
      </c>
      <c r="B106">
        <v>1750</v>
      </c>
      <c r="C106">
        <v>95</v>
      </c>
    </row>
    <row r="107" spans="1:3" x14ac:dyDescent="0.25">
      <c r="A107" t="s">
        <v>810</v>
      </c>
      <c r="B107">
        <v>1286</v>
      </c>
      <c r="C107">
        <v>105</v>
      </c>
    </row>
    <row r="108" spans="1:3" x14ac:dyDescent="0.25">
      <c r="A108" t="s">
        <v>906</v>
      </c>
      <c r="B108">
        <v>170</v>
      </c>
      <c r="C108">
        <v>60</v>
      </c>
    </row>
    <row r="109" spans="1:3" x14ac:dyDescent="0.25">
      <c r="A109" t="s">
        <v>194</v>
      </c>
      <c r="B109">
        <v>110</v>
      </c>
      <c r="C109">
        <v>50</v>
      </c>
    </row>
    <row r="110" spans="1:3" x14ac:dyDescent="0.25">
      <c r="A110" t="s">
        <v>781</v>
      </c>
      <c r="B110">
        <v>35</v>
      </c>
      <c r="C110">
        <v>105</v>
      </c>
    </row>
    <row r="111" spans="1:3" x14ac:dyDescent="0.25">
      <c r="A111" t="s">
        <v>936</v>
      </c>
      <c r="B111">
        <v>4702</v>
      </c>
      <c r="C111">
        <v>165</v>
      </c>
    </row>
    <row r="112" spans="1:3" x14ac:dyDescent="0.25">
      <c r="A112" t="s">
        <v>6</v>
      </c>
      <c r="B112">
        <v>2500</v>
      </c>
      <c r="C112">
        <v>225</v>
      </c>
    </row>
    <row r="113" spans="1:3" x14ac:dyDescent="0.25">
      <c r="A113" t="s">
        <v>585</v>
      </c>
      <c r="B113">
        <v>1166</v>
      </c>
      <c r="C113">
        <v>105</v>
      </c>
    </row>
    <row r="114" spans="1:3" x14ac:dyDescent="0.25">
      <c r="A114" t="s">
        <v>570</v>
      </c>
      <c r="B114">
        <v>939</v>
      </c>
      <c r="C114">
        <v>90</v>
      </c>
    </row>
    <row r="115" spans="1:3" x14ac:dyDescent="0.25">
      <c r="A115" t="s">
        <v>287</v>
      </c>
      <c r="B115">
        <v>450</v>
      </c>
      <c r="C115">
        <v>115</v>
      </c>
    </row>
    <row r="116" spans="1:3" x14ac:dyDescent="0.25">
      <c r="A116" t="s">
        <v>921</v>
      </c>
      <c r="B116">
        <v>4185</v>
      </c>
      <c r="C116">
        <v>240</v>
      </c>
    </row>
    <row r="117" spans="1:3" x14ac:dyDescent="0.25">
      <c r="A117" t="s">
        <v>802</v>
      </c>
      <c r="B117">
        <v>4061</v>
      </c>
      <c r="C117">
        <v>140</v>
      </c>
    </row>
    <row r="118" spans="1:3" x14ac:dyDescent="0.25">
      <c r="A118" t="s">
        <v>844</v>
      </c>
      <c r="B118">
        <v>3101</v>
      </c>
      <c r="C118">
        <v>160</v>
      </c>
    </row>
    <row r="119" spans="1:3" x14ac:dyDescent="0.25">
      <c r="A119" t="s">
        <v>1078</v>
      </c>
      <c r="B119">
        <v>1552</v>
      </c>
      <c r="C119">
        <v>115</v>
      </c>
    </row>
    <row r="120" spans="1:3" x14ac:dyDescent="0.25">
      <c r="A120" t="s">
        <v>774</v>
      </c>
      <c r="B120">
        <v>1446</v>
      </c>
      <c r="C120">
        <v>105</v>
      </c>
    </row>
    <row r="121" spans="1:3" x14ac:dyDescent="0.25">
      <c r="A121" t="s">
        <v>689</v>
      </c>
      <c r="B121">
        <v>284</v>
      </c>
      <c r="C121">
        <v>80</v>
      </c>
    </row>
    <row r="122" spans="1:3" x14ac:dyDescent="0.25">
      <c r="A122" t="s">
        <v>968</v>
      </c>
      <c r="B122">
        <v>16616</v>
      </c>
      <c r="C122">
        <v>165</v>
      </c>
    </row>
    <row r="123" spans="1:3" x14ac:dyDescent="0.25">
      <c r="A123" t="s">
        <v>19</v>
      </c>
      <c r="B123">
        <v>5895</v>
      </c>
      <c r="C123">
        <v>200</v>
      </c>
    </row>
    <row r="124" spans="1:3" x14ac:dyDescent="0.25">
      <c r="A124" t="s">
        <v>609</v>
      </c>
      <c r="B124">
        <v>2057</v>
      </c>
      <c r="C124">
        <v>135</v>
      </c>
    </row>
    <row r="125" spans="1:3" x14ac:dyDescent="0.25">
      <c r="A125" t="s">
        <v>601</v>
      </c>
      <c r="B125">
        <v>1445</v>
      </c>
      <c r="C125">
        <v>105</v>
      </c>
    </row>
    <row r="126" spans="1:3" x14ac:dyDescent="0.25">
      <c r="A126" t="s">
        <v>77</v>
      </c>
      <c r="B126">
        <v>1219</v>
      </c>
      <c r="C126">
        <v>70</v>
      </c>
    </row>
    <row r="127" spans="1:3" x14ac:dyDescent="0.25">
      <c r="A127" t="s">
        <v>975</v>
      </c>
      <c r="B127">
        <v>1035</v>
      </c>
      <c r="C127">
        <v>85</v>
      </c>
    </row>
    <row r="128" spans="1:3" x14ac:dyDescent="0.25">
      <c r="A128" t="s">
        <v>1079</v>
      </c>
      <c r="B128">
        <v>500</v>
      </c>
      <c r="C128">
        <v>115</v>
      </c>
    </row>
    <row r="129" spans="1:3" x14ac:dyDescent="0.25">
      <c r="A129" t="s">
        <v>1080</v>
      </c>
      <c r="B129">
        <v>430</v>
      </c>
      <c r="C129">
        <v>150</v>
      </c>
    </row>
    <row r="130" spans="1:3" x14ac:dyDescent="0.25">
      <c r="A130" t="s">
        <v>722</v>
      </c>
      <c r="B130">
        <v>392</v>
      </c>
      <c r="C130">
        <v>80</v>
      </c>
    </row>
    <row r="131" spans="1:3" x14ac:dyDescent="0.25">
      <c r="A131" t="s">
        <v>11</v>
      </c>
      <c r="B131">
        <v>9060</v>
      </c>
      <c r="C131">
        <v>180</v>
      </c>
    </row>
    <row r="132" spans="1:3" x14ac:dyDescent="0.25">
      <c r="A132" t="s">
        <v>872</v>
      </c>
      <c r="B132">
        <v>2529</v>
      </c>
      <c r="C132">
        <v>150</v>
      </c>
    </row>
    <row r="133" spans="1:3" x14ac:dyDescent="0.25">
      <c r="A133" t="s">
        <v>869</v>
      </c>
      <c r="B133">
        <v>2445</v>
      </c>
      <c r="C133">
        <v>150</v>
      </c>
    </row>
    <row r="134" spans="1:3" x14ac:dyDescent="0.25">
      <c r="A134" t="s">
        <v>661</v>
      </c>
      <c r="B134">
        <v>2424</v>
      </c>
      <c r="C134">
        <v>120</v>
      </c>
    </row>
    <row r="135" spans="1:3" x14ac:dyDescent="0.25">
      <c r="A135" t="s">
        <v>750</v>
      </c>
      <c r="B135">
        <v>777</v>
      </c>
      <c r="C135">
        <v>80</v>
      </c>
    </row>
    <row r="136" spans="1:3" x14ac:dyDescent="0.25">
      <c r="A136" t="s">
        <v>149</v>
      </c>
      <c r="B136">
        <v>498</v>
      </c>
      <c r="C136">
        <v>215</v>
      </c>
    </row>
    <row r="137" spans="1:3" x14ac:dyDescent="0.25">
      <c r="A137" t="s">
        <v>59</v>
      </c>
      <c r="B137">
        <v>406</v>
      </c>
      <c r="C137">
        <v>80</v>
      </c>
    </row>
    <row r="138" spans="1:3" x14ac:dyDescent="0.25">
      <c r="A138" t="s">
        <v>207</v>
      </c>
      <c r="B138">
        <v>30</v>
      </c>
      <c r="C138">
        <v>65</v>
      </c>
    </row>
    <row r="139" spans="1:3" x14ac:dyDescent="0.25">
      <c r="A139" t="s">
        <v>964</v>
      </c>
      <c r="B139">
        <v>13274</v>
      </c>
      <c r="C139">
        <v>270</v>
      </c>
    </row>
    <row r="140" spans="1:3" x14ac:dyDescent="0.25">
      <c r="A140" t="s">
        <v>960</v>
      </c>
      <c r="B140">
        <v>6742</v>
      </c>
      <c r="C140">
        <v>270</v>
      </c>
    </row>
    <row r="141" spans="1:3" x14ac:dyDescent="0.25">
      <c r="A141" t="s">
        <v>1082</v>
      </c>
      <c r="B141">
        <v>4394</v>
      </c>
      <c r="C141">
        <v>130</v>
      </c>
    </row>
    <row r="142" spans="1:3" x14ac:dyDescent="0.25">
      <c r="A142" t="s">
        <v>889</v>
      </c>
      <c r="B142">
        <v>3950</v>
      </c>
      <c r="C142">
        <v>205</v>
      </c>
    </row>
    <row r="143" spans="1:3" x14ac:dyDescent="0.25">
      <c r="A143" t="s">
        <v>787</v>
      </c>
      <c r="B143">
        <v>3003</v>
      </c>
      <c r="C143">
        <v>115</v>
      </c>
    </row>
    <row r="144" spans="1:3" x14ac:dyDescent="0.25">
      <c r="A144" t="s">
        <v>783</v>
      </c>
      <c r="B144">
        <v>2837</v>
      </c>
      <c r="C144">
        <v>105</v>
      </c>
    </row>
    <row r="145" spans="1:3" x14ac:dyDescent="0.25">
      <c r="A145" t="s">
        <v>299</v>
      </c>
      <c r="B145">
        <v>2055</v>
      </c>
      <c r="C145">
        <v>115</v>
      </c>
    </row>
    <row r="146" spans="1:3" x14ac:dyDescent="0.25">
      <c r="A146" t="s">
        <v>859</v>
      </c>
      <c r="B146">
        <v>1900</v>
      </c>
      <c r="C146">
        <v>150</v>
      </c>
    </row>
    <row r="147" spans="1:3" x14ac:dyDescent="0.25">
      <c r="A147" t="s">
        <v>74</v>
      </c>
      <c r="B147">
        <v>887</v>
      </c>
      <c r="C147">
        <v>95</v>
      </c>
    </row>
    <row r="148" spans="1:3" x14ac:dyDescent="0.25">
      <c r="A148" t="s">
        <v>498</v>
      </c>
      <c r="B148">
        <v>790</v>
      </c>
      <c r="C148">
        <v>82</v>
      </c>
    </row>
    <row r="149" spans="1:3" x14ac:dyDescent="0.25">
      <c r="A149" t="s">
        <v>621</v>
      </c>
      <c r="B149">
        <v>700</v>
      </c>
      <c r="C149">
        <v>110</v>
      </c>
    </row>
    <row r="150" spans="1:3" x14ac:dyDescent="0.25">
      <c r="A150" t="s">
        <v>1083</v>
      </c>
      <c r="B150">
        <v>217</v>
      </c>
      <c r="C150">
        <v>115</v>
      </c>
    </row>
    <row r="151" spans="1:3" x14ac:dyDescent="0.25">
      <c r="A151" t="s">
        <v>1084</v>
      </c>
      <c r="B151">
        <v>153</v>
      </c>
      <c r="C151">
        <v>115</v>
      </c>
    </row>
    <row r="152" spans="1:3" x14ac:dyDescent="0.25">
      <c r="A152" t="s">
        <v>804</v>
      </c>
      <c r="B152">
        <v>4553</v>
      </c>
      <c r="C152">
        <v>165</v>
      </c>
    </row>
    <row r="153" spans="1:3" x14ac:dyDescent="0.25">
      <c r="A153" t="s">
        <v>883</v>
      </c>
      <c r="B153">
        <v>2700</v>
      </c>
      <c r="C153">
        <v>205</v>
      </c>
    </row>
    <row r="154" spans="1:3" x14ac:dyDescent="0.25">
      <c r="A154" t="s">
        <v>865</v>
      </c>
      <c r="B154">
        <v>2612</v>
      </c>
      <c r="C154">
        <v>140</v>
      </c>
    </row>
    <row r="155" spans="1:3" x14ac:dyDescent="0.25">
      <c r="A155" t="s">
        <v>876</v>
      </c>
      <c r="B155">
        <v>2529</v>
      </c>
      <c r="C155">
        <v>205</v>
      </c>
    </row>
    <row r="156" spans="1:3" x14ac:dyDescent="0.25">
      <c r="A156" t="s">
        <v>777</v>
      </c>
      <c r="B156">
        <v>2059</v>
      </c>
      <c r="C156">
        <v>105</v>
      </c>
    </row>
    <row r="157" spans="1:3" x14ac:dyDescent="0.25">
      <c r="A157" t="s">
        <v>133</v>
      </c>
      <c r="B157">
        <v>1776</v>
      </c>
      <c r="C157">
        <v>125</v>
      </c>
    </row>
    <row r="158" spans="1:3" x14ac:dyDescent="0.25">
      <c r="A158" t="s">
        <v>1087</v>
      </c>
      <c r="B158">
        <v>1725</v>
      </c>
      <c r="C158">
        <v>130</v>
      </c>
    </row>
    <row r="159" spans="1:3" x14ac:dyDescent="0.25">
      <c r="A159" t="s">
        <v>296</v>
      </c>
      <c r="B159">
        <v>646</v>
      </c>
      <c r="C159">
        <v>115</v>
      </c>
    </row>
    <row r="160" spans="1:3" x14ac:dyDescent="0.25">
      <c r="A160" t="s">
        <v>1088</v>
      </c>
      <c r="B160">
        <v>554</v>
      </c>
      <c r="C160">
        <v>115</v>
      </c>
    </row>
    <row r="161" spans="1:3" x14ac:dyDescent="0.25">
      <c r="A161" t="s">
        <v>700</v>
      </c>
      <c r="B161">
        <v>491</v>
      </c>
      <c r="C161">
        <v>80</v>
      </c>
    </row>
    <row r="162" spans="1:3" x14ac:dyDescent="0.25">
      <c r="A162" t="s">
        <v>979</v>
      </c>
      <c r="B162">
        <v>350</v>
      </c>
      <c r="C162">
        <v>80</v>
      </c>
    </row>
    <row r="163" spans="1:3" x14ac:dyDescent="0.25">
      <c r="A163" t="s">
        <v>537</v>
      </c>
      <c r="B163">
        <v>306</v>
      </c>
      <c r="C163">
        <v>85</v>
      </c>
    </row>
    <row r="164" spans="1:3" x14ac:dyDescent="0.25">
      <c r="A164" t="s">
        <v>693</v>
      </c>
      <c r="B164">
        <v>284</v>
      </c>
      <c r="C164">
        <v>80</v>
      </c>
    </row>
    <row r="165" spans="1:3" x14ac:dyDescent="0.25">
      <c r="A165" t="s">
        <v>1089</v>
      </c>
      <c r="B165">
        <v>100</v>
      </c>
      <c r="C165">
        <v>80</v>
      </c>
    </row>
    <row r="166" spans="1:3" x14ac:dyDescent="0.25">
      <c r="A166" t="s">
        <v>716</v>
      </c>
      <c r="B166">
        <v>95</v>
      </c>
      <c r="C166">
        <v>80</v>
      </c>
    </row>
    <row r="167" spans="1:3" x14ac:dyDescent="0.25">
      <c r="A167" t="s">
        <v>1090</v>
      </c>
      <c r="B167">
        <v>79</v>
      </c>
      <c r="C167">
        <v>80</v>
      </c>
    </row>
    <row r="168" spans="1:3" x14ac:dyDescent="0.25">
      <c r="A168" t="s">
        <v>1091</v>
      </c>
      <c r="B168">
        <v>6</v>
      </c>
      <c r="C168">
        <v>60</v>
      </c>
    </row>
    <row r="169" spans="1:3" x14ac:dyDescent="0.25">
      <c r="A169" t="s">
        <v>946</v>
      </c>
      <c r="B169">
        <v>9328</v>
      </c>
      <c r="C169">
        <v>165</v>
      </c>
    </row>
    <row r="170" spans="1:3" x14ac:dyDescent="0.25">
      <c r="A170" t="s">
        <v>16</v>
      </c>
      <c r="B170">
        <v>6837</v>
      </c>
      <c r="C170">
        <v>225</v>
      </c>
    </row>
    <row r="171" spans="1:3" x14ac:dyDescent="0.25">
      <c r="A171" t="s">
        <v>127</v>
      </c>
      <c r="B171">
        <v>6439.57</v>
      </c>
      <c r="C171">
        <v>140</v>
      </c>
    </row>
    <row r="172" spans="1:3" x14ac:dyDescent="0.25">
      <c r="A172" t="s">
        <v>957</v>
      </c>
      <c r="B172">
        <v>5031</v>
      </c>
      <c r="C172">
        <v>250</v>
      </c>
    </row>
    <row r="173" spans="1:3" x14ac:dyDescent="0.25">
      <c r="A173" t="s">
        <v>805</v>
      </c>
      <c r="B173">
        <v>4616</v>
      </c>
      <c r="C173">
        <v>140</v>
      </c>
    </row>
    <row r="174" spans="1:3" x14ac:dyDescent="0.25">
      <c r="A174" t="s">
        <v>1094</v>
      </c>
      <c r="B174">
        <v>4000</v>
      </c>
      <c r="C174">
        <v>130</v>
      </c>
    </row>
    <row r="175" spans="1:3" x14ac:dyDescent="0.25">
      <c r="A175" t="s">
        <v>667</v>
      </c>
      <c r="B175">
        <v>2891</v>
      </c>
      <c r="C175">
        <v>145</v>
      </c>
    </row>
    <row r="176" spans="1:3" x14ac:dyDescent="0.25">
      <c r="A176" t="s">
        <v>1095</v>
      </c>
      <c r="B176">
        <v>2616</v>
      </c>
      <c r="C176">
        <v>130</v>
      </c>
    </row>
    <row r="177" spans="1:3" x14ac:dyDescent="0.25">
      <c r="A177" t="s">
        <v>822</v>
      </c>
      <c r="B177">
        <v>1776</v>
      </c>
      <c r="C177">
        <v>125</v>
      </c>
    </row>
    <row r="178" spans="1:3" x14ac:dyDescent="0.25">
      <c r="A178" t="s">
        <v>124</v>
      </c>
      <c r="B178">
        <v>1611</v>
      </c>
      <c r="C178">
        <v>95</v>
      </c>
    </row>
    <row r="179" spans="1:3" x14ac:dyDescent="0.25">
      <c r="A179" t="s">
        <v>1096</v>
      </c>
      <c r="B179">
        <v>1552</v>
      </c>
      <c r="C179">
        <v>130</v>
      </c>
    </row>
    <row r="180" spans="1:3" x14ac:dyDescent="0.25">
      <c r="A180" t="s">
        <v>1097</v>
      </c>
      <c r="B180">
        <v>1440</v>
      </c>
      <c r="C180">
        <v>95</v>
      </c>
    </row>
    <row r="181" spans="1:3" x14ac:dyDescent="0.25">
      <c r="A181" t="s">
        <v>99</v>
      </c>
      <c r="B181">
        <v>721</v>
      </c>
      <c r="C181">
        <v>110</v>
      </c>
    </row>
    <row r="182" spans="1:3" x14ac:dyDescent="0.25">
      <c r="A182" t="s">
        <v>274</v>
      </c>
      <c r="B182">
        <v>701</v>
      </c>
      <c r="C182">
        <v>115</v>
      </c>
    </row>
    <row r="183" spans="1:3" x14ac:dyDescent="0.25">
      <c r="A183" t="s">
        <v>315</v>
      </c>
      <c r="B183">
        <v>400</v>
      </c>
      <c r="C183">
        <v>115</v>
      </c>
    </row>
    <row r="184" spans="1:3" x14ac:dyDescent="0.25">
      <c r="A184" t="s">
        <v>513</v>
      </c>
      <c r="B184">
        <v>365</v>
      </c>
      <c r="C184">
        <v>80</v>
      </c>
    </row>
    <row r="185" spans="1:3" x14ac:dyDescent="0.25">
      <c r="A185" t="s">
        <v>509</v>
      </c>
      <c r="B185">
        <v>250</v>
      </c>
      <c r="C185">
        <v>80</v>
      </c>
    </row>
    <row r="186" spans="1:3" x14ac:dyDescent="0.25">
      <c r="A186" t="s">
        <v>1098</v>
      </c>
      <c r="B186">
        <v>200</v>
      </c>
      <c r="C186">
        <v>95</v>
      </c>
    </row>
    <row r="187" spans="1:3" x14ac:dyDescent="0.25">
      <c r="A187" t="s">
        <v>1099</v>
      </c>
      <c r="B187">
        <v>40</v>
      </c>
      <c r="C187">
        <v>75</v>
      </c>
    </row>
    <row r="188" spans="1:3" x14ac:dyDescent="0.25">
      <c r="A188" t="s">
        <v>596</v>
      </c>
      <c r="B188">
        <v>30</v>
      </c>
      <c r="C188">
        <v>95</v>
      </c>
    </row>
    <row r="189" spans="1:3" x14ac:dyDescent="0.25">
      <c r="A189" t="s">
        <v>797</v>
      </c>
      <c r="B189">
        <v>4456</v>
      </c>
      <c r="C189">
        <v>105</v>
      </c>
    </row>
    <row r="190" spans="1:3" x14ac:dyDescent="0.25">
      <c r="A190" t="s">
        <v>952</v>
      </c>
      <c r="B190">
        <v>4227</v>
      </c>
      <c r="C190">
        <v>250</v>
      </c>
    </row>
    <row r="191" spans="1:3" x14ac:dyDescent="0.25">
      <c r="A191" t="s">
        <v>943</v>
      </c>
      <c r="B191">
        <v>4000</v>
      </c>
      <c r="C191">
        <v>240</v>
      </c>
    </row>
    <row r="192" spans="1:3" x14ac:dyDescent="0.25">
      <c r="A192" t="s">
        <v>91</v>
      </c>
      <c r="B192">
        <v>2057</v>
      </c>
      <c r="C192">
        <v>130</v>
      </c>
    </row>
    <row r="193" spans="1:3" x14ac:dyDescent="0.25">
      <c r="A193" t="s">
        <v>573</v>
      </c>
      <c r="B193">
        <v>1552</v>
      </c>
      <c r="C193">
        <v>135</v>
      </c>
    </row>
    <row r="194" spans="1:3" x14ac:dyDescent="0.25">
      <c r="A194" t="s">
        <v>580</v>
      </c>
      <c r="B194">
        <v>1219</v>
      </c>
      <c r="C194">
        <v>70</v>
      </c>
    </row>
    <row r="195" spans="1:3" x14ac:dyDescent="0.25">
      <c r="A195" t="s">
        <v>1103</v>
      </c>
      <c r="B195">
        <v>950</v>
      </c>
      <c r="C195">
        <v>115</v>
      </c>
    </row>
    <row r="196" spans="1:3" x14ac:dyDescent="0.25">
      <c r="A196" t="s">
        <v>1104</v>
      </c>
      <c r="B196">
        <v>912</v>
      </c>
      <c r="C196">
        <v>120</v>
      </c>
    </row>
    <row r="197" spans="1:3" x14ac:dyDescent="0.25">
      <c r="A197" t="s">
        <v>1105</v>
      </c>
      <c r="B197">
        <v>436</v>
      </c>
      <c r="C197">
        <v>90</v>
      </c>
    </row>
    <row r="198" spans="1:3" x14ac:dyDescent="0.25">
      <c r="A198" t="s">
        <v>893</v>
      </c>
      <c r="B198">
        <v>227</v>
      </c>
      <c r="C198">
        <v>50</v>
      </c>
    </row>
    <row r="199" spans="1:3" x14ac:dyDescent="0.25">
      <c r="A199" t="s">
        <v>688</v>
      </c>
      <c r="B199">
        <v>55</v>
      </c>
      <c r="C199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Population</vt:lpstr>
      <vt:lpstr>Ср.откл. + ср.африм.</vt:lpstr>
      <vt:lpstr>Графики&gt;&gt;&gt;</vt:lpstr>
      <vt:lpstr>Rmax;Rpeak - Cache</vt:lpstr>
      <vt:lpstr>RMax - M Power</vt:lpstr>
      <vt:lpstr>RMax - Freq</vt:lpstr>
      <vt:lpstr>RMax - Cores</vt:lpstr>
      <vt:lpstr>Rmax;Rpeak - Price</vt:lpstr>
      <vt:lpstr>M Power - Price</vt:lpstr>
      <vt:lpstr>Support&gt;</vt:lpstr>
      <vt:lpstr>new Rpeak</vt:lpstr>
      <vt:lpstr>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Efimova, Ekaterina</cp:lastModifiedBy>
  <dcterms:modified xsi:type="dcterms:W3CDTF">2022-04-27T01:05:58Z</dcterms:modified>
</cp:coreProperties>
</file>