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a2d5b15f40d70/桌面/"/>
    </mc:Choice>
  </mc:AlternateContent>
  <xr:revisionPtr revIDLastSave="0" documentId="8_{F612F602-79F4-4D5A-9411-C42899F94F50}" xr6:coauthVersionLast="47" xr6:coauthVersionMax="47" xr10:uidLastSave="{00000000-0000-0000-0000-000000000000}"/>
  <bookViews>
    <workbookView xWindow="-98" yWindow="-98" windowWidth="19396" windowHeight="11475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L18" i="1"/>
  <c r="H18" i="1"/>
  <c r="D18" i="1"/>
  <c r="C18" i="1"/>
  <c r="J18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3" i="1"/>
  <c r="K4" i="1" a="1"/>
  <c r="K4" i="1" s="1"/>
  <c r="K5" i="1" a="1"/>
  <c r="K5" i="1"/>
  <c r="K6" i="1" a="1"/>
  <c r="K6" i="1"/>
  <c r="K7" i="1" a="1"/>
  <c r="K7" i="1"/>
  <c r="K8" i="1" a="1"/>
  <c r="K8" i="1" s="1"/>
  <c r="K9" i="1" a="1"/>
  <c r="K9" i="1"/>
  <c r="K10" i="1" a="1"/>
  <c r="K10" i="1"/>
  <c r="K11" i="1" a="1"/>
  <c r="K11" i="1"/>
  <c r="K12" i="1" a="1"/>
  <c r="K12" i="1" s="1"/>
  <c r="K13" i="1" a="1"/>
  <c r="K13" i="1"/>
  <c r="K14" i="1" a="1"/>
  <c r="K14" i="1" s="1"/>
  <c r="K15" i="1" a="1"/>
  <c r="K15" i="1" s="1"/>
  <c r="K16" i="1" a="1"/>
  <c r="K16" i="1" s="1"/>
  <c r="K3" i="1" a="1"/>
  <c r="K3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<sst xmlns="http://schemas.openxmlformats.org/spreadsheetml/2006/main" count="33" uniqueCount="33">
  <si>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</si>
  <si>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</si>
  <si>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</si>
  <si>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</si>
  <si>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</si>
  <si>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</si>
  <si>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</si>
  <si>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</si>
  <si>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</si>
  <si>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</si>
  <si>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</si>
  <si>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</si>
  <si>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</si>
  <si>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</si>
  <si>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</si>
  <si>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</si>
  <si>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</si>
  <si>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</si>
  <si>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</si>
  <si>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</si>
  <si>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</si>
  <si>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</si>
  <si>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</si>
  <si>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</si>
  <si>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</si>
  <si>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</si>
  <si>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</si>
  <si>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</si>
  <si>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</si>
  <si>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</si>
  <si>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</si>
  <si>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</si>
  <si>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比例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</si>
</sst>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6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9" fontId="0" fillId="0" borderId="0" xfId="0" applyNumberFormat="1">
      <alignment vertical="center"/>
    </xf>
    <xf numFmtId="9" fontId="0" fillId="0" borderId="0" xfId="1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工作表1!$B$3:$B$16</c:f>
              <c:strCache>
                <c:ptCount val="14"/>
                <c:pt idx="0">
                  <c:v>王小明</c:v>
                </c:pt>
                <c:pt idx="1">
                  <c:v>陳小奇</c:v>
                </c:pt>
                <c:pt idx="2">
                  <c:v>陳慢慢</c:v>
                </c:pt>
                <c:pt idx="3">
                  <c:v>何大美</c:v>
                </c:pt>
                <c:pt idx="4">
                  <c:v>羅小花</c:v>
                </c:pt>
                <c:pt idx="5">
                  <c:v>李大仁</c:v>
                </c:pt>
                <c:pt idx="6">
                  <c:v>李小君</c:v>
                </c:pt>
                <c:pt idx="7">
                  <c:v>李大月</c:v>
                </c:pt>
                <c:pt idx="8">
                  <c:v>李大輝</c:v>
                </c:pt>
                <c:pt idx="9">
                  <c:v>黃阿坤</c:v>
                </c:pt>
                <c:pt idx="10">
                  <c:v>宋小倫</c:v>
                </c:pt>
                <c:pt idx="11">
                  <c:v>林大義</c:v>
                </c:pt>
                <c:pt idx="12">
                  <c:v>白阿國</c:v>
                </c:pt>
                <c:pt idx="13">
                  <c:v>許亮亮</c:v>
                </c:pt>
              </c:strCache>
            </c:strRef>
          </c:cat>
          <c:val>
            <c:numRef>
              <c:f>工作表1!$J$3:$J$16</c:f>
              <c:numCache>
                <c:formatCode>0.00_);[Red]\(0.00\)</c:formatCode>
                <c:ptCount val="14"/>
                <c:pt idx="0">
                  <c:v>77.599999999999994</c:v>
                </c:pt>
                <c:pt idx="1">
                  <c:v>84.7</c:v>
                </c:pt>
                <c:pt idx="2">
                  <c:v>90</c:v>
                </c:pt>
                <c:pt idx="3">
                  <c:v>91.7</c:v>
                </c:pt>
                <c:pt idx="4">
                  <c:v>80.8</c:v>
                </c:pt>
                <c:pt idx="5">
                  <c:v>80.8</c:v>
                </c:pt>
                <c:pt idx="6">
                  <c:v>77.900000000000006</c:v>
                </c:pt>
                <c:pt idx="7">
                  <c:v>80.599999999999994</c:v>
                </c:pt>
                <c:pt idx="8">
                  <c:v>74.2</c:v>
                </c:pt>
                <c:pt idx="9">
                  <c:v>81.2</c:v>
                </c:pt>
                <c:pt idx="10">
                  <c:v>66.900000000000006</c:v>
                </c:pt>
                <c:pt idx="11">
                  <c:v>59</c:v>
                </c:pt>
                <c:pt idx="12">
                  <c:v>75.2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6-41B7-BAE0-6DA3DA43E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4815120"/>
        <c:axId val="850072800"/>
      </c:barChart>
      <c:catAx>
        <c:axId val="88481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0072800"/>
        <c:crosses val="autoZero"/>
        <c:auto val="1"/>
        <c:lblAlgn val="ctr"/>
        <c:lblOffset val="100"/>
        <c:noMultiLvlLbl val="0"/>
      </c:catAx>
      <c:valAx>
        <c:axId val="8500728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8481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工作表1!$L$13:$L$14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工作表1!$L$18:$M$18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B-49A9-AF5F-DFC4D22DB686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工作表1!$L$13:$L$14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0B-49A9-AF5F-DFC4D22DB686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工作表1!$L$13:$L$14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0B-49A9-AF5F-DFC4D22DB6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1195388</xdr:colOff>
      <xdr:row>25</xdr:row>
      <xdr:rowOff>28575</xdr:rowOff>
    </xdr:from>
    <xdr:to>
      <xdr:col>10</xdr:col>
      <xdr:colOff>1204913</xdr:colOff>
      <xdr:row>35</xdr:row>
      <xdr:rowOff>114300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62C2740-11C7-CFB7-56BD-22FA43815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12046</xdr:colOff>
      <xdr:row>17</xdr:row>
      <xdr:rowOff>17928</xdr:rowOff>
    </xdr:from>
    <xdr:to>
      <xdr:col>14</xdr:col>
      <xdr:colOff>330574</xdr:colOff>
      <xdr:row>26</xdr:row>
      <xdr:rowOff>184897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A5A3E56-7E81-6AA4-5DE1-CD48B06E5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5"/>
  <sheetViews>
    <sheetView tabSelected="1" zoomScale="85" zoomScaleNormal="85" workbookViewId="0">
      <selection activeCell="L31" sqref="L31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bestFit="1" customWidth="1"/>
    <col min="11" max="11" width="24.19921875" customWidth="1"/>
    <col min="12" max="12" width="23" customWidth="1"/>
  </cols>
  <sheetData>
    <row r="1" spans="1:12">
      <c r="B1" t="s">
        <v>32</v>
      </c>
      <c r="C1" s="5"/>
      <c r="D1" s="5"/>
      <c r="E1" s="5"/>
      <c r="F1" s="5"/>
      <c r="G1" s="5"/>
      <c r="H1" s="5">
        <v>0.5</v>
      </c>
      <c r="I1" s="6">
        <v>0.5</v>
      </c>
    </row>
    <row r="2" spans="1:1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3" t="s">
        <v>22</v>
      </c>
      <c r="I2" s="1" t="s">
        <v>21</v>
      </c>
      <c r="J2" s="3" t="s">
        <v>23</v>
      </c>
      <c r="K2" s="3" t="s">
        <v>24</v>
      </c>
      <c r="L2" s="3" t="s">
        <v>25</v>
      </c>
    </row>
    <row r="3" spans="1:12">
      <c r="A3" s="1">
        <v>1</v>
      </c>
      <c r="B3" s="1" t="s">
        <v>9</v>
      </c>
      <c r="C3" s="1">
        <v>65</v>
      </c>
      <c r="D3" s="1">
        <v>54</v>
      </c>
      <c r="E3" s="1">
        <v>88</v>
      </c>
      <c r="F3" s="1">
        <v>92</v>
      </c>
      <c r="G3" s="1">
        <v>67</v>
      </c>
      <c r="H3" s="1">
        <f>AVERAGE(C3:G3)</f>
        <v>73.2</v>
      </c>
      <c r="I3" s="1">
        <v>82</v>
      </c>
      <c r="J3" s="7">
        <f>SUMPRODUCT($H$1:$I$1,H3:I3)</f>
        <v>77.599999999999994</v>
      </c>
      <c r="K3" s="8" t="str" cm="1">
        <f t="array" ref="K3">_xlfn.IFS(J3&gt;=90,"A",J3&gt;=80,"B",J3&gt;=70,"C",J3&gt;=60,"D",J3&gt;=0,"F")</f>
        <v>C</v>
      </c>
      <c r="L3" t="str">
        <f>IF(J3&gt;=60,"pass","fail")</f>
        <v>pass</v>
      </c>
    </row>
    <row r="4" spans="1:12">
      <c r="A4" s="1">
        <v>2</v>
      </c>
      <c r="B4" s="1" t="s">
        <v>4</v>
      </c>
      <c r="C4" s="1">
        <v>78</v>
      </c>
      <c r="D4" s="1">
        <v>89</v>
      </c>
      <c r="E4" s="1">
        <v>90</v>
      </c>
      <c r="F4" s="1">
        <v>77</v>
      </c>
      <c r="G4" s="1">
        <v>73</v>
      </c>
      <c r="H4" s="1">
        <f t="shared" ref="H4:H16" si="0">AVERAGE(C4:G4)</f>
        <v>81.400000000000006</v>
      </c>
      <c r="I4" s="1">
        <v>88</v>
      </c>
      <c r="J4" s="7">
        <f t="shared" ref="J4:J16" si="1">SUMPRODUCT($H$1:$I$1,H4:I4)</f>
        <v>84.7</v>
      </c>
      <c r="K4" t="str" cm="1">
        <f t="array" ref="K4">_xlfn.IFS(J4&gt;=90,"A",J4&gt;=80,"B",J4&gt;=70,"C",J4&gt;=60,"D",J4&gt;=0,"F")</f>
        <v>B</v>
      </c>
      <c r="L4" t="str">
        <f t="shared" ref="L4:L16" si="2">IF(J4&gt;=60,"pass","fail")</f>
        <v>pass</v>
      </c>
    </row>
    <row r="5" spans="1:12">
      <c r="A5" s="1">
        <v>3</v>
      </c>
      <c r="B5" s="1" t="s">
        <v>1</v>
      </c>
      <c r="C5" s="1">
        <v>88</v>
      </c>
      <c r="D5" s="1">
        <v>96</v>
      </c>
      <c r="E5" s="1">
        <v>79</v>
      </c>
      <c r="F5" s="1">
        <v>82</v>
      </c>
      <c r="G5" s="1">
        <v>85</v>
      </c>
      <c r="H5" s="1">
        <f t="shared" si="0"/>
        <v>86</v>
      </c>
      <c r="I5" s="1">
        <v>94</v>
      </c>
      <c r="J5" s="7">
        <f t="shared" si="1"/>
        <v>90</v>
      </c>
      <c r="K5" t="str" cm="1">
        <f t="array" ref="K5">_xlfn.IFS(J5&gt;=90,"A",J5&gt;=80,"B",J5&gt;=70,"C",J5&gt;=60,"D",J5&gt;=0,"F")</f>
        <v>A</v>
      </c>
      <c r="L5" t="str">
        <f t="shared" si="2"/>
        <v>pass</v>
      </c>
    </row>
    <row r="6" spans="1:12">
      <c r="A6" s="1">
        <v>4</v>
      </c>
      <c r="B6" s="1" t="s">
        <v>0</v>
      </c>
      <c r="C6" s="1">
        <v>98</v>
      </c>
      <c r="D6" s="1">
        <v>90</v>
      </c>
      <c r="E6" s="1">
        <v>95</v>
      </c>
      <c r="F6" s="1">
        <v>94</v>
      </c>
      <c r="G6" s="1">
        <v>95</v>
      </c>
      <c r="H6" s="1">
        <f t="shared" si="0"/>
        <v>94.4</v>
      </c>
      <c r="I6" s="1">
        <v>89</v>
      </c>
      <c r="J6" s="7">
        <f t="shared" si="1"/>
        <v>91.7</v>
      </c>
      <c r="K6" t="str" cm="1">
        <f t="array" ref="K6">_xlfn.IFS(J6&gt;=90,"A",J6&gt;=80,"B",J6&gt;=70,"C",J6&gt;=60,"D",J6&gt;=0,"F")</f>
        <v>A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7">
        <f t="shared" si="1"/>
        <v>80.8</v>
      </c>
      <c r="K7" t="str" cm="1">
        <f t="array" ref="K7">_xlfn.IFS(J7&gt;=90,"A",J7&gt;=80,"B",J7&gt;=70,"C",J7&gt;=60,"D",J7&gt;=0,"F")</f>
        <v>B</v>
      </c>
      <c r="L7" t="str">
        <f t="shared" si="2"/>
        <v>pass</v>
      </c>
    </row>
    <row r="8" spans="1:12">
      <c r="A8" s="1">
        <v>6</v>
      </c>
      <c r="B8" s="1" t="s">
        <v>3</v>
      </c>
      <c r="C8" s="1">
        <v>67</v>
      </c>
      <c r="D8" s="1">
        <v>79</v>
      </c>
      <c r="E8" s="1">
        <v>82</v>
      </c>
      <c r="F8" s="1">
        <v>85</v>
      </c>
      <c r="G8" s="1">
        <v>95</v>
      </c>
      <c r="H8" s="1">
        <f t="shared" si="0"/>
        <v>81.599999999999994</v>
      </c>
      <c r="I8" s="1">
        <v>80</v>
      </c>
      <c r="J8" s="7">
        <f t="shared" si="1"/>
        <v>80.8</v>
      </c>
      <c r="K8" t="str" cm="1">
        <f t="array" ref="K8">_xlfn.IFS(J8&gt;=90,"A",J8&gt;=80,"B",J8&gt;=70,"C",J8&gt;=60,"D",J8&gt;=0,"F")</f>
        <v>B</v>
      </c>
      <c r="L8" t="str">
        <f t="shared" si="2"/>
        <v>pass</v>
      </c>
    </row>
    <row r="9" spans="1:12">
      <c r="A9" s="1">
        <v>7</v>
      </c>
      <c r="B9" s="1" t="s">
        <v>6</v>
      </c>
      <c r="C9" s="1">
        <v>77</v>
      </c>
      <c r="D9" s="1">
        <v>80</v>
      </c>
      <c r="E9" s="1">
        <v>63</v>
      </c>
      <c r="F9" s="1">
        <v>85</v>
      </c>
      <c r="G9" s="1">
        <v>89</v>
      </c>
      <c r="H9" s="1">
        <f t="shared" si="0"/>
        <v>78.8</v>
      </c>
      <c r="I9" s="1">
        <v>77</v>
      </c>
      <c r="J9" s="7">
        <f t="shared" si="1"/>
        <v>77.900000000000006</v>
      </c>
      <c r="K9" t="str" cm="1">
        <f t="array" ref="K9">_xlfn.IFS(J9&gt;=90,"A",J9&gt;=80,"B",J9&gt;=70,"C",J9&gt;=60,"D",J9&gt;=0,"F")</f>
        <v>C</v>
      </c>
      <c r="L9" t="str">
        <f t="shared" si="2"/>
        <v>pass</v>
      </c>
    </row>
    <row r="10" spans="1:12">
      <c r="A10" s="1">
        <v>8</v>
      </c>
      <c r="B10" s="1" t="s">
        <v>10</v>
      </c>
      <c r="C10" s="1">
        <v>72</v>
      </c>
      <c r="D10" s="1">
        <v>83</v>
      </c>
      <c r="E10" s="1">
        <v>62</v>
      </c>
      <c r="F10" s="2">
        <v>67</v>
      </c>
      <c r="G10" s="1">
        <v>82</v>
      </c>
      <c r="H10" s="1">
        <f t="shared" si="0"/>
        <v>73.2</v>
      </c>
      <c r="I10" s="1">
        <v>88</v>
      </c>
      <c r="J10" s="7">
        <f t="shared" si="1"/>
        <v>80.599999999999994</v>
      </c>
      <c r="K10" t="str" cm="1">
        <f t="array" ref="K10">_xlfn.IFS(J10&gt;=90,"A",J10&gt;=80,"B",J10&gt;=70,"C",J10&gt;=60,"D",J10&gt;=0,"F")</f>
        <v>B</v>
      </c>
      <c r="L10" t="str">
        <f t="shared" si="2"/>
        <v>pass</v>
      </c>
    </row>
    <row r="11" spans="1:12">
      <c r="A11" s="1">
        <v>9</v>
      </c>
      <c r="B11" s="1" t="s">
        <v>7</v>
      </c>
      <c r="C11" s="1">
        <v>86</v>
      </c>
      <c r="D11" s="1">
        <v>92</v>
      </c>
      <c r="E11" s="1">
        <v>79</v>
      </c>
      <c r="F11" s="1">
        <v>73</v>
      </c>
      <c r="G11" s="1">
        <v>47</v>
      </c>
      <c r="H11" s="1">
        <f t="shared" si="0"/>
        <v>75.400000000000006</v>
      </c>
      <c r="I11" s="1">
        <v>73</v>
      </c>
      <c r="J11" s="7">
        <f t="shared" si="1"/>
        <v>74.2</v>
      </c>
      <c r="K11" t="str" cm="1">
        <f t="array" ref="K11">_xlfn.IFS(J11&gt;=90,"A",J11&gt;=80,"B",J11&gt;=70,"C",J11&gt;=60,"D",J11&gt;=0,"F")</f>
        <v>C</v>
      </c>
      <c r="L11" t="str">
        <f t="shared" si="2"/>
        <v>pass</v>
      </c>
    </row>
    <row r="12" spans="1:12">
      <c r="A12" s="1">
        <v>10</v>
      </c>
      <c r="B12" s="1" t="s">
        <v>2</v>
      </c>
      <c r="C12" s="1">
        <v>90</v>
      </c>
      <c r="D12" s="1">
        <v>64</v>
      </c>
      <c r="E12" s="1">
        <v>91</v>
      </c>
      <c r="F12" s="1">
        <v>82</v>
      </c>
      <c r="G12" s="1">
        <v>85</v>
      </c>
      <c r="H12" s="1">
        <f t="shared" si="0"/>
        <v>82.4</v>
      </c>
      <c r="I12" s="1">
        <v>80</v>
      </c>
      <c r="J12" s="7">
        <f t="shared" si="1"/>
        <v>81.2</v>
      </c>
      <c r="K12" t="str" cm="1">
        <f t="array" ref="K12">_xlfn.IFS(J12&gt;=90,"A",J12&gt;=80,"B",J12&gt;=70,"C",J12&gt;=60,"D",J12&gt;=0,"F")</f>
        <v>B</v>
      </c>
      <c r="L12" t="str">
        <f t="shared" si="2"/>
        <v>pass</v>
      </c>
    </row>
    <row r="13" spans="1:12">
      <c r="A13" s="1">
        <v>11</v>
      </c>
      <c r="B13" s="1" t="s">
        <v>12</v>
      </c>
      <c r="C13" s="1">
        <v>81</v>
      </c>
      <c r="D13" s="1">
        <v>55</v>
      </c>
      <c r="E13" s="1">
        <v>62</v>
      </c>
      <c r="F13" s="1">
        <v>47</v>
      </c>
      <c r="G13" s="1">
        <v>79</v>
      </c>
      <c r="H13" s="1">
        <f t="shared" si="0"/>
        <v>64.8</v>
      </c>
      <c r="I13" s="1">
        <v>69</v>
      </c>
      <c r="J13" s="7">
        <f t="shared" si="1"/>
        <v>66.900000000000006</v>
      </c>
      <c r="K13" t="str" cm="1">
        <f t="array" ref="K13">_xlfn.IFS(J13&gt;=90,"A",J13&gt;=80,"B",J13&gt;=70,"C",J13&gt;=60,"D",J13&gt;=0,"F")</f>
        <v>D</v>
      </c>
      <c r="L13" t="str">
        <f t="shared" si="2"/>
        <v>pass</v>
      </c>
    </row>
    <row r="14" spans="1:12">
      <c r="A14" s="1">
        <v>12</v>
      </c>
      <c r="B14" s="1" t="s">
        <v>11</v>
      </c>
      <c r="C14" s="1">
        <v>72</v>
      </c>
      <c r="D14" s="1">
        <v>35</v>
      </c>
      <c r="E14" s="1">
        <v>34</v>
      </c>
      <c r="F14" s="1">
        <v>97</v>
      </c>
      <c r="G14" s="1">
        <v>92</v>
      </c>
      <c r="H14" s="1">
        <f t="shared" si="0"/>
        <v>66</v>
      </c>
      <c r="I14" s="1">
        <v>52</v>
      </c>
      <c r="J14" s="7">
        <f t="shared" si="1"/>
        <v>59</v>
      </c>
      <c r="K14" t="str" cm="1">
        <f t="array" ref="K14">_xlfn.IFS(J14&gt;=90,"A",J14&gt;=80,"B",J14&gt;=70,"C",J14&gt;=60,"D",J14&gt;=0,"F")</f>
        <v>F</v>
      </c>
      <c r="L14" t="str">
        <f t="shared" si="2"/>
        <v>fail</v>
      </c>
    </row>
    <row r="15" spans="1:12">
      <c r="A15" s="1">
        <v>13</v>
      </c>
      <c r="B15" s="1" t="s">
        <v>8</v>
      </c>
      <c r="C15" s="1">
        <v>67</v>
      </c>
      <c r="D15" s="1">
        <v>88</v>
      </c>
      <c r="E15" s="1">
        <v>71</v>
      </c>
      <c r="F15" s="1">
        <v>44</v>
      </c>
      <c r="G15" s="1">
        <v>97</v>
      </c>
      <c r="H15" s="1">
        <f t="shared" si="0"/>
        <v>73.400000000000006</v>
      </c>
      <c r="I15" s="1">
        <v>77</v>
      </c>
      <c r="J15" s="7">
        <f t="shared" si="1"/>
        <v>75.2</v>
      </c>
      <c r="K15" t="str" cm="1">
        <f t="array" ref="K15">_xlfn.IFS(J15&gt;=90,"A",J15&gt;=80,"B",J15&gt;=70,"C",J15&gt;=60,"D",J15&gt;=0,"F")</f>
        <v>C</v>
      </c>
      <c r="L15" t="str">
        <f t="shared" si="2"/>
        <v>pass</v>
      </c>
    </row>
    <row r="16" spans="1:12">
      <c r="A16" s="1">
        <v>14</v>
      </c>
      <c r="B16" s="1" t="s">
        <v>13</v>
      </c>
      <c r="C16" s="1">
        <v>59</v>
      </c>
      <c r="D16" s="1">
        <v>77</v>
      </c>
      <c r="E16" s="1">
        <v>71</v>
      </c>
      <c r="F16" s="1">
        <v>45</v>
      </c>
      <c r="G16" s="1">
        <v>34</v>
      </c>
      <c r="H16" s="1">
        <f t="shared" si="0"/>
        <v>57.2</v>
      </c>
      <c r="I16" s="1">
        <v>54</v>
      </c>
      <c r="J16" s="7">
        <f t="shared" si="1"/>
        <v>55.6</v>
      </c>
      <c r="K16" t="str" cm="1">
        <f t="array" ref="K16">_xlfn.IFS(J16&gt;=90,"A",J16&gt;=80,"B",J16&gt;=70,"C",J16&gt;=60,"D",J16&gt;=0,"F")</f>
        <v>F</v>
      </c>
      <c r="L16" t="str">
        <f t="shared" si="2"/>
        <v>fail</v>
      </c>
    </row>
    <row r="17" spans="3:13">
      <c r="C17" s="4" t="s">
        <v>27</v>
      </c>
      <c r="D17" s="4" t="s">
        <v>28</v>
      </c>
      <c r="H17" s="4" t="s">
        <v>29</v>
      </c>
      <c r="J17" s="4" t="s">
        <v>26</v>
      </c>
      <c r="L17" s="4" t="s">
        <v>31</v>
      </c>
    </row>
    <row r="18" spans="3:13">
      <c r="C18">
        <f>LARGE(C3:C16,1)</f>
        <v>98</v>
      </c>
      <c r="D18">
        <f>LARGE(D3:D16,2)</f>
        <v>92</v>
      </c>
      <c r="H18" s="1">
        <f>COUNTIF(H3:H16,"&lt;80")</f>
        <v>8</v>
      </c>
      <c r="J18" s="7">
        <f>AVERAGE(J3:J16)</f>
        <v>76.871428571428581</v>
      </c>
      <c r="L18">
        <f>COUNTIF(L3:L16,"pass")</f>
        <v>12</v>
      </c>
      <c r="M18">
        <f>COUNTIF(L3:L16,"fail")</f>
        <v>2</v>
      </c>
    </row>
    <row r="25" spans="3:13">
      <c r="J25" s="4" t="s">
        <v>30</v>
      </c>
    </row>
  </sheetData>
  <sortState xmlns:xlrd2="http://schemas.microsoft.com/office/spreadsheetml/2017/richdata2" ref="A3:L17">
    <sortCondition ref="A3:A17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謙謙 李</cp:lastModifiedBy>
  <dcterms:created xsi:type="dcterms:W3CDTF">2023-10-19T05:27:10Z</dcterms:created>
  <dcterms:modified xsi:type="dcterms:W3CDTF">2023-10-27T01:09:36Z</dcterms:modified>
</cp:coreProperties>
</file>